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Set\"/>
    </mc:Choice>
  </mc:AlternateContent>
  <xr:revisionPtr revIDLastSave="0" documentId="13_ncr:1_{E47312A2-627A-4254-9178-849D2F4FA059}" xr6:coauthVersionLast="47" xr6:coauthVersionMax="47" xr10:uidLastSave="{00000000-0000-0000-0000-000000000000}"/>
  <bookViews>
    <workbookView xWindow="-108" yWindow="-108" windowWidth="23256" windowHeight="12456" firstSheet="6" activeTab="6" xr2:uid="{00000000-000D-0000-FFFF-FFFF00000000}"/>
  </bookViews>
  <sheets>
    <sheet name="Mens Perfume No  Outliers" sheetId="11" state="hidden" r:id="rId1"/>
    <sheet name="Man Pivot Table" sheetId="13" state="hidden" r:id="rId2"/>
    <sheet name="Table" sheetId="10" state="hidden" r:id="rId3"/>
    <sheet name="Skewness" sheetId="3" state="hidden" r:id="rId4"/>
    <sheet name="Women Pivot Table" sheetId="12" state="hidden" r:id="rId5"/>
    <sheet name="Womens perfume" sheetId="2" state="hidden" r:id="rId6"/>
    <sheet name="Dashbhoard" sheetId="14" r:id="rId7"/>
  </sheets>
  <definedNames>
    <definedName name="_xlcn.WorksheetConnection_Perfume_Data.xlsxCountry_Table1" hidden="1">Country_Table</definedName>
    <definedName name="_xlcn.WorksheetConnection_Perfume_Data.xlsxMan_Perfume_Table1" hidden="1">Man_Perfume_Table[]</definedName>
    <definedName name="_xlcn.WorksheetConnection_Perfume_Data.xlsxTable2_11" hidden="1">Table2_1[]</definedName>
    <definedName name="_xlcn.WorksheetConnection_Perfume_Data.xlsxWomen_Perfume_Table1" hidden="1">Women_Perfume_Table[]</definedName>
    <definedName name="ExternalData_1" localSheetId="2" hidden="1">Table!$A$1:$N$978</definedName>
    <definedName name="ExternalData_2" localSheetId="0" hidden="1">'Mens Perfume No  Outliers'!$A$1:$N$973</definedName>
    <definedName name="Man_Table">Man_Perfume_Table[]</definedName>
    <definedName name="Slicer_Country">#N/A</definedName>
    <definedName name="Slicer_Country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men_Perfume_Table" name="Women_Perfume_Table" connection="WorksheetConnection_Perfume_Data.xlsx!Women_Perfume_Table"/>
          <x15:modelTable id="Country_Table" name="Country_Table" connection="WorksheetConnection_Perfume_Data.xlsx!Country_Table"/>
          <x15:modelTable id="Man_Perfume_Table" name="Man_Perfume_Table" connection="WorksheetConnection_Perfume_Data.xlsx!Man_Perfume_Table"/>
          <x15:modelTable id="Table2_1" name="Table2_1" connection="WorksheetConnection_Perfume_Data.xlsx!Table2_1"/>
        </x15:modelTables>
        <x15:modelRelationships>
          <x15:modelRelationship fromTable="Women_Perfume_Table" fromColumn="Country" toTable="Country_Table" toColumn="Country"/>
          <x15:modelRelationship fromTable="Man_Perfume_Table" fromColumn="Country" toTable="Country_Table"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 i="12" l="1"/>
  <c r="B4" i="12"/>
  <c r="F4" i="12"/>
  <c r="B15" i="13"/>
  <c r="B10" i="13"/>
  <c r="M7" i="2" l="1"/>
  <c r="P4" i="11"/>
  <c r="P3" i="11"/>
  <c r="B4" i="13"/>
  <c r="Q8" i="11" l="1"/>
  <c r="Q4" i="11"/>
  <c r="F359" i="2" l="1"/>
  <c r="F438" i="2"/>
  <c r="F714" i="2"/>
  <c r="F956" i="2"/>
  <c r="F203" i="2"/>
  <c r="F582" i="2"/>
  <c r="F162" i="2"/>
  <c r="F237" i="2"/>
  <c r="F334" i="2"/>
  <c r="F369" i="2"/>
  <c r="F424" i="2"/>
  <c r="F366" i="2"/>
  <c r="F617" i="2"/>
  <c r="F154" i="2"/>
  <c r="F549" i="2"/>
  <c r="F209" i="2"/>
  <c r="F440" i="2"/>
  <c r="F404" i="2"/>
  <c r="F129" i="2"/>
  <c r="F282" i="2"/>
  <c r="F957" i="2"/>
  <c r="F683" i="2"/>
  <c r="F524" i="2"/>
  <c r="F213" i="2"/>
  <c r="F278" i="2"/>
  <c r="F302" i="2"/>
  <c r="F383" i="2"/>
  <c r="F384" i="2"/>
  <c r="F42" i="2"/>
  <c r="F264" i="2"/>
  <c r="F134" i="2"/>
  <c r="F266" i="2"/>
  <c r="F852" i="2"/>
  <c r="F308" i="2"/>
  <c r="F831" i="2"/>
  <c r="F647" i="2"/>
  <c r="F425" i="2"/>
  <c r="F486" i="2"/>
  <c r="F300" i="2"/>
  <c r="F934" i="2"/>
  <c r="F415" i="2"/>
  <c r="F218" i="2"/>
  <c r="F650" i="2"/>
  <c r="F540" i="2"/>
  <c r="F371" i="2"/>
  <c r="F305" i="2"/>
  <c r="F355" i="2"/>
  <c r="F356" i="2"/>
  <c r="F216" i="2"/>
  <c r="F197" i="2"/>
  <c r="F247" i="2"/>
  <c r="F391" i="2"/>
  <c r="F214" i="2"/>
  <c r="F191" i="2"/>
  <c r="F291" i="2"/>
  <c r="F135" i="2"/>
  <c r="F329" i="2"/>
  <c r="F413" i="2"/>
  <c r="F289" i="2"/>
  <c r="F578" i="2"/>
  <c r="F137" i="2"/>
  <c r="F753" i="2"/>
  <c r="F471" i="2"/>
  <c r="F547" i="2"/>
  <c r="F439" i="2"/>
  <c r="F357" i="2"/>
  <c r="F638" i="2"/>
  <c r="F51" i="2"/>
  <c r="F60" i="2"/>
  <c r="F656" i="2"/>
  <c r="F186" i="2"/>
  <c r="F546" i="2"/>
  <c r="F672" i="2"/>
  <c r="F952" i="2"/>
  <c r="F158" i="2"/>
  <c r="F339" i="2"/>
  <c r="F226" i="2"/>
  <c r="F841" i="2"/>
  <c r="F860" i="2"/>
  <c r="F345" i="2"/>
  <c r="F499" i="2"/>
  <c r="F115" i="2"/>
  <c r="F607" i="2"/>
  <c r="F205" i="2"/>
  <c r="F220" i="2"/>
  <c r="F148" i="2"/>
  <c r="F265" i="2"/>
  <c r="F661" i="2"/>
  <c r="F161" i="2"/>
  <c r="F199" i="2"/>
  <c r="F88" i="2"/>
  <c r="F783" i="2"/>
  <c r="F187" i="2"/>
  <c r="F828" i="2"/>
  <c r="F482" i="2"/>
  <c r="F151" i="2"/>
  <c r="F401" i="2"/>
  <c r="F534" i="2"/>
  <c r="F258" i="2"/>
  <c r="F590" i="2"/>
  <c r="F328" i="2"/>
  <c r="F236" i="2"/>
  <c r="F110" i="2"/>
  <c r="F979" i="2"/>
  <c r="F762" i="2"/>
  <c r="F20" i="2"/>
  <c r="F259" i="2"/>
  <c r="F977" i="2"/>
  <c r="F228" i="2"/>
  <c r="F374" i="2"/>
  <c r="F288" i="2"/>
  <c r="F311" i="2"/>
  <c r="F91" i="2"/>
  <c r="F969" i="2"/>
  <c r="F15" i="2"/>
  <c r="F306" i="2"/>
  <c r="F961" i="2"/>
  <c r="F270" i="2"/>
  <c r="F968" i="2"/>
  <c r="F192" i="2"/>
  <c r="F955" i="2"/>
  <c r="F193" i="2"/>
  <c r="F862" i="2"/>
  <c r="F574" i="2"/>
  <c r="F16" i="2"/>
  <c r="F97" i="2"/>
  <c r="F177" i="2"/>
  <c r="F294" i="2"/>
  <c r="F805" i="2"/>
  <c r="F399" i="2"/>
  <c r="F309" i="2"/>
  <c r="F626" i="2"/>
  <c r="F204" i="2"/>
  <c r="F731" i="2"/>
  <c r="F275" i="2"/>
  <c r="F639" i="2"/>
  <c r="F398" i="2"/>
  <c r="F532" i="2"/>
  <c r="F786" i="2"/>
  <c r="F745" i="2"/>
  <c r="F12" i="2"/>
  <c r="F421" i="2"/>
  <c r="F648" i="2"/>
  <c r="F18" i="2"/>
  <c r="F106" i="2"/>
  <c r="F48" i="2"/>
  <c r="F224" i="2"/>
  <c r="F432" i="2"/>
  <c r="F814" i="2"/>
  <c r="F667" i="2"/>
  <c r="F986" i="2"/>
  <c r="F602" i="2"/>
  <c r="F896" i="2"/>
  <c r="F160" i="2"/>
  <c r="F281" i="2"/>
  <c r="F207" i="2"/>
  <c r="F555" i="2"/>
  <c r="F632" i="2"/>
  <c r="F26" i="2"/>
  <c r="F994" i="2"/>
  <c r="F185" i="2"/>
  <c r="F819" i="2"/>
  <c r="F531" i="2"/>
  <c r="F147" i="2"/>
  <c r="F84" i="2"/>
  <c r="F525" i="2"/>
  <c r="F212" i="2"/>
  <c r="F673" i="2"/>
  <c r="F136" i="2"/>
  <c r="F326" i="2"/>
  <c r="F130" i="2"/>
  <c r="F993" i="2"/>
  <c r="F85" i="2"/>
  <c r="F461" i="2"/>
  <c r="F58" i="2"/>
  <c r="F195" i="2"/>
  <c r="F742" i="2"/>
  <c r="F233" i="2"/>
  <c r="F407" i="2"/>
  <c r="F997" i="2"/>
  <c r="F796" i="2"/>
  <c r="F412" i="2"/>
  <c r="F330" i="2"/>
  <c r="F545" i="2"/>
  <c r="F575" i="2"/>
  <c r="F45" i="2"/>
  <c r="F338" i="2"/>
  <c r="F865" i="2"/>
  <c r="F739" i="2"/>
  <c r="F33" i="2"/>
  <c r="F263" i="2"/>
  <c r="F8" i="2"/>
  <c r="F480" i="2"/>
  <c r="F594" i="2"/>
  <c r="F996" i="2"/>
  <c r="F385" i="2"/>
  <c r="F283" i="2"/>
  <c r="F166" i="2"/>
  <c r="F6" i="2"/>
  <c r="F772" i="2"/>
  <c r="F108" i="2"/>
  <c r="F697" i="2"/>
  <c r="F987" i="2"/>
  <c r="F456" i="2"/>
  <c r="F7" i="2"/>
  <c r="F144" i="2"/>
  <c r="F735" i="2"/>
  <c r="F785" i="2"/>
  <c r="F992" i="2"/>
  <c r="F706" i="2"/>
  <c r="F176" i="2"/>
  <c r="F190" i="2"/>
  <c r="F755" i="2"/>
  <c r="F462" i="2"/>
  <c r="F171" i="2"/>
  <c r="F788" i="2"/>
  <c r="F244" i="2"/>
  <c r="F23" i="2"/>
  <c r="F28" i="2"/>
  <c r="F867" i="2"/>
  <c r="F804" i="2"/>
  <c r="F83" i="2"/>
  <c r="F155" i="2"/>
  <c r="F232" i="2"/>
  <c r="F829" i="2"/>
  <c r="F299" i="2"/>
  <c r="F17" i="2"/>
  <c r="F314" i="2"/>
  <c r="F569" i="2"/>
  <c r="F394" i="2"/>
  <c r="F476" i="2"/>
  <c r="F321" i="2"/>
  <c r="F588" i="2"/>
  <c r="F905" i="2"/>
  <c r="F210" i="2"/>
  <c r="F221" i="2"/>
  <c r="F869" i="2"/>
  <c r="F111" i="2"/>
  <c r="F625" i="2"/>
  <c r="F971" i="2"/>
  <c r="F599" i="2"/>
  <c r="F699" i="2"/>
  <c r="F95" i="2"/>
  <c r="F508" i="2"/>
  <c r="F980" i="2"/>
  <c r="F31" i="2"/>
  <c r="F679" i="2"/>
  <c r="F711" i="2"/>
  <c r="F715" i="2"/>
  <c r="F392" i="2"/>
  <c r="F946" i="2"/>
  <c r="F442" i="2"/>
  <c r="F985" i="2"/>
  <c r="F623" i="2"/>
  <c r="F217" i="2"/>
  <c r="F441" i="2"/>
  <c r="F211" i="2"/>
  <c r="F766" i="2"/>
  <c r="F889" i="2"/>
  <c r="F310" i="2"/>
  <c r="F984" i="2"/>
  <c r="F744" i="2"/>
  <c r="F562" i="2"/>
  <c r="F61" i="2"/>
  <c r="F2" i="2"/>
  <c r="F516" i="2"/>
  <c r="F858" i="2"/>
  <c r="F981" i="2"/>
  <c r="F230" i="2"/>
  <c r="F276" i="2"/>
  <c r="F596" i="2"/>
  <c r="F318" i="2"/>
  <c r="F246" i="2"/>
  <c r="F215" i="2"/>
  <c r="F368" i="2"/>
  <c r="F871" i="2"/>
  <c r="F655" i="2"/>
  <c r="F675" i="2"/>
  <c r="F483" i="2"/>
  <c r="F43" i="2"/>
  <c r="F93" i="2"/>
  <c r="F206" i="2"/>
  <c r="F808" i="2"/>
  <c r="F505" i="2"/>
  <c r="F541" i="2"/>
  <c r="F695" i="2"/>
  <c r="F22" i="2"/>
  <c r="F622" i="2"/>
  <c r="F982" i="2"/>
  <c r="F455" i="2"/>
  <c r="F729" i="2"/>
  <c r="F408" i="2"/>
  <c r="F468" i="2"/>
  <c r="F919" i="2"/>
  <c r="F686" i="2"/>
  <c r="F768" i="2"/>
  <c r="F723" i="2"/>
  <c r="F99" i="2"/>
  <c r="F669" i="2"/>
  <c r="F565" i="2"/>
  <c r="F331" i="2"/>
  <c r="F732" i="2"/>
  <c r="F340" i="2"/>
  <c r="F834" i="2"/>
  <c r="F830" i="2"/>
  <c r="F870" i="2"/>
  <c r="F501" i="2"/>
  <c r="F454" i="2"/>
  <c r="F906" i="2"/>
  <c r="F351" i="2"/>
  <c r="F167" i="2"/>
  <c r="F618" i="2"/>
  <c r="F284" i="2"/>
  <c r="F181" i="2"/>
  <c r="F629" i="2"/>
  <c r="F65" i="2"/>
  <c r="F467" i="2"/>
  <c r="F631" i="2"/>
  <c r="F156" i="2"/>
  <c r="F564" i="2"/>
  <c r="F30" i="2"/>
  <c r="F50" i="2"/>
  <c r="F999" i="2"/>
  <c r="F634" i="2"/>
  <c r="F175" i="2"/>
  <c r="F188" i="2"/>
  <c r="F252" i="2"/>
  <c r="F292" i="2"/>
  <c r="F734" i="2"/>
  <c r="F771" i="2"/>
  <c r="F886" i="2"/>
  <c r="F107" i="2"/>
  <c r="F402" i="2"/>
  <c r="F68" i="2"/>
  <c r="F928" i="2"/>
  <c r="F89" i="2"/>
  <c r="F325" i="2"/>
  <c r="F86" i="2"/>
  <c r="F296" i="2"/>
  <c r="F628" i="2"/>
  <c r="F126" i="2"/>
  <c r="F644" i="2"/>
  <c r="F874" i="2"/>
  <c r="F943" i="2"/>
  <c r="F1001" i="2"/>
  <c r="F5" i="2"/>
  <c r="F933" i="2"/>
  <c r="F509" i="2"/>
  <c r="F727" i="2"/>
  <c r="F940" i="2"/>
  <c r="F243" i="2"/>
  <c r="F712" i="2"/>
  <c r="F301" i="2"/>
  <c r="F489" i="2"/>
  <c r="F10" i="2"/>
  <c r="F96" i="2"/>
  <c r="F530" i="2"/>
  <c r="F725" i="2"/>
  <c r="F1000" i="2"/>
  <c r="F59" i="2"/>
  <c r="F466" i="2"/>
  <c r="F201" i="2"/>
  <c r="F414" i="2"/>
  <c r="F854" i="2"/>
  <c r="F583" i="2"/>
  <c r="F257" i="2"/>
  <c r="F139" i="2"/>
  <c r="F138" i="2"/>
  <c r="F389" i="2"/>
  <c r="F543" i="2"/>
  <c r="F915" i="2"/>
  <c r="F315" i="2"/>
  <c r="F488" i="2"/>
  <c r="F733" i="2"/>
  <c r="F333" i="2"/>
  <c r="F787" i="2"/>
  <c r="F585" i="2"/>
  <c r="F346" i="2"/>
  <c r="F603" i="2"/>
  <c r="F832" i="2"/>
  <c r="F332" i="2"/>
  <c r="F674" i="2"/>
  <c r="F807" i="2"/>
  <c r="F908" i="2"/>
  <c r="F444" i="2"/>
  <c r="F3" i="2"/>
  <c r="F533" i="2"/>
  <c r="F124" i="2"/>
  <c r="F799" i="2"/>
  <c r="F702" i="2"/>
  <c r="F422" i="2"/>
  <c r="F988" i="2"/>
  <c r="F556" i="2"/>
  <c r="F150" i="2"/>
  <c r="F202" i="2"/>
  <c r="F100" i="2"/>
  <c r="F778" i="2"/>
  <c r="F323" i="2"/>
  <c r="F800" i="2"/>
  <c r="F649" i="2"/>
  <c r="F535" i="2"/>
  <c r="F112" i="2"/>
  <c r="F320" i="2"/>
  <c r="F806" i="2"/>
  <c r="F678" i="2"/>
  <c r="F767" i="2"/>
  <c r="F493" i="2"/>
  <c r="F125" i="2"/>
  <c r="F143" i="2"/>
  <c r="F379" i="2"/>
  <c r="F229" i="2"/>
  <c r="F883" i="2"/>
  <c r="F14" i="2"/>
  <c r="F49" i="2"/>
  <c r="F978" i="2"/>
  <c r="F720" i="2"/>
  <c r="F113" i="2"/>
  <c r="F864" i="2"/>
  <c r="F387" i="2"/>
  <c r="F342" i="2"/>
  <c r="F182" i="2"/>
  <c r="F403" i="2"/>
  <c r="F253" i="2"/>
  <c r="F172" i="2"/>
  <c r="F350" i="2"/>
  <c r="F173" i="2"/>
  <c r="F90" i="2"/>
  <c r="F763" i="2"/>
  <c r="F411" i="2"/>
  <c r="F416" i="2"/>
  <c r="F443" i="2"/>
  <c r="F963" i="2"/>
  <c r="F651" i="2"/>
  <c r="F494" i="2"/>
  <c r="F473" i="2"/>
  <c r="F120" i="2"/>
  <c r="F813" i="2"/>
  <c r="F477" i="2"/>
  <c r="F131" i="2"/>
  <c r="F572" i="2"/>
  <c r="F696" i="2"/>
  <c r="F633" i="2"/>
  <c r="F991" i="2"/>
  <c r="F74" i="2"/>
  <c r="F780" i="2"/>
  <c r="F528" i="2"/>
  <c r="F816" i="2"/>
  <c r="F615" i="2"/>
  <c r="F811" i="2"/>
  <c r="F38" i="2"/>
  <c r="F235" i="2"/>
  <c r="F460" i="2"/>
  <c r="F324" i="2"/>
  <c r="F710" i="2"/>
  <c r="F380" i="2"/>
  <c r="F427" i="2"/>
  <c r="F79" i="2"/>
  <c r="F409" i="2"/>
  <c r="F716" i="2"/>
  <c r="F40" i="2"/>
  <c r="F960" i="2"/>
  <c r="F904" i="2"/>
  <c r="F396" i="2"/>
  <c r="F55" i="2"/>
  <c r="F36" i="2"/>
  <c r="F749" i="2"/>
  <c r="F56" i="2"/>
  <c r="F388" i="2"/>
  <c r="F285" i="2"/>
  <c r="F52" i="2"/>
  <c r="F942" i="2"/>
  <c r="F821" i="2"/>
  <c r="F879" i="2"/>
  <c r="F587" i="2"/>
  <c r="F703" i="2"/>
  <c r="F777" i="2"/>
  <c r="F769" i="2"/>
  <c r="F937" i="2"/>
  <c r="F105" i="2"/>
  <c r="F835" i="2"/>
  <c r="F73" i="2"/>
  <c r="F344" i="2"/>
  <c r="F619" i="2"/>
  <c r="F654" i="2"/>
  <c r="F691" i="2"/>
  <c r="F419" i="2"/>
  <c r="F580" i="2"/>
  <c r="F601" i="2"/>
  <c r="F589" i="2"/>
  <c r="F510" i="2"/>
  <c r="F426" i="2"/>
  <c r="F327" i="2"/>
  <c r="F658" i="2"/>
  <c r="F29" i="2"/>
  <c r="F929" i="2"/>
  <c r="F939" i="2"/>
  <c r="F700" i="2"/>
  <c r="F503" i="2"/>
  <c r="F198" i="2"/>
  <c r="F348" i="2"/>
  <c r="F910" i="2"/>
  <c r="F685" i="2"/>
  <c r="F657" i="2"/>
  <c r="F853" i="2"/>
  <c r="F164" i="2"/>
  <c r="F789" i="2"/>
  <c r="F4" i="2"/>
  <c r="F248" i="2"/>
  <c r="F740" i="2"/>
  <c r="F157" i="2"/>
  <c r="F194" i="2"/>
  <c r="F46" i="2"/>
  <c r="F352" i="2"/>
  <c r="F591" i="2"/>
  <c r="F298" i="2"/>
  <c r="F39" i="2"/>
  <c r="F449" i="2"/>
  <c r="F497" i="2"/>
  <c r="F801" i="2"/>
  <c r="F293" i="2"/>
  <c r="F44" i="2"/>
  <c r="F765" i="2"/>
  <c r="F945" i="2"/>
  <c r="F689" i="2"/>
  <c r="F798" i="2"/>
  <c r="F47" i="2"/>
  <c r="F746" i="2"/>
  <c r="F949" i="2"/>
  <c r="F738" i="2"/>
  <c r="F563" i="2"/>
  <c r="F63" i="2"/>
  <c r="F316" i="2"/>
  <c r="F475" i="2"/>
  <c r="F80" i="2"/>
  <c r="F118" i="2"/>
  <c r="F624" i="2"/>
  <c r="F758" i="2"/>
  <c r="F907" i="2"/>
  <c r="F544" i="2"/>
  <c r="F102" i="2"/>
  <c r="F641" i="2"/>
  <c r="F826" i="2"/>
  <c r="F616" i="2"/>
  <c r="F880" i="2"/>
  <c r="F287" i="2"/>
  <c r="F881" i="2"/>
  <c r="F844" i="2"/>
  <c r="F470" i="2"/>
  <c r="F241" i="2"/>
  <c r="F932" i="2"/>
  <c r="F965" i="2"/>
  <c r="F395" i="2"/>
  <c r="F165" i="2"/>
  <c r="F364" i="2"/>
  <c r="F693" i="2"/>
  <c r="F290" i="2"/>
  <c r="F584" i="2"/>
  <c r="F953" i="2"/>
  <c r="F474" i="2"/>
  <c r="F255" i="2"/>
  <c r="F513" i="2"/>
  <c r="F913" i="2"/>
  <c r="F365" i="2"/>
  <c r="F983" i="2"/>
  <c r="F823" i="2"/>
  <c r="F922" i="2"/>
  <c r="F938" i="2"/>
  <c r="F522" i="2"/>
  <c r="F239" i="2"/>
  <c r="F295" i="2"/>
  <c r="F67" i="2"/>
  <c r="F989" i="2"/>
  <c r="F825" i="2"/>
  <c r="F495" i="2"/>
  <c r="F717" i="2"/>
  <c r="F277" i="2"/>
  <c r="F923" i="2"/>
  <c r="F548" i="2"/>
  <c r="F487" i="2"/>
  <c r="F612" i="2"/>
  <c r="F741" i="2"/>
  <c r="F373" i="2"/>
  <c r="F452" i="2"/>
  <c r="F453" i="2"/>
  <c r="F795" i="2"/>
  <c r="F273" i="2"/>
  <c r="F87" i="2"/>
  <c r="F866" i="2"/>
  <c r="F554" i="2"/>
  <c r="F484" i="2"/>
  <c r="F250" i="2"/>
  <c r="F376" i="2"/>
  <c r="F620" i="2"/>
  <c r="F586" i="2"/>
  <c r="F337" i="2"/>
  <c r="F833" i="2"/>
  <c r="F597" i="2"/>
  <c r="F231" i="2"/>
  <c r="F114" i="2"/>
  <c r="F431" i="2"/>
  <c r="F317" i="2"/>
  <c r="F884" i="2"/>
  <c r="F200" i="2"/>
  <c r="F845" i="2"/>
  <c r="F37" i="2"/>
  <c r="F646" i="2"/>
  <c r="F810" i="2"/>
  <c r="F930" i="2"/>
  <c r="F133" i="2"/>
  <c r="F941" i="2"/>
  <c r="F604" i="2"/>
  <c r="F974" i="2"/>
  <c r="F393" i="2"/>
  <c r="F397" i="2"/>
  <c r="F950" i="2"/>
  <c r="F959" i="2"/>
  <c r="F966" i="2"/>
  <c r="F53" i="2"/>
  <c r="F360" i="2"/>
  <c r="F13" i="2"/>
  <c r="F726" i="2"/>
  <c r="F64" i="2"/>
  <c r="F518" i="2"/>
  <c r="F262" i="2"/>
  <c r="F57" i="2"/>
  <c r="F9" i="2"/>
  <c r="F750" i="2"/>
  <c r="F878" i="2"/>
  <c r="F101" i="2"/>
  <c r="F970" i="2"/>
  <c r="F189" i="2"/>
  <c r="F463" i="2"/>
  <c r="F592" i="2"/>
  <c r="F690" i="2"/>
  <c r="F70" i="2"/>
  <c r="F322" i="2"/>
  <c r="F593" i="2"/>
  <c r="F32" i="2"/>
  <c r="F127" i="2"/>
  <c r="F245" i="2"/>
  <c r="F951" i="2"/>
  <c r="F274" i="2"/>
  <c r="F450" i="2"/>
  <c r="F760" i="2"/>
  <c r="F701" i="2"/>
  <c r="F887" i="2"/>
  <c r="F846" i="2"/>
  <c r="F736" i="2"/>
  <c r="F159" i="2"/>
  <c r="F117" i="2"/>
  <c r="F82" i="2"/>
  <c r="F367" i="2"/>
  <c r="F81" i="2"/>
  <c r="F665" i="2"/>
  <c r="F666" i="2"/>
  <c r="F792" i="2"/>
  <c r="F336" i="2"/>
  <c r="F238" i="2"/>
  <c r="F496" i="2"/>
  <c r="F170" i="2"/>
  <c r="F146" i="2"/>
  <c r="F944" i="2"/>
  <c r="F868" i="2"/>
  <c r="F936" i="2"/>
  <c r="F272" i="2"/>
  <c r="F614" i="2"/>
  <c r="F520" i="2"/>
  <c r="F605" i="2"/>
  <c r="F820" i="2"/>
  <c r="F428" i="2"/>
  <c r="F458" i="2"/>
  <c r="F526" i="2"/>
  <c r="F381" i="2"/>
  <c r="F71" i="2"/>
  <c r="F561" i="2"/>
  <c r="F660" i="2"/>
  <c r="F400" i="2"/>
  <c r="F498" i="2"/>
  <c r="F797" i="2"/>
  <c r="F121" i="2"/>
  <c r="F514" i="2"/>
  <c r="F420" i="2"/>
  <c r="F891" i="2"/>
  <c r="F464" i="2"/>
  <c r="F78" i="2"/>
  <c r="F251" i="2"/>
  <c r="F168" i="2"/>
  <c r="F410" i="2"/>
  <c r="F557" i="2"/>
  <c r="F280" i="2"/>
  <c r="F920" i="2"/>
  <c r="F240" i="2"/>
  <c r="F751" i="2"/>
  <c r="F66" i="2"/>
  <c r="F653" i="2"/>
  <c r="F184" i="2"/>
  <c r="F926" i="2"/>
  <c r="F560" i="2"/>
  <c r="F180" i="2"/>
  <c r="F670" i="2"/>
  <c r="F312" i="2"/>
  <c r="F446" i="2"/>
  <c r="F730" i="2"/>
  <c r="F519" i="2"/>
  <c r="F659" i="2"/>
  <c r="F492" i="2"/>
  <c r="F433" i="2"/>
  <c r="F41" i="2"/>
  <c r="F386" i="2"/>
  <c r="F536" i="2"/>
  <c r="F405" i="2"/>
  <c r="F457" i="2"/>
  <c r="F627" i="2"/>
  <c r="F995" i="2"/>
  <c r="F434" i="2"/>
  <c r="F737" i="2"/>
  <c r="F163" i="2"/>
  <c r="F776" i="2"/>
  <c r="F840" i="2"/>
  <c r="F27" i="2"/>
  <c r="F54" i="2"/>
  <c r="F630" i="2"/>
  <c r="F902" i="2"/>
  <c r="F728" i="2"/>
  <c r="F319" i="2"/>
  <c r="F645" i="2"/>
  <c r="F824" i="2"/>
  <c r="F790" i="2"/>
  <c r="F267" i="2"/>
  <c r="F990" i="2"/>
  <c r="F406" i="2"/>
  <c r="F962" i="2"/>
  <c r="F98" i="2"/>
  <c r="F579" i="2"/>
  <c r="F791" i="2"/>
  <c r="F708" i="2"/>
  <c r="F899" i="2"/>
  <c r="F478" i="2"/>
  <c r="F459" i="2"/>
  <c r="F606" i="2"/>
  <c r="F918" i="2"/>
  <c r="F643" i="2"/>
  <c r="F827" i="2"/>
  <c r="F947" i="2"/>
  <c r="F506" i="2"/>
  <c r="F382" i="2"/>
  <c r="F847" i="2"/>
  <c r="F901" i="2"/>
  <c r="F809" i="2"/>
  <c r="F553" i="2"/>
  <c r="F895" i="2"/>
  <c r="F437" i="2"/>
  <c r="F774" i="2"/>
  <c r="F472" i="2"/>
  <c r="F676" i="2"/>
  <c r="F890" i="2"/>
  <c r="F341" i="2"/>
  <c r="F123" i="2"/>
  <c r="F611" i="2"/>
  <c r="F752" i="2"/>
  <c r="F286" i="2"/>
  <c r="F141" i="2"/>
  <c r="F558" i="2"/>
  <c r="F430" i="2"/>
  <c r="F635" i="2"/>
  <c r="F94" i="2"/>
  <c r="F552" i="2"/>
  <c r="F687" i="2"/>
  <c r="F718" i="2"/>
  <c r="F502" i="2"/>
  <c r="F479" i="2"/>
  <c r="F756" i="2"/>
  <c r="F490" i="2"/>
  <c r="F527" i="2"/>
  <c r="F313" i="2"/>
  <c r="F72" i="2"/>
  <c r="F705" i="2"/>
  <c r="F174" i="2"/>
  <c r="F485" i="2"/>
  <c r="F637" i="2"/>
  <c r="F566" i="2"/>
  <c r="F573" i="2"/>
  <c r="F927" i="2"/>
  <c r="F613" i="2"/>
  <c r="F529" i="2"/>
  <c r="F448" i="2"/>
  <c r="F567" i="2"/>
  <c r="F850" i="2"/>
  <c r="F748" i="2"/>
  <c r="F876" i="2"/>
  <c r="F671" i="2"/>
  <c r="F843" i="2"/>
  <c r="F822" i="2"/>
  <c r="F794" i="2"/>
  <c r="F140" i="2"/>
  <c r="F435" i="2"/>
  <c r="F269" i="2"/>
  <c r="F815" i="2"/>
  <c r="F652" i="2"/>
  <c r="F664" i="2"/>
  <c r="F35" i="2"/>
  <c r="F709" i="2"/>
  <c r="F722" i="2"/>
  <c r="F222" i="2"/>
  <c r="F898" i="2"/>
  <c r="F713" i="2"/>
  <c r="F303" i="2"/>
  <c r="F261" i="2"/>
  <c r="F842" i="2"/>
  <c r="F856" i="2"/>
  <c r="F817" i="2"/>
  <c r="F62" i="2"/>
  <c r="F196" i="2"/>
  <c r="F242" i="2"/>
  <c r="F521" i="2"/>
  <c r="F916" i="2"/>
  <c r="F77" i="2"/>
  <c r="F721" i="2"/>
  <c r="F743" i="2"/>
  <c r="F149" i="2"/>
  <c r="F885" i="2"/>
  <c r="F668" i="2"/>
  <c r="F803" i="2"/>
  <c r="F663" i="2"/>
  <c r="F451" i="2"/>
  <c r="F818" i="2"/>
  <c r="F972" i="2"/>
  <c r="F775" i="2"/>
  <c r="F681" i="2"/>
  <c r="F609" i="2"/>
  <c r="F469" i="2"/>
  <c r="F848" i="2"/>
  <c r="F559" i="2"/>
  <c r="F998" i="2"/>
  <c r="F838" i="2"/>
  <c r="F595" i="2"/>
  <c r="F875" i="2"/>
  <c r="F353" i="2"/>
  <c r="F921" i="2"/>
  <c r="F873" i="2"/>
  <c r="F839" i="2"/>
  <c r="F417" i="2"/>
  <c r="F25" i="2"/>
  <c r="F178" i="2"/>
  <c r="F116" i="2"/>
  <c r="F21" i="2"/>
  <c r="F153" i="2"/>
  <c r="F76" i="2"/>
  <c r="F335" i="2"/>
  <c r="F770" i="2"/>
  <c r="F227" i="2"/>
  <c r="F851" i="2"/>
  <c r="F570" i="2"/>
  <c r="F747" i="2"/>
  <c r="F256" i="2"/>
  <c r="F958" i="2"/>
  <c r="F34" i="2"/>
  <c r="F69" i="2"/>
  <c r="F964" i="2"/>
  <c r="F363" i="2"/>
  <c r="F677" i="2"/>
  <c r="F893" i="2"/>
  <c r="F358" i="2"/>
  <c r="F571" i="2"/>
  <c r="F781" i="2"/>
  <c r="F863" i="2"/>
  <c r="F894" i="2"/>
  <c r="F608" i="2"/>
  <c r="F279" i="2"/>
  <c r="F924" i="2"/>
  <c r="F491" i="2"/>
  <c r="F855" i="2"/>
  <c r="F773" i="2"/>
  <c r="F688" i="2"/>
  <c r="F872" i="2"/>
  <c r="F418" i="2"/>
  <c r="F551" i="2"/>
  <c r="F812" i="2"/>
  <c r="F802" i="2"/>
  <c r="F911" i="2"/>
  <c r="F208" i="2"/>
  <c r="F390" i="2"/>
  <c r="F297" i="2"/>
  <c r="F249" i="2"/>
  <c r="F600" i="2"/>
  <c r="F581" i="2"/>
  <c r="F576" i="2"/>
  <c r="F724" i="2"/>
  <c r="F225" i="2"/>
  <c r="F515" i="2"/>
  <c r="F779" i="2"/>
  <c r="F759" i="2"/>
  <c r="F598" i="2"/>
  <c r="F692" i="2"/>
  <c r="F307" i="2"/>
  <c r="F837" i="2"/>
  <c r="F343" i="2"/>
  <c r="F500" i="2"/>
  <c r="F447" i="2"/>
  <c r="F849" i="2"/>
  <c r="F19" i="2"/>
  <c r="F900" i="2"/>
  <c r="F577" i="2"/>
  <c r="F465" i="2"/>
  <c r="F183" i="2"/>
  <c r="F234" i="2"/>
  <c r="F523" i="2"/>
  <c r="F119" i="2"/>
  <c r="F954" i="2"/>
  <c r="F268" i="2"/>
  <c r="F103" i="2"/>
  <c r="F542" i="2"/>
  <c r="F378" i="2"/>
  <c r="F621" i="2"/>
  <c r="F925" i="2"/>
  <c r="F684" i="2"/>
  <c r="F662" i="2"/>
  <c r="F754" i="2"/>
  <c r="F640" i="2"/>
  <c r="F377" i="2"/>
  <c r="F142" i="2"/>
  <c r="F122" i="2"/>
  <c r="F861" i="2"/>
  <c r="F719" i="2"/>
  <c r="F24" i="2"/>
  <c r="F517" i="2"/>
  <c r="F975" i="2"/>
  <c r="F682" i="2"/>
  <c r="F537" i="2"/>
  <c r="F370" i="2"/>
  <c r="F254" i="2"/>
  <c r="F882" i="2"/>
  <c r="F967" i="2"/>
  <c r="F75" i="2"/>
  <c r="F707" i="2"/>
  <c r="F912" i="2"/>
  <c r="F948" i="2"/>
  <c r="F179" i="2"/>
  <c r="F857" i="2"/>
  <c r="F764" i="2"/>
  <c r="F694" i="2"/>
  <c r="F784" i="2"/>
  <c r="F347" i="2"/>
  <c r="F423" i="2"/>
  <c r="F539" i="2"/>
  <c r="F892" i="2"/>
  <c r="F223" i="2"/>
  <c r="F568" i="2"/>
  <c r="F92" i="2"/>
  <c r="F109" i="2"/>
  <c r="F436" i="2"/>
  <c r="F757" i="2"/>
  <c r="F219" i="2"/>
  <c r="F680" i="2"/>
  <c r="F362" i="2"/>
  <c r="F504" i="2"/>
  <c r="F888" i="2"/>
  <c r="F304" i="2"/>
  <c r="F836" i="2"/>
  <c r="F550" i="2"/>
  <c r="F375" i="2"/>
  <c r="F973" i="2"/>
  <c r="F859" i="2"/>
  <c r="F372" i="2"/>
  <c r="F897" i="2"/>
  <c r="F903" i="2"/>
  <c r="F361" i="2"/>
  <c r="F512" i="2"/>
  <c r="F935" i="2"/>
  <c r="F511" i="2"/>
  <c r="F481" i="2"/>
  <c r="F698" i="2"/>
  <c r="F104" i="2"/>
  <c r="F877" i="2"/>
  <c r="F128" i="2"/>
  <c r="F704" i="2"/>
  <c r="F11" i="2"/>
  <c r="F642" i="2"/>
  <c r="F260" i="2"/>
  <c r="F793" i="2"/>
  <c r="F909" i="2"/>
  <c r="F782" i="2"/>
  <c r="F976" i="2"/>
  <c r="F917" i="2"/>
  <c r="F761" i="2"/>
  <c r="F538" i="2"/>
  <c r="F145" i="2"/>
  <c r="F169" i="2"/>
  <c r="F931" i="2"/>
  <c r="F445" i="2"/>
  <c r="F610" i="2"/>
  <c r="F152" i="2"/>
  <c r="F507" i="2"/>
  <c r="F349" i="2"/>
  <c r="F429" i="2"/>
  <c r="F354" i="2"/>
  <c r="F914" i="2"/>
  <c r="F271" i="2"/>
  <c r="F636" i="2"/>
  <c r="F132" i="2"/>
  <c r="K194" i="2" l="1"/>
  <c r="K513" i="2"/>
  <c r="K383" i="2"/>
  <c r="K317" i="2"/>
  <c r="K582" i="2"/>
  <c r="K392" i="2"/>
  <c r="K304" i="2"/>
  <c r="K818" i="2"/>
  <c r="K534" i="2"/>
  <c r="K2" i="2"/>
  <c r="K66" i="2"/>
  <c r="K90" i="2"/>
  <c r="K206" i="2"/>
  <c r="K128" i="2"/>
  <c r="K172" i="2"/>
  <c r="K260" i="2"/>
  <c r="K320" i="2"/>
  <c r="K257" i="2"/>
  <c r="K85" i="2"/>
  <c r="K117" i="2"/>
  <c r="K399" i="2"/>
  <c r="K143" i="2"/>
  <c r="K352" i="2"/>
  <c r="K135" i="2"/>
  <c r="K30" i="2"/>
  <c r="K50" i="2"/>
  <c r="K122" i="2"/>
  <c r="K158" i="2"/>
  <c r="K170" i="2"/>
  <c r="K210" i="2"/>
  <c r="K250" i="2"/>
  <c r="K258" i="2"/>
  <c r="K282" i="2"/>
  <c r="K286" i="2"/>
  <c r="K294" i="2"/>
  <c r="K298" i="2"/>
  <c r="K314" i="2"/>
  <c r="K322" i="2"/>
  <c r="K7" i="2"/>
  <c r="K16" i="2"/>
  <c r="K28" i="2"/>
  <c r="K136" i="2"/>
  <c r="K152" i="2"/>
  <c r="K156" i="2"/>
  <c r="K160" i="2"/>
  <c r="K188" i="2"/>
  <c r="K208" i="2"/>
  <c r="K256" i="2"/>
  <c r="K284" i="2"/>
  <c r="K288" i="2"/>
  <c r="K300" i="2"/>
  <c r="K49" i="2"/>
  <c r="K57" i="2"/>
  <c r="K105" i="2"/>
  <c r="K121" i="2"/>
  <c r="K321" i="2"/>
  <c r="K345" i="2"/>
  <c r="K349" i="2"/>
  <c r="K373" i="2"/>
  <c r="K377" i="2"/>
  <c r="K405" i="2"/>
  <c r="K417" i="2"/>
  <c r="K441" i="2"/>
  <c r="K469" i="2"/>
  <c r="K195" i="2"/>
  <c r="K251" i="2"/>
  <c r="K291" i="2"/>
  <c r="K337" i="2"/>
  <c r="K362" i="2"/>
  <c r="K378" i="2"/>
  <c r="K426" i="2"/>
  <c r="K470" i="2"/>
  <c r="K482" i="2"/>
  <c r="K486" i="2"/>
  <c r="K490" i="2"/>
  <c r="K13" i="2"/>
  <c r="K53" i="2"/>
  <c r="K69" i="2"/>
  <c r="K109" i="2"/>
  <c r="K197" i="2"/>
  <c r="K229" i="2"/>
  <c r="K253" i="2"/>
  <c r="K285" i="2"/>
  <c r="K338" i="2"/>
  <c r="K363" i="2"/>
  <c r="K391" i="2"/>
  <c r="K403" i="2"/>
  <c r="K415" i="2"/>
  <c r="K427" i="2"/>
  <c r="K435" i="2"/>
  <c r="K463" i="2"/>
  <c r="K467" i="2"/>
  <c r="K495" i="2"/>
  <c r="K499" i="2"/>
  <c r="K480" i="2"/>
  <c r="K493" i="2"/>
  <c r="K560" i="2"/>
  <c r="K576" i="2"/>
  <c r="K620" i="2"/>
  <c r="K684" i="2"/>
  <c r="K688" i="2"/>
  <c r="K716" i="2"/>
  <c r="K740" i="2"/>
  <c r="K744" i="2"/>
  <c r="K756" i="2"/>
  <c r="K452" i="2"/>
  <c r="K468" i="2"/>
  <c r="K533" i="2"/>
  <c r="K541" i="2"/>
  <c r="K545" i="2"/>
  <c r="K553" i="2"/>
  <c r="K561" i="2"/>
  <c r="K613" i="2"/>
  <c r="K621" i="2"/>
  <c r="K657" i="2"/>
  <c r="K677" i="2"/>
  <c r="K685" i="2"/>
  <c r="K693" i="2"/>
  <c r="K729" i="2"/>
  <c r="K733" i="2"/>
  <c r="K737" i="2"/>
  <c r="K741" i="2"/>
  <c r="K488" i="2"/>
  <c r="K570" i="2"/>
  <c r="K543" i="2"/>
  <c r="K690" i="2"/>
  <c r="K714" i="2"/>
  <c r="K730" i="2"/>
  <c r="K738" i="2"/>
  <c r="K761" i="2"/>
  <c r="K774" i="2"/>
  <c r="K806" i="2"/>
  <c r="K850" i="2"/>
  <c r="K858" i="2"/>
  <c r="K878" i="2"/>
  <c r="K886" i="2"/>
  <c r="K898" i="2"/>
  <c r="K910" i="2"/>
  <c r="K918" i="2"/>
  <c r="K922" i="2"/>
  <c r="K926" i="2"/>
  <c r="K970" i="2"/>
  <c r="K974" i="2"/>
  <c r="K978" i="2"/>
  <c r="K990" i="2"/>
  <c r="K327" i="2"/>
  <c r="K547" i="2"/>
  <c r="K595" i="2"/>
  <c r="K651" i="2"/>
  <c r="K691" i="2"/>
  <c r="K739" i="2"/>
  <c r="K751" i="2"/>
  <c r="K757" i="2"/>
  <c r="K767" i="2"/>
  <c r="K779" i="2"/>
  <c r="K791" i="2"/>
  <c r="K807" i="2"/>
  <c r="K811" i="2"/>
  <c r="K819" i="2"/>
  <c r="K823" i="2"/>
  <c r="K827" i="2"/>
  <c r="K859" i="2"/>
  <c r="K887" i="2"/>
  <c r="K891" i="2"/>
  <c r="K907" i="2"/>
  <c r="K911" i="2"/>
  <c r="K919" i="2"/>
  <c r="K923" i="2"/>
  <c r="K939" i="2"/>
  <c r="K959" i="2"/>
  <c r="K963" i="2"/>
  <c r="K967" i="2"/>
  <c r="K975" i="2"/>
  <c r="K991" i="2"/>
  <c r="K995" i="2"/>
  <c r="K999" i="2"/>
  <c r="K103" i="2"/>
  <c r="K231" i="2"/>
  <c r="K514" i="2"/>
  <c r="K654" i="2"/>
  <c r="K678" i="2"/>
  <c r="K742" i="2"/>
  <c r="K796" i="2"/>
  <c r="K808" i="2"/>
  <c r="K816" i="2"/>
  <c r="K832" i="2"/>
  <c r="K848" i="2"/>
  <c r="K868" i="2"/>
  <c r="K872" i="2"/>
  <c r="K888" i="2"/>
  <c r="K892" i="2"/>
  <c r="K896" i="2"/>
  <c r="K912" i="2"/>
  <c r="K916" i="2"/>
  <c r="K928" i="2"/>
  <c r="K932" i="2"/>
  <c r="K940" i="2"/>
  <c r="K944" i="2"/>
  <c r="K948" i="2"/>
  <c r="K952" i="2"/>
  <c r="K980" i="2"/>
  <c r="K988" i="2"/>
  <c r="K996" i="2"/>
  <c r="K263" i="2"/>
  <c r="K539" i="2"/>
  <c r="K591" i="2"/>
  <c r="K607" i="2"/>
  <c r="K743" i="2"/>
  <c r="K809" i="2"/>
  <c r="K817" i="2"/>
  <c r="K837" i="2"/>
  <c r="K841" i="2"/>
  <c r="K873" i="2"/>
  <c r="K881" i="2"/>
  <c r="K901" i="2"/>
  <c r="K905" i="2"/>
  <c r="K929" i="2"/>
  <c r="K953" i="2"/>
  <c r="K961" i="2"/>
  <c r="K969" i="2"/>
  <c r="K973" i="2"/>
  <c r="K977" i="2"/>
  <c r="K993" i="2"/>
  <c r="K407" i="2"/>
  <c r="K736" i="2"/>
  <c r="K537" i="2"/>
  <c r="K661" i="2"/>
  <c r="K681" i="2"/>
  <c r="K725" i="2"/>
  <c r="K658" i="2"/>
  <c r="K802" i="2"/>
  <c r="K894" i="2"/>
  <c r="K958" i="2"/>
  <c r="K707" i="2"/>
  <c r="K783" i="2"/>
  <c r="K815" i="2"/>
  <c r="K879" i="2"/>
  <c r="K927" i="2"/>
  <c r="K943" i="2"/>
  <c r="K951" i="2"/>
  <c r="K662" i="2"/>
  <c r="K726" i="2"/>
  <c r="K758" i="2"/>
  <c r="K780" i="2"/>
  <c r="K853" i="2"/>
  <c r="K949" i="2"/>
  <c r="K22" i="2"/>
  <c r="K318" i="2"/>
  <c r="K10" i="2"/>
  <c r="K38" i="2"/>
  <c r="K42" i="2"/>
  <c r="K54" i="2"/>
  <c r="K58" i="2"/>
  <c r="K78" i="2"/>
  <c r="K82" i="2"/>
  <c r="K94" i="2"/>
  <c r="K102" i="2"/>
  <c r="K118" i="2"/>
  <c r="K126" i="2"/>
  <c r="K134" i="2"/>
  <c r="K138" i="2"/>
  <c r="K146" i="2"/>
  <c r="K150" i="2"/>
  <c r="K154" i="2"/>
  <c r="K162" i="2"/>
  <c r="K166" i="2"/>
  <c r="K174" i="2"/>
  <c r="K182" i="2"/>
  <c r="K186" i="2"/>
  <c r="K190" i="2"/>
  <c r="K198" i="2"/>
  <c r="K202" i="2"/>
  <c r="K214" i="2"/>
  <c r="K218" i="2"/>
  <c r="K222" i="2"/>
  <c r="K234" i="2"/>
  <c r="K238" i="2"/>
  <c r="K242" i="2"/>
  <c r="K246" i="2"/>
  <c r="K262" i="2"/>
  <c r="K266" i="2"/>
  <c r="K270" i="2"/>
  <c r="K278" i="2"/>
  <c r="K290" i="2"/>
  <c r="K302" i="2"/>
  <c r="K326" i="2"/>
  <c r="K330" i="2"/>
  <c r="K11" i="2"/>
  <c r="K12" i="2"/>
  <c r="K20" i="2"/>
  <c r="K32" i="2"/>
  <c r="K36" i="2"/>
  <c r="K48" i="2"/>
  <c r="K52" i="2"/>
  <c r="K60" i="2"/>
  <c r="K72" i="2"/>
  <c r="K80" i="2"/>
  <c r="K84" i="2"/>
  <c r="K88" i="2"/>
  <c r="K92" i="2"/>
  <c r="K96" i="2"/>
  <c r="K104" i="2"/>
  <c r="K108" i="2"/>
  <c r="K112" i="2"/>
  <c r="K116" i="2"/>
  <c r="K120" i="2"/>
  <c r="K124" i="2"/>
  <c r="K132" i="2"/>
  <c r="K140" i="2"/>
  <c r="K148" i="2"/>
  <c r="K164" i="2"/>
  <c r="K176" i="2"/>
  <c r="K180" i="2"/>
  <c r="K184" i="2"/>
  <c r="K196" i="2"/>
  <c r="K204" i="2"/>
  <c r="K212" i="2"/>
  <c r="K220" i="2"/>
  <c r="K224" i="2"/>
  <c r="K232" i="2"/>
  <c r="K236" i="2"/>
  <c r="K244" i="2"/>
  <c r="K248" i="2"/>
  <c r="K252" i="2"/>
  <c r="K264" i="2"/>
  <c r="K268" i="2"/>
  <c r="K280" i="2"/>
  <c r="K292" i="2"/>
  <c r="K296" i="2"/>
  <c r="K308" i="2"/>
  <c r="K312" i="2"/>
  <c r="K324" i="2"/>
  <c r="K328" i="2"/>
  <c r="K332" i="2"/>
  <c r="K336" i="2"/>
  <c r="K340" i="2"/>
  <c r="K5" i="2"/>
  <c r="K33" i="2"/>
  <c r="K41" i="2"/>
  <c r="K73" i="2"/>
  <c r="K81" i="2"/>
  <c r="K89" i="2"/>
  <c r="K97" i="2"/>
  <c r="K113" i="2"/>
  <c r="K129" i="2"/>
  <c r="K137" i="2"/>
  <c r="K145" i="2"/>
  <c r="K153" i="2"/>
  <c r="K161" i="2"/>
  <c r="K169" i="2"/>
  <c r="K177" i="2"/>
  <c r="K185" i="2"/>
  <c r="K193" i="2"/>
  <c r="K209" i="2"/>
  <c r="K217" i="2"/>
  <c r="K225" i="2"/>
  <c r="K233" i="2"/>
  <c r="K241" i="2"/>
  <c r="K249" i="2"/>
  <c r="K265" i="2"/>
  <c r="K297" i="2"/>
  <c r="K305" i="2"/>
  <c r="K313" i="2"/>
  <c r="K329" i="2"/>
  <c r="K335" i="2"/>
  <c r="K341" i="2"/>
  <c r="K361" i="2"/>
  <c r="K365" i="2"/>
  <c r="K369" i="2"/>
  <c r="K381" i="2"/>
  <c r="K385" i="2"/>
  <c r="K389" i="2"/>
  <c r="K401" i="2"/>
  <c r="K409" i="2"/>
  <c r="K413" i="2"/>
  <c r="K421" i="2"/>
  <c r="K425" i="2"/>
  <c r="K429" i="2"/>
  <c r="K433" i="2"/>
  <c r="K437" i="2"/>
  <c r="K445" i="2"/>
  <c r="K453" i="2"/>
  <c r="K457" i="2"/>
  <c r="K461" i="2"/>
  <c r="K465" i="2"/>
  <c r="K473" i="2"/>
  <c r="K477" i="2"/>
  <c r="K481" i="2"/>
  <c r="K489" i="2"/>
  <c r="K9" i="2"/>
  <c r="K19" i="2"/>
  <c r="K43" i="2"/>
  <c r="K59" i="2"/>
  <c r="K67" i="2"/>
  <c r="K75" i="2"/>
  <c r="K83" i="2"/>
  <c r="K99" i="2"/>
  <c r="K107" i="2"/>
  <c r="K115" i="2"/>
  <c r="K131" i="2"/>
  <c r="K139" i="2"/>
  <c r="K147" i="2"/>
  <c r="K163" i="2"/>
  <c r="K171" i="2"/>
  <c r="K187" i="2"/>
  <c r="K211" i="2"/>
  <c r="K235" i="2"/>
  <c r="K243" i="2"/>
  <c r="K267" i="2"/>
  <c r="K275" i="2"/>
  <c r="K283" i="2"/>
  <c r="K299" i="2"/>
  <c r="K307" i="2"/>
  <c r="K342" i="2"/>
  <c r="K346" i="2"/>
  <c r="K350" i="2"/>
  <c r="K354" i="2"/>
  <c r="K358" i="2"/>
  <c r="K374" i="2"/>
  <c r="K382" i="2"/>
  <c r="K390" i="2"/>
  <c r="K394" i="2"/>
  <c r="K398" i="2"/>
  <c r="K402" i="2"/>
  <c r="K406" i="2"/>
  <c r="K410" i="2"/>
  <c r="K414" i="2"/>
  <c r="K418" i="2"/>
  <c r="K422" i="2"/>
  <c r="K430" i="2"/>
  <c r="K434" i="2"/>
  <c r="K438" i="2"/>
  <c r="K442" i="2"/>
  <c r="K446" i="2"/>
  <c r="K454" i="2"/>
  <c r="K458" i="2"/>
  <c r="K462" i="2"/>
  <c r="K466" i="2"/>
  <c r="K474" i="2"/>
  <c r="K494" i="2"/>
  <c r="K498" i="2"/>
  <c r="K502" i="2"/>
  <c r="K506" i="2"/>
  <c r="K510" i="2"/>
  <c r="K45" i="2"/>
  <c r="K61" i="2"/>
  <c r="K101" i="2"/>
  <c r="K125" i="2"/>
  <c r="K133" i="2"/>
  <c r="K141" i="2"/>
  <c r="K149" i="2"/>
  <c r="K157" i="2"/>
  <c r="K165" i="2"/>
  <c r="K173" i="2"/>
  <c r="K181" i="2"/>
  <c r="K205" i="2"/>
  <c r="K221" i="2"/>
  <c r="K237" i="2"/>
  <c r="K245" i="2"/>
  <c r="K261" i="2"/>
  <c r="K277" i="2"/>
  <c r="K301" i="2"/>
  <c r="K309" i="2"/>
  <c r="K343" i="2"/>
  <c r="K347" i="2"/>
  <c r="K351" i="2"/>
  <c r="K355" i="2"/>
  <c r="K359" i="2"/>
  <c r="K367" i="2"/>
  <c r="K371" i="2"/>
  <c r="K375" i="2"/>
  <c r="K379" i="2"/>
  <c r="K387" i="2"/>
  <c r="K395" i="2"/>
  <c r="K411" i="2"/>
  <c r="K419" i="2"/>
  <c r="K431" i="2"/>
  <c r="K443" i="2"/>
  <c r="K447" i="2"/>
  <c r="K451" i="2"/>
  <c r="K455" i="2"/>
  <c r="K459" i="2"/>
  <c r="K471" i="2"/>
  <c r="K475" i="2"/>
  <c r="K479" i="2"/>
  <c r="K487" i="2"/>
  <c r="K491" i="2"/>
  <c r="K503" i="2"/>
  <c r="K515" i="2"/>
  <c r="K519" i="2"/>
  <c r="K523" i="2"/>
  <c r="K527" i="2"/>
  <c r="K531" i="2"/>
  <c r="K15" i="2"/>
  <c r="K47" i="2"/>
  <c r="K79" i="2"/>
  <c r="K111" i="2"/>
  <c r="K207" i="2"/>
  <c r="K239" i="2"/>
  <c r="K271" i="2"/>
  <c r="K334" i="2"/>
  <c r="K384" i="2"/>
  <c r="K400" i="2"/>
  <c r="K416" i="2"/>
  <c r="K432" i="2"/>
  <c r="K448" i="2"/>
  <c r="K464" i="2"/>
  <c r="K501" i="2"/>
  <c r="K509" i="2"/>
  <c r="K516" i="2"/>
  <c r="K521" i="2"/>
  <c r="K526" i="2"/>
  <c r="K532" i="2"/>
  <c r="K536" i="2"/>
  <c r="K540" i="2"/>
  <c r="K544" i="2"/>
  <c r="K552" i="2"/>
  <c r="K556" i="2"/>
  <c r="K564" i="2"/>
  <c r="K568" i="2"/>
  <c r="K572" i="2"/>
  <c r="K580" i="2"/>
  <c r="K584" i="2"/>
  <c r="K588" i="2"/>
  <c r="K596" i="2"/>
  <c r="K604" i="2"/>
  <c r="K612" i="2"/>
  <c r="K616" i="2"/>
  <c r="K624" i="2"/>
  <c r="K628" i="2"/>
  <c r="K632" i="2"/>
  <c r="K636" i="2"/>
  <c r="K640" i="2"/>
  <c r="K644" i="2"/>
  <c r="K648" i="2"/>
  <c r="K652" i="2"/>
  <c r="K656" i="2"/>
  <c r="K660" i="2"/>
  <c r="K664" i="2"/>
  <c r="K668" i="2"/>
  <c r="K672" i="2"/>
  <c r="K676" i="2"/>
  <c r="K692" i="2"/>
  <c r="K700" i="2"/>
  <c r="K708" i="2"/>
  <c r="K712" i="2"/>
  <c r="K724" i="2"/>
  <c r="K728" i="2"/>
  <c r="K732" i="2"/>
  <c r="K748" i="2"/>
  <c r="K752" i="2"/>
  <c r="K764" i="2"/>
  <c r="K23" i="2"/>
  <c r="K87" i="2"/>
  <c r="K119" i="2"/>
  <c r="K151" i="2"/>
  <c r="K183" i="2"/>
  <c r="K215" i="2"/>
  <c r="K247" i="2"/>
  <c r="K279" i="2"/>
  <c r="K339" i="2"/>
  <c r="K356" i="2"/>
  <c r="K372" i="2"/>
  <c r="K404" i="2"/>
  <c r="K420" i="2"/>
  <c r="K496" i="2"/>
  <c r="K504" i="2"/>
  <c r="K512" i="2"/>
  <c r="K522" i="2"/>
  <c r="K528" i="2"/>
  <c r="K549" i="2"/>
  <c r="K557" i="2"/>
  <c r="K565" i="2"/>
  <c r="K573" i="2"/>
  <c r="K577" i="2"/>
  <c r="K581" i="2"/>
  <c r="K585" i="2"/>
  <c r="K589" i="2"/>
  <c r="K597" i="2"/>
  <c r="K601" i="2"/>
  <c r="K605" i="2"/>
  <c r="K609" i="2"/>
  <c r="K617" i="2"/>
  <c r="K629" i="2"/>
  <c r="K633" i="2"/>
  <c r="K641" i="2"/>
  <c r="K645" i="2"/>
  <c r="K649" i="2"/>
  <c r="K653" i="2"/>
  <c r="K665" i="2"/>
  <c r="K669" i="2"/>
  <c r="K673" i="2"/>
  <c r="K689" i="2"/>
  <c r="K697" i="2"/>
  <c r="K705" i="2"/>
  <c r="K709" i="2"/>
  <c r="K713" i="2"/>
  <c r="K717" i="2"/>
  <c r="K721" i="2"/>
  <c r="K159" i="2"/>
  <c r="K191" i="2"/>
  <c r="K223" i="2"/>
  <c r="K319" i="2"/>
  <c r="K360" i="2"/>
  <c r="K376" i="2"/>
  <c r="K408" i="2"/>
  <c r="K424" i="2"/>
  <c r="K440" i="2"/>
  <c r="K456" i="2"/>
  <c r="K497" i="2"/>
  <c r="K505" i="2"/>
  <c r="K524" i="2"/>
  <c r="K529" i="2"/>
  <c r="K538" i="2"/>
  <c r="K542" i="2"/>
  <c r="K546" i="2"/>
  <c r="K550" i="2"/>
  <c r="K554" i="2"/>
  <c r="K558" i="2"/>
  <c r="K562" i="2"/>
  <c r="K566" i="2"/>
  <c r="K574" i="2"/>
  <c r="K578" i="2"/>
  <c r="K39" i="2"/>
  <c r="K167" i="2"/>
  <c r="K295" i="2"/>
  <c r="K380" i="2"/>
  <c r="K525" i="2"/>
  <c r="K586" i="2"/>
  <c r="K594" i="2"/>
  <c r="K602" i="2"/>
  <c r="K610" i="2"/>
  <c r="K618" i="2"/>
  <c r="K626" i="2"/>
  <c r="K634" i="2"/>
  <c r="K642" i="2"/>
  <c r="K650" i="2"/>
  <c r="K666" i="2"/>
  <c r="K682" i="2"/>
  <c r="K698" i="2"/>
  <c r="K706" i="2"/>
  <c r="K722" i="2"/>
  <c r="K750" i="2"/>
  <c r="K766" i="2"/>
  <c r="K770" i="2"/>
  <c r="K782" i="2"/>
  <c r="K786" i="2"/>
  <c r="K790" i="2"/>
  <c r="K794" i="2"/>
  <c r="K798" i="2"/>
  <c r="K826" i="2"/>
  <c r="K830" i="2"/>
  <c r="K834" i="2"/>
  <c r="K838" i="2"/>
  <c r="K842" i="2"/>
  <c r="K846" i="2"/>
  <c r="K854" i="2"/>
  <c r="K862" i="2"/>
  <c r="K866" i="2"/>
  <c r="K870" i="2"/>
  <c r="K874" i="2"/>
  <c r="K882" i="2"/>
  <c r="K890" i="2"/>
  <c r="K902" i="2"/>
  <c r="K914" i="2"/>
  <c r="K934" i="2"/>
  <c r="K938" i="2"/>
  <c r="K942" i="2"/>
  <c r="K946" i="2"/>
  <c r="K950" i="2"/>
  <c r="K954" i="2"/>
  <c r="K966" i="2"/>
  <c r="K982" i="2"/>
  <c r="K986" i="2"/>
  <c r="K994" i="2"/>
  <c r="K998" i="2"/>
  <c r="K71" i="2"/>
  <c r="K199" i="2"/>
  <c r="K396" i="2"/>
  <c r="K508" i="2"/>
  <c r="K563" i="2"/>
  <c r="K579" i="2"/>
  <c r="K587" i="2"/>
  <c r="K611" i="2"/>
  <c r="K619" i="2"/>
  <c r="K627" i="2"/>
  <c r="K635" i="2"/>
  <c r="K643" i="2"/>
  <c r="K659" i="2"/>
  <c r="K667" i="2"/>
  <c r="K675" i="2"/>
  <c r="K683" i="2"/>
  <c r="K699" i="2"/>
  <c r="K715" i="2"/>
  <c r="K723" i="2"/>
  <c r="K731" i="2"/>
  <c r="K746" i="2"/>
  <c r="K762" i="2"/>
  <c r="K771" i="2"/>
  <c r="K775" i="2"/>
  <c r="K787" i="2"/>
  <c r="K795" i="2"/>
  <c r="K803" i="2"/>
  <c r="K831" i="2"/>
  <c r="K835" i="2"/>
  <c r="K843" i="2"/>
  <c r="K847" i="2"/>
  <c r="K851" i="2"/>
  <c r="K855" i="2"/>
  <c r="K867" i="2"/>
  <c r="K875" i="2"/>
  <c r="K883" i="2"/>
  <c r="K895" i="2"/>
  <c r="K899" i="2"/>
  <c r="K903" i="2"/>
  <c r="K915" i="2"/>
  <c r="K931" i="2"/>
  <c r="K935" i="2"/>
  <c r="K947" i="2"/>
  <c r="K955" i="2"/>
  <c r="K979" i="2"/>
  <c r="K983" i="2"/>
  <c r="K987" i="2"/>
  <c r="K348" i="2"/>
  <c r="K535" i="2"/>
  <c r="K551" i="2"/>
  <c r="K567" i="2"/>
  <c r="K614" i="2"/>
  <c r="K622" i="2"/>
  <c r="K630" i="2"/>
  <c r="K638" i="2"/>
  <c r="K646" i="2"/>
  <c r="K670" i="2"/>
  <c r="K686" i="2"/>
  <c r="K694" i="2"/>
  <c r="K702" i="2"/>
  <c r="K710" i="2"/>
  <c r="K718" i="2"/>
  <c r="K734" i="2"/>
  <c r="K747" i="2"/>
  <c r="K753" i="2"/>
  <c r="K763" i="2"/>
  <c r="K768" i="2"/>
  <c r="K772" i="2"/>
  <c r="K776" i="2"/>
  <c r="K784" i="2"/>
  <c r="K788" i="2"/>
  <c r="K792" i="2"/>
  <c r="K800" i="2"/>
  <c r="K804" i="2"/>
  <c r="K820" i="2"/>
  <c r="K824" i="2"/>
  <c r="K828" i="2"/>
  <c r="K836" i="2"/>
  <c r="K840" i="2"/>
  <c r="K844" i="2"/>
  <c r="K852" i="2"/>
  <c r="K856" i="2"/>
  <c r="K876" i="2"/>
  <c r="K880" i="2"/>
  <c r="K900" i="2"/>
  <c r="K904" i="2"/>
  <c r="K908" i="2"/>
  <c r="K920" i="2"/>
  <c r="K924" i="2"/>
  <c r="K936" i="2"/>
  <c r="K960" i="2"/>
  <c r="K964" i="2"/>
  <c r="K968" i="2"/>
  <c r="K972" i="2"/>
  <c r="K984" i="2"/>
  <c r="K992" i="2"/>
  <c r="K1000" i="2"/>
  <c r="K364" i="2"/>
  <c r="K428" i="2"/>
  <c r="K492" i="2"/>
  <c r="K520" i="2"/>
  <c r="K571" i="2"/>
  <c r="K583" i="2"/>
  <c r="K599" i="2"/>
  <c r="K623" i="2"/>
  <c r="K631" i="2"/>
  <c r="K647" i="2"/>
  <c r="K655" i="2"/>
  <c r="K663" i="2"/>
  <c r="K671" i="2"/>
  <c r="K679" i="2"/>
  <c r="K687" i="2"/>
  <c r="K703" i="2"/>
  <c r="K711" i="2"/>
  <c r="K719" i="2"/>
  <c r="K727" i="2"/>
  <c r="K735" i="2"/>
  <c r="K749" i="2"/>
  <c r="K754" i="2"/>
  <c r="K759" i="2"/>
  <c r="K765" i="2"/>
  <c r="K769" i="2"/>
  <c r="K773" i="2"/>
  <c r="K777" i="2"/>
  <c r="K781" i="2"/>
  <c r="K785" i="2"/>
  <c r="K789" i="2"/>
  <c r="K793" i="2"/>
  <c r="K797" i="2"/>
  <c r="K801" i="2"/>
  <c r="K805" i="2"/>
  <c r="K813" i="2"/>
  <c r="K821" i="2"/>
  <c r="K825" i="2"/>
  <c r="K845" i="2"/>
  <c r="K849" i="2"/>
  <c r="K857" i="2"/>
  <c r="K861" i="2"/>
  <c r="K865" i="2"/>
  <c r="K869" i="2"/>
  <c r="K877" i="2"/>
  <c r="K885" i="2"/>
  <c r="K889" i="2"/>
  <c r="K893" i="2"/>
  <c r="K897" i="2"/>
  <c r="K909" i="2"/>
  <c r="K913" i="2"/>
  <c r="K917" i="2"/>
  <c r="K925" i="2"/>
  <c r="K933" i="2"/>
  <c r="K937" i="2"/>
  <c r="K941" i="2"/>
  <c r="K945" i="2"/>
  <c r="K957" i="2"/>
  <c r="K965" i="2"/>
  <c r="K981" i="2"/>
  <c r="K985" i="2"/>
  <c r="K989" i="2"/>
  <c r="K997" i="2"/>
  <c r="K1001" i="2"/>
  <c r="K14" i="2"/>
  <c r="K34" i="2"/>
  <c r="K46" i="2"/>
  <c r="K70" i="2"/>
  <c r="K86" i="2"/>
  <c r="K98" i="2"/>
  <c r="K142" i="2"/>
  <c r="K310" i="2"/>
  <c r="K3" i="2"/>
  <c r="K4" i="2"/>
  <c r="K56" i="2"/>
  <c r="K68" i="2"/>
  <c r="K272" i="2"/>
  <c r="K25" i="2"/>
  <c r="K357" i="2"/>
  <c r="K397" i="2"/>
  <c r="K485" i="2"/>
  <c r="K27" i="2"/>
  <c r="K35" i="2"/>
  <c r="K91" i="2"/>
  <c r="K227" i="2"/>
  <c r="K315" i="2"/>
  <c r="K366" i="2"/>
  <c r="K370" i="2"/>
  <c r="K386" i="2"/>
  <c r="K450" i="2"/>
  <c r="K77" i="2"/>
  <c r="K93" i="2"/>
  <c r="K511" i="2"/>
  <c r="K303" i="2"/>
  <c r="K368" i="2"/>
  <c r="K600" i="2"/>
  <c r="K704" i="2"/>
  <c r="K311" i="2"/>
  <c r="K388" i="2"/>
  <c r="K625" i="2"/>
  <c r="K637" i="2"/>
  <c r="K31" i="2"/>
  <c r="K127" i="2"/>
  <c r="K287" i="2"/>
  <c r="K472" i="2"/>
  <c r="K444" i="2"/>
  <c r="K500" i="2"/>
  <c r="K575" i="2"/>
  <c r="K674" i="2"/>
  <c r="K745" i="2"/>
  <c r="K778" i="2"/>
  <c r="K810" i="2"/>
  <c r="K814" i="2"/>
  <c r="K460" i="2"/>
  <c r="K530" i="2"/>
  <c r="K799" i="2"/>
  <c r="K871" i="2"/>
  <c r="K412" i="2"/>
  <c r="K598" i="2"/>
  <c r="K812" i="2"/>
  <c r="K6" i="2"/>
  <c r="K26" i="2"/>
  <c r="K64" i="2"/>
  <c r="K65" i="2"/>
  <c r="K201" i="2"/>
  <c r="K273" i="2"/>
  <c r="K155" i="2"/>
  <c r="K21" i="2"/>
  <c r="K29" i="2"/>
  <c r="K720" i="2"/>
  <c r="K760" i="2"/>
  <c r="K517" i="2"/>
  <c r="K906" i="2"/>
  <c r="K864" i="2"/>
  <c r="K639" i="2"/>
  <c r="K106" i="2"/>
  <c r="K226" i="2"/>
  <c r="K230" i="2"/>
  <c r="K254" i="2"/>
  <c r="K306" i="2"/>
  <c r="K100" i="2"/>
  <c r="K192" i="2"/>
  <c r="K200" i="2"/>
  <c r="K228" i="2"/>
  <c r="K240" i="2"/>
  <c r="K316" i="2"/>
  <c r="K281" i="2"/>
  <c r="K51" i="2"/>
  <c r="K123" i="2"/>
  <c r="K203" i="2"/>
  <c r="K219" i="2"/>
  <c r="K259" i="2"/>
  <c r="K478" i="2"/>
  <c r="K189" i="2"/>
  <c r="K213" i="2"/>
  <c r="K293" i="2"/>
  <c r="K325" i="2"/>
  <c r="K333" i="2"/>
  <c r="K423" i="2"/>
  <c r="K175" i="2"/>
  <c r="K548" i="2"/>
  <c r="K55" i="2"/>
  <c r="K484" i="2"/>
  <c r="K569" i="2"/>
  <c r="K593" i="2"/>
  <c r="K701" i="2"/>
  <c r="K255" i="2"/>
  <c r="K344" i="2"/>
  <c r="K930" i="2"/>
  <c r="K603" i="2"/>
  <c r="K839" i="2"/>
  <c r="K971" i="2"/>
  <c r="K860" i="2"/>
  <c r="K695" i="2"/>
  <c r="K829" i="2"/>
  <c r="K833" i="2"/>
  <c r="K921" i="2"/>
  <c r="K130" i="2"/>
  <c r="K331" i="2"/>
  <c r="K555" i="2"/>
  <c r="K74" i="2"/>
  <c r="K110" i="2"/>
  <c r="K40" i="2"/>
  <c r="K289" i="2"/>
  <c r="K269" i="2"/>
  <c r="K822" i="2"/>
  <c r="K863" i="2"/>
  <c r="K615" i="2"/>
  <c r="K62" i="2"/>
  <c r="K178" i="2"/>
  <c r="K179" i="2"/>
  <c r="K696" i="2"/>
  <c r="K63" i="2"/>
  <c r="K962" i="2"/>
  <c r="K956" i="2"/>
  <c r="K353" i="2"/>
  <c r="K976" i="2"/>
  <c r="K8" i="2"/>
  <c r="K168" i="2"/>
  <c r="K507" i="2"/>
  <c r="K590" i="2"/>
  <c r="K884" i="2"/>
  <c r="K24" i="2"/>
  <c r="K95" i="2"/>
  <c r="K755" i="2"/>
  <c r="K476" i="2"/>
  <c r="K18" i="2"/>
  <c r="K439" i="2"/>
  <c r="K680" i="2"/>
  <c r="K436" i="2"/>
  <c r="K393" i="2"/>
  <c r="K483" i="2"/>
  <c r="K323" i="2"/>
  <c r="K559" i="2"/>
  <c r="K114" i="2"/>
  <c r="K274" i="2"/>
  <c r="K44" i="2"/>
  <c r="K76" i="2"/>
  <c r="K144" i="2"/>
  <c r="K216" i="2"/>
  <c r="K276" i="2"/>
  <c r="K17" i="2"/>
  <c r="K449" i="2"/>
  <c r="K37" i="2"/>
  <c r="K592" i="2"/>
  <c r="K608" i="2"/>
  <c r="K518" i="2"/>
  <c r="K606" i="2"/>
  <c r="M3" i="2"/>
  <c r="M2" i="2"/>
  <c r="I71" i="2" l="1"/>
  <c r="I638" i="2"/>
  <c r="I921" i="2"/>
  <c r="I669" i="2"/>
  <c r="J309" i="2" s="1"/>
  <c r="I452" i="2"/>
  <c r="I671" i="2"/>
  <c r="I957" i="2"/>
  <c r="I661" i="2"/>
  <c r="I509" i="2"/>
  <c r="I322" i="2"/>
  <c r="I775" i="2"/>
  <c r="I805" i="2"/>
  <c r="I596" i="2"/>
  <c r="I920" i="2"/>
  <c r="I960" i="2"/>
  <c r="I24" i="2"/>
  <c r="I157" i="2"/>
  <c r="I333" i="2"/>
  <c r="I846" i="2"/>
  <c r="I398" i="2"/>
  <c r="I602" i="2"/>
  <c r="I883" i="2"/>
  <c r="I526" i="2"/>
  <c r="I249" i="2"/>
  <c r="I830" i="2"/>
  <c r="I243" i="2"/>
  <c r="I491" i="2"/>
  <c r="I584" i="2"/>
  <c r="I357" i="2"/>
  <c r="I614" i="2"/>
  <c r="I862" i="2"/>
  <c r="I443" i="2"/>
  <c r="I405" i="2"/>
  <c r="I577" i="2"/>
  <c r="I246" i="2"/>
  <c r="I321" i="2"/>
  <c r="I654" i="2"/>
  <c r="I606" i="2"/>
  <c r="I719" i="2"/>
  <c r="I291" i="2"/>
  <c r="I131" i="2"/>
  <c r="I136" i="2"/>
  <c r="I81" i="2"/>
  <c r="I594" i="2"/>
  <c r="I856" i="2"/>
  <c r="I735" i="2"/>
  <c r="I194" i="2"/>
  <c r="I847" i="2"/>
  <c r="I859" i="2"/>
  <c r="I213" i="2"/>
  <c r="I505" i="2"/>
  <c r="I522" i="2"/>
  <c r="I637" i="2"/>
  <c r="I169" i="2"/>
  <c r="I996" i="2"/>
  <c r="I118" i="2"/>
  <c r="I284" i="2"/>
  <c r="I566" i="2"/>
  <c r="I201" i="2"/>
  <c r="I892" i="2"/>
  <c r="I195" i="2"/>
  <c r="I74" i="2"/>
  <c r="I613" i="2"/>
  <c r="I216" i="2"/>
  <c r="I108" i="2"/>
  <c r="I678" i="2"/>
  <c r="I951" i="2"/>
  <c r="I269" i="2"/>
  <c r="I761" i="2"/>
  <c r="I731" i="2"/>
  <c r="I870" i="2"/>
  <c r="I528" i="2"/>
  <c r="I586" i="2"/>
  <c r="I645" i="2"/>
  <c r="I812" i="2"/>
  <c r="I79" i="2"/>
  <c r="I753" i="2"/>
  <c r="I503" i="2"/>
  <c r="I549" i="2"/>
  <c r="I860" i="2"/>
  <c r="I648" i="2"/>
  <c r="I679" i="2"/>
  <c r="I886" i="2"/>
  <c r="I422" i="2"/>
  <c r="I716" i="2"/>
  <c r="I965" i="2"/>
  <c r="I950" i="2"/>
  <c r="I561" i="2"/>
  <c r="I902" i="2"/>
  <c r="I558" i="2"/>
  <c r="I743" i="2"/>
  <c r="I358" i="2"/>
  <c r="I861" i="2"/>
  <c r="I976" i="2"/>
  <c r="I137" i="2"/>
  <c r="I742" i="2"/>
  <c r="I956" i="2"/>
  <c r="I934" i="2"/>
  <c r="I306" i="2"/>
  <c r="I772" i="2"/>
  <c r="I711" i="2"/>
  <c r="I565" i="2"/>
  <c r="I138" i="2"/>
  <c r="I763" i="2"/>
  <c r="I853" i="2"/>
  <c r="I845" i="2"/>
  <c r="I736" i="2"/>
  <c r="I670" i="2"/>
  <c r="I437" i="2"/>
  <c r="I222" i="2"/>
  <c r="I851" i="2"/>
  <c r="I837" i="2"/>
  <c r="I764" i="2"/>
  <c r="I278" i="2"/>
  <c r="I804" i="2"/>
  <c r="I714" i="2"/>
  <c r="J264" i="2" s="1"/>
  <c r="I275" i="2"/>
  <c r="I155" i="2"/>
  <c r="I729" i="2"/>
  <c r="I139" i="2"/>
  <c r="I396" i="2"/>
  <c r="I810" i="2"/>
  <c r="I459" i="2"/>
  <c r="I857" i="2"/>
  <c r="J121" i="2" s="1"/>
  <c r="I980" i="2"/>
  <c r="I301" i="2"/>
  <c r="I910" i="2"/>
  <c r="I923" i="2"/>
  <c r="I78" i="2"/>
  <c r="I196" i="2"/>
  <c r="I888" i="2"/>
  <c r="I236" i="2"/>
  <c r="I905" i="2"/>
  <c r="I112" i="2"/>
  <c r="I364" i="2"/>
  <c r="I492" i="2"/>
  <c r="I21" i="2"/>
  <c r="I877" i="2"/>
  <c r="I61" i="2"/>
  <c r="I777" i="2"/>
  <c r="J201" i="2" s="1"/>
  <c r="I873" i="2"/>
  <c r="I187" i="2"/>
  <c r="I2" i="2"/>
  <c r="I813" i="2"/>
  <c r="I514" i="2"/>
  <c r="I839" i="2"/>
  <c r="I683" i="2"/>
  <c r="I525" i="2"/>
  <c r="I5" i="2"/>
  <c r="I587" i="2"/>
  <c r="I9" i="2"/>
  <c r="I472" i="2"/>
  <c r="I234" i="2"/>
  <c r="I239" i="2"/>
  <c r="I23" i="2"/>
  <c r="I913" i="2"/>
  <c r="I129" i="2"/>
  <c r="I265" i="2"/>
  <c r="I281" i="2"/>
  <c r="I217" i="2"/>
  <c r="J761" i="2" s="1"/>
  <c r="I928" i="2"/>
  <c r="I202" i="2"/>
  <c r="I942" i="2"/>
  <c r="I693" i="2"/>
  <c r="I518" i="2"/>
  <c r="I797" i="2"/>
  <c r="I824" i="2"/>
  <c r="I479" i="2"/>
  <c r="I803" i="2"/>
  <c r="I894" i="2"/>
  <c r="I975" i="2"/>
  <c r="I145" i="2"/>
  <c r="I672" i="2"/>
  <c r="I755" i="2"/>
  <c r="I237" i="2"/>
  <c r="I578" i="2"/>
  <c r="I574" i="2"/>
  <c r="I190" i="2"/>
  <c r="I441" i="2"/>
  <c r="I454" i="2"/>
  <c r="I787" i="2"/>
  <c r="I963" i="2"/>
  <c r="I293" i="2"/>
  <c r="I974" i="2"/>
  <c r="I792" i="2"/>
  <c r="I457" i="2"/>
  <c r="I752" i="2"/>
  <c r="I261" i="2"/>
  <c r="I958" i="2"/>
  <c r="I465" i="2"/>
  <c r="I757" i="2"/>
  <c r="I852" i="2"/>
  <c r="I569" i="2"/>
  <c r="I524" i="2"/>
  <c r="I26" i="2"/>
  <c r="I17" i="2"/>
  <c r="I340" i="2"/>
  <c r="J638" i="2" s="1"/>
  <c r="I603" i="2"/>
  <c r="I105" i="2"/>
  <c r="I604" i="2"/>
  <c r="I611" i="2"/>
  <c r="I347" i="2"/>
  <c r="I985" i="2"/>
  <c r="J985" i="2" s="1"/>
  <c r="I799" i="2"/>
  <c r="I449" i="2"/>
  <c r="I597" i="2"/>
  <c r="I627" i="2"/>
  <c r="I116" i="2"/>
  <c r="J862" i="2" s="1"/>
  <c r="I931" i="2"/>
  <c r="I532" i="2"/>
  <c r="I675" i="2"/>
  <c r="I494" i="2"/>
  <c r="J484" i="2" s="1"/>
  <c r="I884" i="2"/>
  <c r="I553" i="2"/>
  <c r="I688" i="2"/>
  <c r="I356" i="2"/>
  <c r="J622" i="2" s="1"/>
  <c r="I292" i="2"/>
  <c r="I102" i="2"/>
  <c r="I372" i="2"/>
  <c r="I204" i="2"/>
  <c r="I467" i="2"/>
  <c r="I73" i="2"/>
  <c r="I163" i="2"/>
  <c r="I225" i="2"/>
  <c r="I197" i="2"/>
  <c r="I144" i="2"/>
  <c r="I733" i="2"/>
  <c r="I789" i="2"/>
  <c r="I944" i="2"/>
  <c r="I709" i="2"/>
  <c r="I784" i="2"/>
  <c r="J194" i="2" s="1"/>
  <c r="I559" i="2"/>
  <c r="I623" i="2"/>
  <c r="I962" i="2"/>
  <c r="I786" i="2"/>
  <c r="I707" i="2"/>
  <c r="I616" i="2"/>
  <c r="I568" i="2"/>
  <c r="I512" i="2"/>
  <c r="I496" i="2"/>
  <c r="I464" i="2"/>
  <c r="I432" i="2"/>
  <c r="I384" i="2"/>
  <c r="I368" i="2"/>
  <c r="I360" i="2"/>
  <c r="I296" i="2"/>
  <c r="I256" i="2"/>
  <c r="I240" i="2"/>
  <c r="J738" i="2" s="1"/>
  <c r="I224" i="2"/>
  <c r="I192" i="2"/>
  <c r="I176" i="2"/>
  <c r="I124" i="2"/>
  <c r="I96" i="2"/>
  <c r="I88" i="2"/>
  <c r="I76" i="2"/>
  <c r="I28" i="2"/>
  <c r="I4" i="2"/>
  <c r="I946" i="2"/>
  <c r="I930" i="2"/>
  <c r="I880" i="2"/>
  <c r="J96" i="2" s="1"/>
  <c r="I866" i="2"/>
  <c r="I850" i="2"/>
  <c r="I834" i="2"/>
  <c r="I802" i="2"/>
  <c r="J176" i="2" s="1"/>
  <c r="I722" i="2"/>
  <c r="I624" i="2"/>
  <c r="I608" i="2"/>
  <c r="I552" i="2"/>
  <c r="I520" i="2"/>
  <c r="I504" i="2"/>
  <c r="I456" i="2"/>
  <c r="I424" i="2"/>
  <c r="J554" i="2" s="1"/>
  <c r="I408" i="2"/>
  <c r="I376" i="2"/>
  <c r="J602" i="2" s="1"/>
  <c r="I320" i="2"/>
  <c r="I288" i="2"/>
  <c r="J690" i="2" s="1"/>
  <c r="I248" i="2"/>
  <c r="I232" i="2"/>
  <c r="I200" i="2"/>
  <c r="I184" i="2"/>
  <c r="I168" i="2"/>
  <c r="I152" i="2"/>
  <c r="I128" i="2"/>
  <c r="I120" i="2"/>
  <c r="J858" i="2" s="1"/>
  <c r="I100" i="2"/>
  <c r="I72" i="2"/>
  <c r="I56" i="2"/>
  <c r="I40" i="2"/>
  <c r="J938" i="2" s="1"/>
  <c r="I8" i="2"/>
  <c r="I978" i="2"/>
  <c r="I986" i="2"/>
  <c r="J986" i="2" s="1"/>
  <c r="I994" i="2"/>
  <c r="I961" i="2"/>
  <c r="I896" i="2"/>
  <c r="I833" i="2"/>
  <c r="I607" i="2"/>
  <c r="I576" i="2"/>
  <c r="I544" i="2"/>
  <c r="I447" i="2"/>
  <c r="I415" i="2"/>
  <c r="I383" i="2"/>
  <c r="I255" i="2"/>
  <c r="I223" i="2"/>
  <c r="I127" i="2"/>
  <c r="J851" i="2" s="1"/>
  <c r="I95" i="2"/>
  <c r="I63" i="2"/>
  <c r="I15" i="2"/>
  <c r="I979" i="2"/>
  <c r="I785" i="2"/>
  <c r="I615" i="2"/>
  <c r="I551" i="2"/>
  <c r="I487" i="2"/>
  <c r="I391" i="2"/>
  <c r="I327" i="2"/>
  <c r="I167" i="2"/>
  <c r="I51" i="2"/>
  <c r="J927" i="2" s="1"/>
  <c r="I35" i="2"/>
  <c r="I991" i="2"/>
  <c r="I945" i="2"/>
  <c r="I817" i="2"/>
  <c r="J161" i="2" s="1"/>
  <c r="I689" i="2"/>
  <c r="I599" i="2"/>
  <c r="I567" i="2"/>
  <c r="I471" i="2"/>
  <c r="I439" i="2"/>
  <c r="I407" i="2"/>
  <c r="I311" i="2"/>
  <c r="I247" i="2"/>
  <c r="I151" i="2"/>
  <c r="I107" i="2"/>
  <c r="I91" i="2"/>
  <c r="I59" i="2"/>
  <c r="J919" i="2" s="1"/>
  <c r="I43" i="2"/>
  <c r="I27" i="2"/>
  <c r="I983" i="2"/>
  <c r="J983" i="2" s="1"/>
  <c r="I999" i="2"/>
  <c r="J999" i="2" s="1"/>
  <c r="I929" i="2"/>
  <c r="I865" i="2"/>
  <c r="I801" i="2"/>
  <c r="I737" i="2"/>
  <c r="J241" i="2" s="1"/>
  <c r="I673" i="2"/>
  <c r="I463" i="2"/>
  <c r="I431" i="2"/>
  <c r="I367" i="2"/>
  <c r="J611" i="2" s="1"/>
  <c r="I303" i="2"/>
  <c r="I207" i="2"/>
  <c r="I175" i="2"/>
  <c r="I119" i="2"/>
  <c r="J859" i="2" s="1"/>
  <c r="I103" i="2"/>
  <c r="I87" i="2"/>
  <c r="I55" i="2"/>
  <c r="I39" i="2"/>
  <c r="I7" i="2"/>
  <c r="I987" i="2"/>
  <c r="J987" i="2" s="1"/>
  <c r="I849" i="2"/>
  <c r="I657" i="2"/>
  <c r="J321" i="2" s="1"/>
  <c r="I583" i="2"/>
  <c r="I519" i="2"/>
  <c r="I423" i="2"/>
  <c r="I359" i="2"/>
  <c r="J619" i="2" s="1"/>
  <c r="I263" i="2"/>
  <c r="I135" i="2"/>
  <c r="I67" i="2"/>
  <c r="I19" i="2"/>
  <c r="I271" i="2"/>
  <c r="I527" i="2"/>
  <c r="I231" i="2"/>
  <c r="I881" i="2"/>
  <c r="J97" i="2" s="1"/>
  <c r="I477" i="2"/>
  <c r="I99" i="2"/>
  <c r="I31" i="2"/>
  <c r="I399" i="2"/>
  <c r="J579" i="2" s="1"/>
  <c r="I191" i="2"/>
  <c r="I343" i="2"/>
  <c r="I705" i="2"/>
  <c r="I287" i="2"/>
  <c r="I143" i="2"/>
  <c r="I642" i="2"/>
  <c r="I517" i="2"/>
  <c r="I500" i="2"/>
  <c r="J478" i="2" s="1"/>
  <c r="I924" i="2"/>
  <c r="I609" i="2"/>
  <c r="I815" i="2"/>
  <c r="I382" i="2"/>
  <c r="I630" i="2"/>
  <c r="I280" i="2"/>
  <c r="I665" i="2"/>
  <c r="I53" i="2"/>
  <c r="J925" i="2" s="1"/>
  <c r="I273" i="2"/>
  <c r="I826" i="2"/>
  <c r="I29" i="2"/>
  <c r="I749" i="2"/>
  <c r="I416" i="2"/>
  <c r="I323" i="2"/>
  <c r="I257" i="2"/>
  <c r="I86" i="2"/>
  <c r="J892" i="2" s="1"/>
  <c r="I919" i="2"/>
  <c r="I392" i="2"/>
  <c r="I166" i="2"/>
  <c r="J812" i="2" s="1"/>
  <c r="I819" i="2"/>
  <c r="I270" i="2"/>
  <c r="I841" i="2"/>
  <c r="I218" i="2"/>
  <c r="I154" i="2"/>
  <c r="J824" i="2" s="1"/>
  <c r="I935" i="2"/>
  <c r="I537" i="2"/>
  <c r="I208" i="2"/>
  <c r="I885" i="2"/>
  <c r="I529" i="2"/>
  <c r="I506" i="2"/>
  <c r="I659" i="2"/>
  <c r="I381" i="2"/>
  <c r="I592" i="2"/>
  <c r="I554" i="2"/>
  <c r="I285" i="2"/>
  <c r="I411" i="2"/>
  <c r="I778" i="2"/>
  <c r="I530" i="2"/>
  <c r="I906" i="2"/>
  <c r="I211" i="2"/>
  <c r="J767" i="2" s="1"/>
  <c r="I480" i="2"/>
  <c r="I555" i="2"/>
  <c r="I16" i="2"/>
  <c r="I220" i="2"/>
  <c r="J758" i="2" s="1"/>
  <c r="I371" i="2"/>
  <c r="I132" i="2"/>
  <c r="I682" i="2"/>
  <c r="J296" i="2" s="1"/>
  <c r="I595" i="2"/>
  <c r="J383" i="2" s="1"/>
  <c r="I890" i="2"/>
  <c r="I453" i="2"/>
  <c r="I316" i="2"/>
  <c r="I388" i="2"/>
  <c r="J590" i="2" s="1"/>
  <c r="I172" i="2"/>
  <c r="I315" i="2"/>
  <c r="I564" i="2"/>
  <c r="I442" i="2"/>
  <c r="I993" i="2"/>
  <c r="I977" i="2"/>
  <c r="I540" i="2"/>
  <c r="I903" i="2"/>
  <c r="J75" i="2" s="1"/>
  <c r="I179" i="2"/>
  <c r="I900" i="2"/>
  <c r="I863" i="2"/>
  <c r="I417" i="2"/>
  <c r="J561" i="2" s="1"/>
  <c r="I713" i="2"/>
  <c r="I502" i="2"/>
  <c r="I643" i="2"/>
  <c r="I66" i="2"/>
  <c r="J912" i="2" s="1"/>
  <c r="I238" i="2"/>
  <c r="I970" i="2"/>
  <c r="I484" i="2"/>
  <c r="I907" i="2"/>
  <c r="I685" i="2"/>
  <c r="I409" i="2"/>
  <c r="J569" i="2" s="1"/>
  <c r="I173" i="2"/>
  <c r="I150" i="2"/>
  <c r="J828" i="2" s="1"/>
  <c r="I489" i="2"/>
  <c r="J489" i="2" s="1"/>
  <c r="I50" i="2"/>
  <c r="I276" i="2"/>
  <c r="I299" i="2"/>
  <c r="J679" i="2" s="1"/>
  <c r="I33" i="2"/>
  <c r="I632" i="2"/>
  <c r="I97" i="2"/>
  <c r="I534" i="2"/>
  <c r="I305" i="2"/>
  <c r="J673" i="2" s="1"/>
  <c r="I369" i="2"/>
  <c r="I909" i="2"/>
  <c r="I92" i="2"/>
  <c r="J886" i="2" s="1"/>
  <c r="I662" i="2"/>
  <c r="I781" i="2"/>
  <c r="J197" i="2" s="1"/>
  <c r="I875" i="2"/>
  <c r="I898" i="2"/>
  <c r="J80" i="2" s="1"/>
  <c r="I718" i="2"/>
  <c r="I899" i="2"/>
  <c r="I386" i="2"/>
  <c r="I400" i="2"/>
  <c r="J578" i="2" s="1"/>
  <c r="I701" i="2"/>
  <c r="I966" i="2"/>
  <c r="I620" i="2"/>
  <c r="I825" i="2"/>
  <c r="J153" i="2" s="1"/>
  <c r="I165" i="2"/>
  <c r="I738" i="2"/>
  <c r="I352" i="2"/>
  <c r="I658" i="2"/>
  <c r="J320" i="2" s="1"/>
  <c r="I324" i="2"/>
  <c r="I350" i="2"/>
  <c r="I332" i="2"/>
  <c r="I1001" i="2"/>
  <c r="J1001" i="2" s="1"/>
  <c r="I982" i="2"/>
  <c r="J982" i="2" s="1"/>
  <c r="I992" i="2"/>
  <c r="I260" i="2"/>
  <c r="I523" i="2"/>
  <c r="I25" i="2"/>
  <c r="I730" i="2"/>
  <c r="J248" i="2" s="1"/>
  <c r="I82" i="2"/>
  <c r="I114" i="2"/>
  <c r="J864" i="2" s="1"/>
  <c r="I580" i="2"/>
  <c r="I380" i="2"/>
  <c r="I387" i="2"/>
  <c r="I1000" i="2"/>
  <c r="J1000" i="2" s="1"/>
  <c r="I252" i="2"/>
  <c r="I22" i="2"/>
  <c r="J956" i="2" s="1"/>
  <c r="I889" i="2"/>
  <c r="I171" i="2"/>
  <c r="J807" i="2" s="1"/>
  <c r="I212" i="2"/>
  <c r="I259" i="2"/>
  <c r="I650" i="2"/>
  <c r="I325" i="2"/>
  <c r="J653" i="2" s="1"/>
  <c r="I655" i="2"/>
  <c r="I739" i="2"/>
  <c r="I226" i="2"/>
  <c r="I334" i="2"/>
  <c r="I704" i="2"/>
  <c r="I912" i="2"/>
  <c r="I684" i="2"/>
  <c r="I759" i="2"/>
  <c r="J219" i="2" s="1"/>
  <c r="I418" i="2"/>
  <c r="I178" i="2"/>
  <c r="I149" i="2"/>
  <c r="I664" i="2"/>
  <c r="I687" i="2"/>
  <c r="I901" i="2"/>
  <c r="I790" i="2"/>
  <c r="I410" i="2"/>
  <c r="J568" i="2" s="1"/>
  <c r="I936" i="2"/>
  <c r="I760" i="2"/>
  <c r="I262" i="2"/>
  <c r="I612" i="2"/>
  <c r="J365" i="2" s="1"/>
  <c r="I470" i="2"/>
  <c r="I939" i="2"/>
  <c r="I821" i="2"/>
  <c r="I342" i="2"/>
  <c r="I908" i="2"/>
  <c r="I854" i="2"/>
  <c r="I634" i="2"/>
  <c r="I768" i="2"/>
  <c r="I318" i="2"/>
  <c r="I971" i="2"/>
  <c r="I867" i="2"/>
  <c r="I385" i="2"/>
  <c r="J593" i="2" s="1"/>
  <c r="I626" i="2"/>
  <c r="I590" i="2"/>
  <c r="I345" i="2"/>
  <c r="I647" i="2"/>
  <c r="J331" i="2" s="1"/>
  <c r="I209" i="2"/>
  <c r="I402" i="2"/>
  <c r="J576" i="2" s="1"/>
  <c r="I869" i="2"/>
  <c r="I185" i="2"/>
  <c r="J793" i="2" s="1"/>
  <c r="I228" i="2"/>
  <c r="I214" i="2"/>
  <c r="J764" i="2" s="1"/>
  <c r="I429" i="2"/>
  <c r="J549" i="2" s="1"/>
  <c r="I481" i="2"/>
  <c r="J497" i="2" s="1"/>
  <c r="I362" i="2"/>
  <c r="I640" i="2"/>
  <c r="I297" i="2"/>
  <c r="I964" i="2"/>
  <c r="J14" i="2" s="1"/>
  <c r="I469" i="2"/>
  <c r="J509" i="2" s="1"/>
  <c r="I521" i="2"/>
  <c r="J457" i="2" s="1"/>
  <c r="I485" i="2"/>
  <c r="I676" i="2"/>
  <c r="J302" i="2" s="1"/>
  <c r="I791" i="2"/>
  <c r="I840" i="2"/>
  <c r="I653" i="2"/>
  <c r="I458" i="2"/>
  <c r="I189" i="2"/>
  <c r="I337" i="2"/>
  <c r="I365" i="2"/>
  <c r="I844" i="2"/>
  <c r="I426" i="2"/>
  <c r="I816" i="2"/>
  <c r="I493" i="2"/>
  <c r="I533" i="2"/>
  <c r="I414" i="2"/>
  <c r="I629" i="2"/>
  <c r="I808" i="2"/>
  <c r="I625" i="2"/>
  <c r="I330" i="2"/>
  <c r="J648" i="2" s="1"/>
  <c r="I309" i="2"/>
  <c r="I258" i="2"/>
  <c r="I158" i="2"/>
  <c r="I831" i="2"/>
  <c r="I162" i="2"/>
  <c r="J816" i="2" s="1"/>
  <c r="I75" i="2"/>
  <c r="I995" i="2"/>
  <c r="J995" i="2" s="1"/>
  <c r="I295" i="2"/>
  <c r="I591" i="2"/>
  <c r="I631" i="2"/>
  <c r="J347" i="2" s="1"/>
  <c r="I215" i="2"/>
  <c r="J763" i="2" s="1"/>
  <c r="I83" i="2"/>
  <c r="I115" i="2"/>
  <c r="I375" i="2"/>
  <c r="I335" i="2"/>
  <c r="I159" i="2"/>
  <c r="I769" i="2"/>
  <c r="I349" i="2"/>
  <c r="I109" i="2"/>
  <c r="J869" i="2" s="1"/>
  <c r="I621" i="2"/>
  <c r="J357" i="2" s="1"/>
  <c r="I581" i="2"/>
  <c r="I770" i="2"/>
  <c r="I242" i="2"/>
  <c r="J736" i="2" s="1"/>
  <c r="I174" i="2"/>
  <c r="I579" i="2"/>
  <c r="I446" i="2"/>
  <c r="I428" i="2"/>
  <c r="J550" i="2" s="1"/>
  <c r="I690" i="2"/>
  <c r="I646" i="2"/>
  <c r="I953" i="2"/>
  <c r="I765" i="2"/>
  <c r="J213" i="2" s="1"/>
  <c r="I344" i="2"/>
  <c r="I710" i="2"/>
  <c r="I49" i="2"/>
  <c r="I674" i="2"/>
  <c r="J304" i="2" s="1"/>
  <c r="I940" i="2"/>
  <c r="I181" i="2"/>
  <c r="I516" i="2"/>
  <c r="I706" i="2"/>
  <c r="J271" i="2" s="1"/>
  <c r="I233" i="2"/>
  <c r="I48" i="2"/>
  <c r="I20" i="2"/>
  <c r="I413" i="2"/>
  <c r="J565" i="2" s="1"/>
  <c r="I302" i="2"/>
  <c r="I507" i="2"/>
  <c r="I539" i="2"/>
  <c r="J439" i="2" s="1"/>
  <c r="I954" i="2"/>
  <c r="J24" i="2" s="1"/>
  <c r="I34" i="2"/>
  <c r="J944" i="2" s="1"/>
  <c r="I842" i="2"/>
  <c r="I286" i="2"/>
  <c r="I98" i="2"/>
  <c r="J880" i="2" s="1"/>
  <c r="I557" i="2"/>
  <c r="I336" i="2"/>
  <c r="I393" i="2"/>
  <c r="I589" i="2"/>
  <c r="I780" i="2"/>
  <c r="I113" i="2"/>
  <c r="J865" i="2" s="1"/>
  <c r="I585" i="2"/>
  <c r="I126" i="2"/>
  <c r="J852" i="2" s="1"/>
  <c r="I93" i="2"/>
  <c r="I244" i="2"/>
  <c r="I85" i="2"/>
  <c r="I12" i="2"/>
  <c r="I328" i="2"/>
  <c r="I60" i="2"/>
  <c r="I440" i="2"/>
  <c r="I698" i="2"/>
  <c r="J281" i="2" s="1"/>
  <c r="I363" i="2"/>
  <c r="I435" i="2"/>
  <c r="I121" i="2"/>
  <c r="I395" i="2"/>
  <c r="J583" i="2" s="1"/>
  <c r="I348" i="2"/>
  <c r="I460" i="2"/>
  <c r="J518" i="2" s="1"/>
  <c r="I649" i="2"/>
  <c r="I89" i="2"/>
  <c r="J889" i="2" s="1"/>
  <c r="I981" i="2"/>
  <c r="J981" i="2" s="1"/>
  <c r="I997" i="2"/>
  <c r="I18" i="2"/>
  <c r="J960" i="2" s="1"/>
  <c r="I547" i="2"/>
  <c r="J431" i="2" s="1"/>
  <c r="I782" i="2"/>
  <c r="I680" i="2"/>
  <c r="I754" i="2"/>
  <c r="I390" i="2"/>
  <c r="J588" i="2" s="1"/>
  <c r="I747" i="2"/>
  <c r="I818" i="2"/>
  <c r="I876" i="2"/>
  <c r="I141" i="2"/>
  <c r="J837" i="2" s="1"/>
  <c r="I776" i="2"/>
  <c r="I420" i="2"/>
  <c r="I887" i="2"/>
  <c r="I941" i="2"/>
  <c r="I922" i="2"/>
  <c r="I497" i="2"/>
  <c r="I937" i="2"/>
  <c r="I633" i="2"/>
  <c r="J345" i="2" s="1"/>
  <c r="I379" i="2"/>
  <c r="J599" i="2" s="1"/>
  <c r="I543" i="2"/>
  <c r="I68" i="2"/>
  <c r="I695" i="2"/>
  <c r="J283" i="2" s="1"/>
  <c r="I699" i="2"/>
  <c r="I697" i="2"/>
  <c r="J280" i="2" s="1"/>
  <c r="I461" i="2"/>
  <c r="I421" i="2"/>
  <c r="J557" i="2" s="1"/>
  <c r="I969" i="2"/>
  <c r="I952" i="2"/>
  <c r="I264" i="2"/>
  <c r="I914" i="2"/>
  <c r="J64" i="2" s="1"/>
  <c r="I897" i="2"/>
  <c r="I967" i="2"/>
  <c r="I598" i="2"/>
  <c r="I570" i="2"/>
  <c r="J408" i="2" s="1"/>
  <c r="I451" i="2"/>
  <c r="I748" i="2"/>
  <c r="I774" i="2"/>
  <c r="I54" i="2"/>
  <c r="J924" i="2" s="1"/>
  <c r="I751" i="2"/>
  <c r="I146" i="2"/>
  <c r="I101" i="2"/>
  <c r="I317" i="2"/>
  <c r="I741" i="2"/>
  <c r="I513" i="2"/>
  <c r="J465" i="2" s="1"/>
  <c r="I758" i="2"/>
  <c r="I44" i="2"/>
  <c r="J934" i="2" s="1"/>
  <c r="I164" i="2"/>
  <c r="I879" i="2"/>
  <c r="J99" i="2" s="1"/>
  <c r="I696" i="2"/>
  <c r="I556" i="2"/>
  <c r="J422" i="2" s="1"/>
  <c r="I466" i="2"/>
  <c r="I511" i="2"/>
  <c r="I123" i="2"/>
  <c r="I495" i="2"/>
  <c r="J483" i="2" s="1"/>
  <c r="I47" i="2"/>
  <c r="J931" i="2" s="1"/>
  <c r="I3" i="2"/>
  <c r="I455" i="2"/>
  <c r="I111" i="2"/>
  <c r="J867" i="2" s="1"/>
  <c r="I199" i="2"/>
  <c r="I11" i="2"/>
  <c r="J967" i="2" s="1"/>
  <c r="I279" i="2"/>
  <c r="I319" i="2"/>
  <c r="J659" i="2" s="1"/>
  <c r="I641" i="2"/>
  <c r="I535" i="2"/>
  <c r="I973" i="2"/>
  <c r="I122" i="2"/>
  <c r="J856" i="2" s="1"/>
  <c r="I515" i="2"/>
  <c r="I893" i="2"/>
  <c r="I668" i="2"/>
  <c r="I448" i="2"/>
  <c r="J530" i="2" s="1"/>
  <c r="I478" i="2"/>
  <c r="I536" i="2"/>
  <c r="I498" i="2"/>
  <c r="J480" i="2" s="1"/>
  <c r="I274" i="2"/>
  <c r="J704" i="2" s="1"/>
  <c r="I397" i="2"/>
  <c r="I373" i="2"/>
  <c r="I563" i="2"/>
  <c r="I419" i="2"/>
  <c r="J559" i="2" s="1"/>
  <c r="I904" i="2"/>
  <c r="J74" i="2" s="1"/>
  <c r="I864" i="2"/>
  <c r="I702" i="2"/>
  <c r="I725" i="2"/>
  <c r="I188" i="2"/>
  <c r="I206" i="2"/>
  <c r="I394" i="2"/>
  <c r="I45" i="2"/>
  <c r="J933" i="2" s="1"/>
  <c r="I160" i="2"/>
  <c r="I374" i="2"/>
  <c r="I656" i="2"/>
  <c r="J322" i="2" s="1"/>
  <c r="I308" i="2"/>
  <c r="J670" i="2" s="1"/>
  <c r="I438" i="2"/>
  <c r="I219" i="2"/>
  <c r="I142" i="2"/>
  <c r="I773" i="2"/>
  <c r="J205" i="2" s="1"/>
  <c r="I77" i="2"/>
  <c r="J901" i="2" s="1"/>
  <c r="I490" i="2"/>
  <c r="I918" i="2"/>
  <c r="J60" i="2" s="1"/>
  <c r="I926" i="2"/>
  <c r="J52" i="2" s="1"/>
  <c r="I272" i="2"/>
  <c r="I57" i="2"/>
  <c r="I700" i="2"/>
  <c r="I36" i="2"/>
  <c r="J942" i="2" s="1"/>
  <c r="I182" i="2"/>
  <c r="I444" i="2"/>
  <c r="I727" i="2"/>
  <c r="I468" i="2"/>
  <c r="J510" i="2" s="1"/>
  <c r="I588" i="2"/>
  <c r="I575" i="2"/>
  <c r="I106" i="2"/>
  <c r="I762" i="2"/>
  <c r="J216" i="2" s="1"/>
  <c r="I499" i="2"/>
  <c r="I42" i="2"/>
  <c r="I793" i="2"/>
  <c r="I571" i="2"/>
  <c r="J407" i="2" s="1"/>
  <c r="I62" i="2"/>
  <c r="I41" i="2"/>
  <c r="I989" i="2"/>
  <c r="I46" i="2"/>
  <c r="J932" i="2" s="1"/>
  <c r="I427" i="2"/>
  <c r="I125" i="2"/>
  <c r="I628" i="2"/>
  <c r="I65" i="2"/>
  <c r="J913" i="2" s="1"/>
  <c r="I508" i="2"/>
  <c r="I147" i="2"/>
  <c r="I339" i="2"/>
  <c r="I445" i="2"/>
  <c r="J533" i="2" s="1"/>
  <c r="I304" i="2"/>
  <c r="I370" i="2"/>
  <c r="I692" i="2"/>
  <c r="I69" i="2"/>
  <c r="J909" i="2" s="1"/>
  <c r="I998" i="2"/>
  <c r="J998" i="2" s="1"/>
  <c r="I794" i="2"/>
  <c r="I94" i="2"/>
  <c r="J884" i="2" s="1"/>
  <c r="I990" i="2"/>
  <c r="J990" i="2" s="1"/>
  <c r="I251" i="2"/>
  <c r="I117" i="2"/>
  <c r="I64" i="2"/>
  <c r="I548" i="2"/>
  <c r="J430" i="2" s="1"/>
  <c r="I80" i="2"/>
  <c r="I510" i="2"/>
  <c r="I38" i="2"/>
  <c r="I403" i="2"/>
  <c r="J575" i="2" s="1"/>
  <c r="I346" i="2"/>
  <c r="I644" i="2"/>
  <c r="I732" i="2"/>
  <c r="I744" i="2"/>
  <c r="J234" i="2" s="1"/>
  <c r="I462" i="2"/>
  <c r="I412" i="2"/>
  <c r="I667" i="2"/>
  <c r="J311" i="2" s="1"/>
  <c r="I193" i="2"/>
  <c r="J785" i="2" s="1"/>
  <c r="I148" i="2"/>
  <c r="I486" i="2"/>
  <c r="I582" i="2"/>
  <c r="J396" i="2" s="1"/>
  <c r="I104" i="2"/>
  <c r="J874" i="2" s="1"/>
  <c r="I694" i="2"/>
  <c r="I378" i="2"/>
  <c r="I677" i="2"/>
  <c r="J301" i="2" s="1"/>
  <c r="I681" i="2"/>
  <c r="J297" i="2" s="1"/>
  <c r="I822" i="2"/>
  <c r="I635" i="2"/>
  <c r="J343" i="2" s="1"/>
  <c r="I267" i="2"/>
  <c r="I312" i="2"/>
  <c r="J666" i="2" s="1"/>
  <c r="I820" i="2"/>
  <c r="I593" i="2"/>
  <c r="I133" i="2"/>
  <c r="I795" i="2"/>
  <c r="J183" i="2" s="1"/>
  <c r="I823" i="2"/>
  <c r="I241" i="2"/>
  <c r="I798" i="2"/>
  <c r="I740" i="2"/>
  <c r="J239" i="2" s="1"/>
  <c r="I691" i="2"/>
  <c r="I811" i="2"/>
  <c r="I14" i="2"/>
  <c r="I389" i="2"/>
  <c r="J589" i="2" s="1"/>
  <c r="I30" i="2"/>
  <c r="I984" i="2"/>
  <c r="I283" i="2"/>
  <c r="I436" i="2"/>
  <c r="I307" i="2"/>
  <c r="I140" i="2"/>
  <c r="I180" i="2"/>
  <c r="I70" i="2"/>
  <c r="J908" i="2" s="1"/>
  <c r="I938" i="2"/>
  <c r="I619" i="2"/>
  <c r="I235" i="2"/>
  <c r="J743" i="2" s="1"/>
  <c r="I229" i="2"/>
  <c r="J750" i="2" s="1"/>
  <c r="I10" i="2"/>
  <c r="I156" i="2"/>
  <c r="I483" i="2"/>
  <c r="I476" i="2"/>
  <c r="J502" i="2" s="1"/>
  <c r="I6" i="2"/>
  <c r="I531" i="2"/>
  <c r="I110" i="2"/>
  <c r="I300" i="2"/>
  <c r="J678" i="2" s="1"/>
  <c r="I734" i="2"/>
  <c r="I230" i="2"/>
  <c r="I796" i="2"/>
  <c r="I329" i="2"/>
  <c r="J649" i="2" s="1"/>
  <c r="I354" i="2"/>
  <c r="J624" i="2" s="1"/>
  <c r="I550" i="2"/>
  <c r="I882" i="2"/>
  <c r="I542" i="2"/>
  <c r="J436" i="2" s="1"/>
  <c r="I724" i="2"/>
  <c r="I855" i="2"/>
  <c r="I848" i="2"/>
  <c r="J131" i="2" s="1"/>
  <c r="I916" i="2"/>
  <c r="J63" i="2" s="1"/>
  <c r="I843" i="2"/>
  <c r="I430" i="2"/>
  <c r="I947" i="2"/>
  <c r="I728" i="2"/>
  <c r="J251" i="2" s="1"/>
  <c r="I660" i="2"/>
  <c r="J318" i="2" s="1"/>
  <c r="I170" i="2"/>
  <c r="I245" i="2"/>
  <c r="I959" i="2"/>
  <c r="J19" i="2" s="1"/>
  <c r="I277" i="2"/>
  <c r="I949" i="2"/>
  <c r="I601" i="2"/>
  <c r="I572" i="2"/>
  <c r="J405" i="2" s="1"/>
  <c r="I720" i="2"/>
  <c r="I832" i="2"/>
  <c r="J146" i="2" s="1"/>
  <c r="I712" i="2"/>
  <c r="I618" i="2"/>
  <c r="J360" i="2" s="1"/>
  <c r="I622" i="2"/>
  <c r="I310" i="2"/>
  <c r="I221" i="2"/>
  <c r="J757" i="2" s="1"/>
  <c r="I788" i="2"/>
  <c r="J190" i="2" s="1"/>
  <c r="I545" i="2"/>
  <c r="I294" i="2"/>
  <c r="I783" i="2"/>
  <c r="I546" i="2"/>
  <c r="J432" i="2" s="1"/>
  <c r="I266" i="2"/>
  <c r="I366" i="2"/>
  <c r="I541" i="2"/>
  <c r="I829" i="2"/>
  <c r="J149" i="2" s="1"/>
  <c r="I814" i="2"/>
  <c r="I401" i="2"/>
  <c r="I425" i="2"/>
  <c r="I610" i="2"/>
  <c r="J368" i="2" s="1"/>
  <c r="I361" i="2"/>
  <c r="I254" i="2"/>
  <c r="I925" i="2"/>
  <c r="I872" i="2"/>
  <c r="J106" i="2" s="1"/>
  <c r="I153" i="2"/>
  <c r="I972" i="2"/>
  <c r="I652" i="2"/>
  <c r="I313" i="2"/>
  <c r="J665" i="2" s="1"/>
  <c r="I895" i="2"/>
  <c r="I406" i="2"/>
  <c r="I434" i="2"/>
  <c r="I891" i="2"/>
  <c r="J87" i="2" s="1"/>
  <c r="I868" i="2"/>
  <c r="I750" i="2"/>
  <c r="I250" i="2"/>
  <c r="I474" i="2"/>
  <c r="J504" i="2" s="1"/>
  <c r="I298" i="2"/>
  <c r="J680" i="2" s="1"/>
  <c r="I703" i="2"/>
  <c r="J275" i="2" s="1"/>
  <c r="I473" i="2"/>
  <c r="J505" i="2" s="1"/>
  <c r="I800" i="2"/>
  <c r="J179" i="2" s="1"/>
  <c r="I807" i="2"/>
  <c r="I933" i="2"/>
  <c r="I501" i="2"/>
  <c r="I562" i="2"/>
  <c r="J416" i="2" s="1"/>
  <c r="I210" i="2"/>
  <c r="I130" i="2"/>
  <c r="I177" i="2"/>
  <c r="J801" i="2" s="1"/>
  <c r="I482" i="2"/>
  <c r="J496" i="2" s="1"/>
  <c r="I186" i="2"/>
  <c r="I134" i="2"/>
  <c r="I289" i="2"/>
  <c r="I968" i="2"/>
  <c r="J10" i="2" s="1"/>
  <c r="I338" i="2"/>
  <c r="J640" i="2" s="1"/>
  <c r="I686" i="2"/>
  <c r="J292" i="2" s="1"/>
  <c r="I915" i="2"/>
  <c r="I253" i="2"/>
  <c r="J725" i="2" s="1"/>
  <c r="I198" i="2"/>
  <c r="J780" i="2" s="1"/>
  <c r="I717" i="2"/>
  <c r="I450" i="2"/>
  <c r="I433" i="2"/>
  <c r="J545" i="2" s="1"/>
  <c r="I827" i="2"/>
  <c r="I927" i="2"/>
  <c r="I838" i="2"/>
  <c r="I779" i="2"/>
  <c r="J199" i="2" s="1"/>
  <c r="I836" i="2"/>
  <c r="I617" i="2"/>
  <c r="I955" i="2"/>
  <c r="J23" i="2" s="1"/>
  <c r="I715" i="2"/>
  <c r="J263" i="2" s="1"/>
  <c r="I282" i="2"/>
  <c r="I205" i="2"/>
  <c r="I639" i="2"/>
  <c r="I314" i="2"/>
  <c r="J664" i="2" s="1"/>
  <c r="I871" i="2"/>
  <c r="J107" i="2" s="1"/>
  <c r="I943" i="2"/>
  <c r="J34" i="2" s="1"/>
  <c r="I806" i="2"/>
  <c r="I835" i="2"/>
  <c r="J143" i="2" s="1"/>
  <c r="I290" i="2"/>
  <c r="I878" i="2"/>
  <c r="J100" i="2" s="1"/>
  <c r="I605" i="2"/>
  <c r="J373" i="2" s="1"/>
  <c r="I708" i="2"/>
  <c r="J270" i="2" s="1"/>
  <c r="I756" i="2"/>
  <c r="J222" i="2" s="1"/>
  <c r="I663" i="2"/>
  <c r="J315" i="2" s="1"/>
  <c r="I911" i="2"/>
  <c r="I377" i="2"/>
  <c r="J601" i="2" s="1"/>
  <c r="I917" i="2"/>
  <c r="I161" i="2"/>
  <c r="I723" i="2"/>
  <c r="I355" i="2"/>
  <c r="J623" i="2" s="1"/>
  <c r="I58" i="2"/>
  <c r="J920" i="2" s="1"/>
  <c r="I858" i="2"/>
  <c r="I874" i="2"/>
  <c r="I90" i="2"/>
  <c r="J888" i="2" s="1"/>
  <c r="I746" i="2"/>
  <c r="J233" i="2" s="1"/>
  <c r="I666" i="2"/>
  <c r="I227" i="2"/>
  <c r="I636" i="2"/>
  <c r="J342" i="2" s="1"/>
  <c r="I331" i="2"/>
  <c r="I651" i="2"/>
  <c r="J327" i="2" s="1"/>
  <c r="I475" i="2"/>
  <c r="J503" i="2" s="1"/>
  <c r="I726" i="2"/>
  <c r="J252" i="2" s="1"/>
  <c r="I809" i="2"/>
  <c r="J169" i="2" s="1"/>
  <c r="I600" i="2"/>
  <c r="I404" i="2"/>
  <c r="J574" i="2" s="1"/>
  <c r="I326" i="2"/>
  <c r="J652" i="2" s="1"/>
  <c r="I771" i="2"/>
  <c r="J207" i="2" s="1"/>
  <c r="I52" i="2"/>
  <c r="I32" i="2"/>
  <c r="J946" i="2" s="1"/>
  <c r="I573" i="2"/>
  <c r="J406" i="2" s="1"/>
  <c r="I268" i="2"/>
  <c r="J710" i="2" s="1"/>
  <c r="I745" i="2"/>
  <c r="J232" i="2" s="1"/>
  <c r="I988" i="2"/>
  <c r="J988" i="2" s="1"/>
  <c r="I13" i="2"/>
  <c r="J965" i="2" s="1"/>
  <c r="I203" i="2"/>
  <c r="I84" i="2"/>
  <c r="J894" i="2" s="1"/>
  <c r="I488" i="2"/>
  <c r="J490" i="2" s="1"/>
  <c r="I37" i="2"/>
  <c r="J941" i="2" s="1"/>
  <c r="I341" i="2"/>
  <c r="I948" i="2"/>
  <c r="I828" i="2"/>
  <c r="I766" i="2"/>
  <c r="J211" i="2" s="1"/>
  <c r="I767" i="2"/>
  <c r="J212" i="2" s="1"/>
  <c r="I932" i="2"/>
  <c r="I560" i="2"/>
  <c r="J418" i="2" s="1"/>
  <c r="I353" i="2"/>
  <c r="J625" i="2" s="1"/>
  <c r="I538" i="2"/>
  <c r="I183" i="2"/>
  <c r="I351" i="2"/>
  <c r="J627" i="2" s="1"/>
  <c r="I721" i="2"/>
  <c r="J257" i="2" s="1"/>
  <c r="J29" i="2" l="1"/>
  <c r="J447" i="2"/>
  <c r="J608" i="2"/>
  <c r="J921" i="2"/>
  <c r="J163" i="2"/>
  <c r="J644" i="2"/>
  <c r="J455" i="2"/>
  <c r="J535" i="2"/>
  <c r="J159" i="2"/>
  <c r="J691" i="2"/>
  <c r="J491" i="2"/>
  <c r="J563" i="2"/>
  <c r="J371" i="2"/>
  <c r="J994" i="2"/>
  <c r="J794" i="2"/>
  <c r="J426" i="2"/>
  <c r="J950" i="2"/>
  <c r="J189" i="2"/>
  <c r="J178" i="2"/>
  <c r="J374" i="2"/>
  <c r="J961" i="2"/>
  <c r="J717" i="2"/>
  <c r="J524" i="2"/>
  <c r="J833" i="2"/>
  <c r="J285" i="2"/>
  <c r="J165" i="2"/>
  <c r="J486" i="2"/>
  <c r="J55" i="2"/>
  <c r="J839" i="2"/>
  <c r="J206" i="2"/>
  <c r="J899" i="2"/>
  <c r="J450" i="2"/>
  <c r="J709" i="2"/>
  <c r="J456" i="2"/>
  <c r="J130" i="2"/>
  <c r="J687" i="2"/>
  <c r="J394" i="2"/>
  <c r="J729" i="2"/>
  <c r="J580" i="2"/>
  <c r="J173" i="2"/>
  <c r="J228" i="2"/>
  <c r="J748" i="2"/>
  <c r="J566" i="2"/>
  <c r="J861" i="2"/>
  <c r="J831" i="2"/>
  <c r="J853" i="2"/>
  <c r="J936" i="2"/>
  <c r="J978" i="2"/>
  <c r="J135" i="2"/>
  <c r="J818" i="2"/>
  <c r="J520" i="2"/>
  <c r="J444" i="2"/>
  <c r="J71" i="2"/>
  <c r="J94" i="2"/>
  <c r="J596" i="2"/>
  <c r="J854" i="2"/>
  <c r="J272" i="2"/>
  <c r="J4" i="2"/>
  <c r="J501" i="2"/>
  <c r="J506" i="2"/>
  <c r="J453" i="2"/>
  <c r="J742" i="2"/>
  <c r="J620" i="2"/>
  <c r="J384" i="2"/>
  <c r="J536" i="2"/>
  <c r="J751" i="2"/>
  <c r="J67" i="2"/>
  <c r="J172" i="2"/>
  <c r="J340" i="2"/>
  <c r="J140" i="2"/>
  <c r="J689" i="2"/>
  <c r="J544" i="2"/>
  <c r="J553" i="2"/>
  <c r="J437" i="2"/>
  <c r="J195" i="2"/>
  <c r="J733" i="2"/>
  <c r="J31" i="2"/>
  <c r="J798" i="2"/>
  <c r="J845" i="2"/>
  <c r="J711" i="2"/>
  <c r="J246" i="2"/>
  <c r="J286" i="2"/>
  <c r="J350" i="2"/>
  <c r="J989" i="2"/>
  <c r="J278" i="2"/>
  <c r="J276" i="2"/>
  <c r="J5" i="2"/>
  <c r="J877" i="2"/>
  <c r="J380" i="2"/>
  <c r="J517" i="2"/>
  <c r="J910" i="2"/>
  <c r="J91" i="2"/>
  <c r="J102" i="2"/>
  <c r="J224" i="2"/>
  <c r="J393" i="2"/>
  <c r="J958" i="2"/>
  <c r="J929" i="2"/>
  <c r="J532" i="2"/>
  <c r="J208" i="2"/>
  <c r="J603" i="2"/>
  <c r="J485" i="2"/>
  <c r="J613" i="2"/>
  <c r="J157" i="2"/>
  <c r="J716" i="2"/>
  <c r="J752" i="2"/>
  <c r="J896" i="2"/>
  <c r="J962" i="2"/>
  <c r="J72" i="2"/>
  <c r="J606" i="2"/>
  <c r="J996" i="2"/>
  <c r="J966" i="2"/>
  <c r="J210" i="2"/>
  <c r="J597" i="2"/>
  <c r="J939" i="2"/>
  <c r="J731" i="2"/>
  <c r="J979" i="2"/>
  <c r="J753" i="2"/>
  <c r="J984" i="2"/>
  <c r="J558" i="2"/>
  <c r="J997" i="2"/>
  <c r="J642" i="2"/>
  <c r="J136" i="2"/>
  <c r="J797" i="2"/>
  <c r="J992" i="2"/>
  <c r="J609" i="2"/>
  <c r="J928" i="2"/>
  <c r="J78" i="2"/>
  <c r="J977" i="2"/>
  <c r="J586" i="2"/>
  <c r="J152" i="2"/>
  <c r="J991" i="2"/>
  <c r="J333" i="2"/>
  <c r="J243" i="2"/>
  <c r="J661" i="2"/>
  <c r="J643" i="2"/>
  <c r="J820" i="2"/>
  <c r="J134" i="2"/>
  <c r="J567" i="2"/>
  <c r="J507" i="2"/>
  <c r="J774" i="2"/>
  <c r="J378" i="2"/>
  <c r="J577" i="2"/>
  <c r="J402" i="2"/>
  <c r="J467" i="2"/>
  <c r="J637" i="2"/>
  <c r="J775" i="2"/>
  <c r="J61" i="2"/>
  <c r="J688" i="2"/>
  <c r="J151" i="2"/>
  <c r="J792" i="2"/>
  <c r="J83" i="2"/>
  <c r="J701" i="2"/>
  <c r="J255" i="2"/>
  <c r="J244" i="2"/>
  <c r="J671" i="2"/>
  <c r="J155" i="2"/>
  <c r="J284" i="2"/>
  <c r="J830" i="2"/>
  <c r="J632" i="2"/>
  <c r="J470" i="2"/>
  <c r="J581" i="2"/>
  <c r="J463" i="2"/>
  <c r="J337" i="2"/>
  <c r="J527" i="2"/>
  <c r="J202" i="2"/>
  <c r="J196" i="2"/>
  <c r="J630" i="2"/>
  <c r="J615" i="2"/>
  <c r="J187" i="2"/>
  <c r="J616" i="2"/>
  <c r="J323" i="2"/>
  <c r="J654" i="2"/>
  <c r="J265" i="2"/>
  <c r="J993" i="2"/>
  <c r="J88" i="2"/>
  <c r="J449" i="2"/>
  <c r="J43" i="2"/>
  <c r="J787" i="2"/>
  <c r="J587" i="2"/>
  <c r="J883" i="2"/>
  <c r="J810" i="2"/>
  <c r="J112" i="2"/>
  <c r="J514" i="2"/>
  <c r="J980" i="2"/>
  <c r="J254" i="2"/>
  <c r="J975" i="2"/>
  <c r="J26" i="2"/>
  <c r="J930" i="2"/>
  <c r="J138" i="2"/>
  <c r="J719" i="2"/>
  <c r="J526" i="2"/>
  <c r="J846" i="2"/>
  <c r="J423" i="2"/>
  <c r="J441" i="2"/>
  <c r="J137" i="2"/>
  <c r="J459" i="2"/>
  <c r="J951" i="2"/>
  <c r="J81" i="2"/>
  <c r="J551" i="2"/>
  <c r="J512" i="2"/>
  <c r="J237" i="2"/>
  <c r="J9" i="2"/>
  <c r="J56" i="2"/>
  <c r="J231" i="2"/>
  <c r="J804" i="2"/>
  <c r="J683" i="2"/>
  <c r="J945" i="2"/>
  <c r="J293" i="2"/>
  <c r="J200" i="2"/>
  <c r="J675" i="2"/>
  <c r="J256" i="2"/>
  <c r="J306" i="2"/>
  <c r="J957" i="2"/>
  <c r="J118" i="2"/>
  <c r="J62" i="2"/>
  <c r="J266" i="2"/>
  <c r="J182" i="2"/>
  <c r="J940" i="2"/>
  <c r="J699" i="2"/>
  <c r="J25" i="2"/>
  <c r="J718" i="2"/>
  <c r="J592" i="2"/>
  <c r="J103" i="2"/>
  <c r="J129" i="2"/>
  <c r="J803" i="2"/>
  <c r="J902" i="2"/>
  <c r="J30" i="2"/>
  <c r="J361" i="2"/>
  <c r="J6" i="2"/>
  <c r="J724" i="2"/>
  <c r="J822" i="2"/>
  <c r="J209" i="2"/>
  <c r="J7" i="2"/>
  <c r="J238" i="2"/>
  <c r="J8" i="2"/>
  <c r="J477" i="2"/>
  <c r="J905" i="2"/>
  <c r="J868" i="2"/>
  <c r="J836" i="2"/>
  <c r="J310" i="2"/>
  <c r="J855" i="2"/>
  <c r="J282" i="2"/>
  <c r="J41" i="2"/>
  <c r="J538" i="2"/>
  <c r="J893" i="2"/>
  <c r="J462" i="2"/>
  <c r="J629" i="2"/>
  <c r="J720" i="2"/>
  <c r="J170" i="2"/>
  <c r="J344" i="2"/>
  <c r="J188" i="2"/>
  <c r="J294" i="2"/>
  <c r="J328" i="2"/>
  <c r="J591" i="2"/>
  <c r="J646" i="2"/>
  <c r="J626" i="2"/>
  <c r="J115" i="2"/>
  <c r="J438" i="2"/>
  <c r="J414" i="2"/>
  <c r="J662" i="2"/>
  <c r="J760" i="2"/>
  <c r="J164" i="2"/>
  <c r="J273" i="2"/>
  <c r="J747" i="2"/>
  <c r="J963" i="2"/>
  <c r="J755" i="2"/>
  <c r="J850" i="2"/>
  <c r="J144" i="2"/>
  <c r="J192" i="2"/>
  <c r="J873" i="2"/>
  <c r="J976" i="2"/>
  <c r="J614" i="2"/>
  <c r="J108" i="2"/>
  <c r="J452" i="2"/>
  <c r="J389" i="2"/>
  <c r="J229" i="2"/>
  <c r="J482" i="2"/>
  <c r="J400" i="2"/>
  <c r="J65" i="2"/>
  <c r="J141" i="2"/>
  <c r="J762" i="2"/>
  <c r="J657" i="2"/>
  <c r="J954" i="2"/>
  <c r="J104" i="2"/>
  <c r="J476" i="2"/>
  <c r="J326" i="2"/>
  <c r="J98" i="2"/>
  <c r="J495" i="2"/>
  <c r="J964" i="2"/>
  <c r="J914" i="2"/>
  <c r="J253" i="2"/>
  <c r="J37" i="2"/>
  <c r="J314" i="2"/>
  <c r="J959" i="2"/>
  <c r="J610" i="2"/>
  <c r="J126" i="2"/>
  <c r="J308" i="2"/>
  <c r="J417" i="2"/>
  <c r="J860" i="2"/>
  <c r="J528" i="2"/>
  <c r="J728" i="2"/>
  <c r="J695" i="2"/>
  <c r="J542" i="2"/>
  <c r="J353" i="2"/>
  <c r="J445" i="2"/>
  <c r="J636" i="2"/>
  <c r="J419" i="2"/>
  <c r="J215" i="2"/>
  <c r="J236" i="2"/>
  <c r="J556" i="2"/>
  <c r="J86" i="2"/>
  <c r="J317" i="2"/>
  <c r="J150" i="2"/>
  <c r="J53" i="2"/>
  <c r="J377" i="2"/>
  <c r="J180" i="2"/>
  <c r="J872" i="2"/>
  <c r="J220" i="2"/>
  <c r="J204" i="2"/>
  <c r="J714" i="2"/>
  <c r="J329" i="2"/>
  <c r="J857" i="2"/>
  <c r="J585" i="2"/>
  <c r="J692" i="2"/>
  <c r="J903" i="2"/>
  <c r="J325" i="2"/>
  <c r="J493" i="2"/>
  <c r="J681" i="2"/>
  <c r="J109" i="2"/>
  <c r="J633" i="2"/>
  <c r="J111" i="2"/>
  <c r="J829" i="2"/>
  <c r="J89" i="2"/>
  <c r="J358" i="2"/>
  <c r="J70" i="2"/>
  <c r="J881" i="2"/>
  <c r="J702" i="2"/>
  <c r="J805" i="2"/>
  <c r="J494" i="2"/>
  <c r="J335" i="2"/>
  <c r="J693" i="2"/>
  <c r="J319" i="2"/>
  <c r="J770" i="2"/>
  <c r="J721" i="2"/>
  <c r="J949" i="2"/>
  <c r="J312" i="2"/>
  <c r="J461" i="2"/>
  <c r="J947" i="2"/>
  <c r="J250" i="2"/>
  <c r="J415" i="2"/>
  <c r="J523" i="2"/>
  <c r="J795" i="2"/>
  <c r="J46" i="2"/>
  <c r="J926" i="2"/>
  <c r="J313" i="2"/>
  <c r="J120" i="2"/>
  <c r="J817" i="2"/>
  <c r="J773" i="2"/>
  <c r="J51" i="2"/>
  <c r="J261" i="2"/>
  <c r="J844" i="2"/>
  <c r="J848" i="2"/>
  <c r="J45" i="2"/>
  <c r="J572" i="2"/>
  <c r="J612" i="2"/>
  <c r="J684" i="2"/>
  <c r="J668" i="2"/>
  <c r="J808" i="2"/>
  <c r="J548" i="2"/>
  <c r="J123" i="2"/>
  <c r="J428" i="2"/>
  <c r="J359" i="2"/>
  <c r="J838" i="2"/>
  <c r="J166" i="2"/>
  <c r="J737" i="2"/>
  <c r="J385" i="2"/>
  <c r="J600" i="2"/>
  <c r="J492" i="2"/>
  <c r="J334" i="2"/>
  <c r="J468" i="2"/>
  <c r="J184" i="2"/>
  <c r="J937" i="2"/>
  <c r="J534" i="2"/>
  <c r="J488" i="2"/>
  <c r="J759" i="2"/>
  <c r="J604" i="2"/>
  <c r="J772" i="2"/>
  <c r="J114" i="2"/>
  <c r="J605" i="2"/>
  <c r="J442" i="2"/>
  <c r="J85" i="2"/>
  <c r="J443" i="2"/>
  <c r="J832" i="2"/>
  <c r="J230" i="2"/>
  <c r="J11" i="2"/>
  <c r="J434" i="2"/>
  <c r="J481" i="2"/>
  <c r="J160" i="2"/>
  <c r="J298" i="2"/>
  <c r="J543" i="2"/>
  <c r="J918" i="2"/>
  <c r="J734" i="2"/>
  <c r="J471" i="2"/>
  <c r="J268" i="2"/>
  <c r="J332" i="2"/>
  <c r="J399" i="2"/>
  <c r="J397" i="2"/>
  <c r="J863" i="2"/>
  <c r="J387" i="2"/>
  <c r="J669" i="2"/>
  <c r="J349" i="2"/>
  <c r="J162" i="2"/>
  <c r="J641" i="2"/>
  <c r="J338" i="2"/>
  <c r="J388" i="2"/>
  <c r="J124" i="2"/>
  <c r="J39" i="2"/>
  <c r="J218" i="2"/>
  <c r="J77" i="2"/>
  <c r="J800" i="2"/>
  <c r="J66" i="2"/>
  <c r="J598" i="2"/>
  <c r="J628" i="2"/>
  <c r="J240" i="2"/>
  <c r="J12" i="2"/>
  <c r="J79" i="2"/>
  <c r="J346" i="2"/>
  <c r="J663" i="2"/>
  <c r="J448" i="2"/>
  <c r="J424" i="2"/>
  <c r="J472" i="2"/>
  <c r="J655" i="2"/>
  <c r="J698" i="2"/>
  <c r="J369" i="2"/>
  <c r="J639" i="2"/>
  <c r="J185" i="2"/>
  <c r="J584" i="2"/>
  <c r="J440" i="2"/>
  <c r="J647" i="2"/>
  <c r="J696" i="2"/>
  <c r="J142" i="2"/>
  <c r="J768" i="2"/>
  <c r="J171" i="2"/>
  <c r="J110" i="2"/>
  <c r="J825" i="2"/>
  <c r="J617" i="2"/>
  <c r="J712" i="2"/>
  <c r="J433" i="2"/>
  <c r="J356" i="2"/>
  <c r="J258" i="2"/>
  <c r="J972" i="2"/>
  <c r="J968" i="2"/>
  <c r="J40" i="2"/>
  <c r="J948" i="2"/>
  <c r="J287" i="2"/>
  <c r="J158" i="2"/>
  <c r="J156" i="2"/>
  <c r="J516" i="2"/>
  <c r="J898" i="2"/>
  <c r="J727" i="2"/>
  <c r="J674" i="2"/>
  <c r="J916" i="2"/>
  <c r="J479" i="2"/>
  <c r="J390" i="2"/>
  <c r="J796" i="2"/>
  <c r="J706" i="2"/>
  <c r="J540" i="2"/>
  <c r="J790" i="2"/>
  <c r="J500" i="2"/>
  <c r="J779" i="2"/>
  <c r="J814" i="2"/>
  <c r="J227" i="2"/>
  <c r="J82" i="2"/>
  <c r="J279" i="2"/>
  <c r="J650" i="2"/>
  <c r="J885" i="2"/>
  <c r="J198" i="2"/>
  <c r="J421" i="2"/>
  <c r="J676" i="2"/>
  <c r="J745" i="2"/>
  <c r="J38" i="2"/>
  <c r="J634" i="2"/>
  <c r="J288" i="2"/>
  <c r="J819" i="2"/>
  <c r="J895" i="2"/>
  <c r="J147" i="2"/>
  <c r="J564" i="2"/>
  <c r="J552" i="2"/>
  <c r="J789" i="2"/>
  <c r="J749" i="2"/>
  <c r="J769" i="2"/>
  <c r="J352" i="2"/>
  <c r="J660" i="2"/>
  <c r="J69" i="2"/>
  <c r="J508" i="2"/>
  <c r="J42" i="2"/>
  <c r="J291" i="2"/>
  <c r="J560" i="2"/>
  <c r="J274" i="2"/>
  <c r="J766" i="2"/>
  <c r="J726" i="2"/>
  <c r="J398" i="2"/>
  <c r="J953" i="2"/>
  <c r="J813" i="2"/>
  <c r="J277" i="2"/>
  <c r="J260" i="2"/>
  <c r="J316" i="2"/>
  <c r="J740" i="2"/>
  <c r="J799" i="2"/>
  <c r="J806" i="2"/>
  <c r="J607" i="2"/>
  <c r="J498" i="2"/>
  <c r="J386" i="2"/>
  <c r="J708" i="2"/>
  <c r="J59" i="2"/>
  <c r="J562" i="2"/>
  <c r="J705" i="2"/>
  <c r="J348" i="2"/>
  <c r="J54" i="2"/>
  <c r="J911" i="2"/>
  <c r="J555" i="2"/>
  <c r="J923" i="2"/>
  <c r="J547" i="2"/>
  <c r="J177" i="2"/>
  <c r="J887" i="2"/>
  <c r="J667" i="2"/>
  <c r="J411" i="2"/>
  <c r="J33" i="2"/>
  <c r="J811" i="2"/>
  <c r="J427" i="2"/>
  <c r="J531" i="2"/>
  <c r="J145" i="2"/>
  <c r="J922" i="2"/>
  <c r="J778" i="2"/>
  <c r="J658" i="2"/>
  <c r="J522" i="2"/>
  <c r="J370" i="2"/>
  <c r="J48" i="2"/>
  <c r="J802" i="2"/>
  <c r="J722" i="2"/>
  <c r="J594" i="2"/>
  <c r="J466" i="2"/>
  <c r="J245" i="2"/>
  <c r="J815" i="2"/>
  <c r="J290" i="2"/>
  <c r="J303" i="2"/>
  <c r="J351" i="2"/>
  <c r="J952" i="2"/>
  <c r="J223" i="2"/>
  <c r="J226" i="2"/>
  <c r="J685" i="2"/>
  <c r="J537" i="2"/>
  <c r="J741" i="2"/>
  <c r="J3" i="2"/>
  <c r="J154" i="2"/>
  <c r="J36" i="2"/>
  <c r="J697" i="2"/>
  <c r="J955" i="2"/>
  <c r="J969" i="2"/>
  <c r="J295" i="2"/>
  <c r="J917" i="2"/>
  <c r="J90" i="2"/>
  <c r="J68" i="2"/>
  <c r="J519" i="2"/>
  <c r="J249" i="2"/>
  <c r="J174" i="2"/>
  <c r="J127" i="2"/>
  <c r="J242" i="2"/>
  <c r="J840" i="2"/>
  <c r="J672" i="2"/>
  <c r="J841" i="2"/>
  <c r="J235" i="2"/>
  <c r="J28" i="2"/>
  <c r="J92" i="2"/>
  <c r="J429" i="2"/>
  <c r="J167" i="2"/>
  <c r="J27" i="2"/>
  <c r="J366" i="2"/>
  <c r="J777" i="2"/>
  <c r="J473" i="2"/>
  <c r="J784" i="2"/>
  <c r="J897" i="2"/>
  <c r="J259" i="2"/>
  <c r="J732" i="2"/>
  <c r="J116" i="2"/>
  <c r="J487" i="2"/>
  <c r="J132" i="2"/>
  <c r="J18" i="2"/>
  <c r="J203" i="2"/>
  <c r="J21" i="2"/>
  <c r="J58" i="2"/>
  <c r="J336" i="2"/>
  <c r="J635" i="2"/>
  <c r="J879" i="2"/>
  <c r="J451" i="2"/>
  <c r="J843" i="2"/>
  <c r="J891" i="2"/>
  <c r="J771" i="2"/>
  <c r="J515" i="2"/>
  <c r="J113" i="2"/>
  <c r="J871" i="2"/>
  <c r="J571" i="2"/>
  <c r="J379" i="2"/>
  <c r="J651" i="2"/>
  <c r="J363" i="2"/>
  <c r="J915" i="2"/>
  <c r="J723" i="2"/>
  <c r="J435" i="2"/>
  <c r="J906" i="2"/>
  <c r="J826" i="2"/>
  <c r="J746" i="2"/>
  <c r="J474" i="2"/>
  <c r="J354" i="2"/>
  <c r="J128" i="2"/>
  <c r="J32" i="2"/>
  <c r="J890" i="2"/>
  <c r="J786" i="2"/>
  <c r="J682" i="2"/>
  <c r="J546" i="2"/>
  <c r="J410" i="2"/>
  <c r="J16" i="2"/>
  <c r="J269" i="2"/>
  <c r="J834" i="2"/>
  <c r="J876" i="2"/>
  <c r="J425" i="2"/>
  <c r="J446" i="2"/>
  <c r="J381" i="2"/>
  <c r="J631" i="2"/>
  <c r="J375" i="2"/>
  <c r="J454" i="2"/>
  <c r="J513" i="2"/>
  <c r="J521" i="2"/>
  <c r="J15" i="2"/>
  <c r="J788" i="2"/>
  <c r="J221" i="2"/>
  <c r="J84" i="2"/>
  <c r="J181" i="2"/>
  <c r="J776" i="2"/>
  <c r="J713" i="2"/>
  <c r="J739" i="2"/>
  <c r="J391" i="2"/>
  <c r="J139" i="2"/>
  <c r="J791" i="2"/>
  <c r="J101" i="2"/>
  <c r="J866" i="2"/>
  <c r="J782" i="2"/>
  <c r="J677" i="2"/>
  <c r="J168" i="2"/>
  <c r="J823" i="2"/>
  <c r="J700" i="2"/>
  <c r="J756" i="2"/>
  <c r="J133" i="2"/>
  <c r="J413" i="2"/>
  <c r="J44" i="2"/>
  <c r="J2" i="2"/>
  <c r="J420" i="2"/>
  <c r="J13" i="2"/>
  <c r="J299" i="2"/>
  <c r="J475" i="2"/>
  <c r="J247" i="2"/>
  <c r="J300" i="2"/>
  <c r="J904" i="2"/>
  <c r="J412" i="2"/>
  <c r="J809" i="2"/>
  <c r="J765" i="2"/>
  <c r="J842" i="2"/>
  <c r="J372" i="2"/>
  <c r="J404" i="2"/>
  <c r="J364" i="2"/>
  <c r="J735" i="2"/>
  <c r="J95" i="2"/>
  <c r="J645" i="2"/>
  <c r="J57" i="2"/>
  <c r="J656" i="2"/>
  <c r="J307" i="2"/>
  <c r="J339" i="2"/>
  <c r="J835" i="2"/>
  <c r="J499" i="2"/>
  <c r="J707" i="2"/>
  <c r="J715" i="2"/>
  <c r="J395" i="2"/>
  <c r="J971" i="2"/>
  <c r="J875" i="2"/>
  <c r="J305" i="2"/>
  <c r="J49" i="2"/>
  <c r="J935" i="2"/>
  <c r="J827" i="2"/>
  <c r="J539" i="2"/>
  <c r="J289" i="2"/>
  <c r="J943" i="2"/>
  <c r="J193" i="2"/>
  <c r="J595" i="2"/>
  <c r="J403" i="2"/>
  <c r="J17" i="2"/>
  <c r="J970" i="2"/>
  <c r="J878" i="2"/>
  <c r="J730" i="2"/>
  <c r="J570" i="2"/>
  <c r="J458" i="2"/>
  <c r="J974" i="2"/>
  <c r="J882" i="2"/>
  <c r="J754" i="2"/>
  <c r="J618" i="2"/>
  <c r="J362" i="2"/>
  <c r="J355" i="2"/>
  <c r="J35" i="2"/>
  <c r="J781" i="2"/>
  <c r="J511" i="2"/>
  <c r="J686" i="2"/>
  <c r="J93" i="2"/>
  <c r="J47" i="2"/>
  <c r="J529" i="2"/>
  <c r="J367" i="2"/>
  <c r="J409" i="2"/>
  <c r="J22" i="2"/>
  <c r="J186" i="2"/>
  <c r="J191" i="2"/>
  <c r="J401" i="2"/>
  <c r="J175" i="2"/>
  <c r="J460" i="2"/>
  <c r="J50" i="2"/>
  <c r="J849" i="2"/>
  <c r="J744" i="2"/>
  <c r="J973" i="2"/>
  <c r="J464" i="2"/>
  <c r="J105" i="2"/>
  <c r="J73" i="2"/>
  <c r="J900" i="2"/>
  <c r="J582" i="2"/>
  <c r="J703" i="2"/>
  <c r="J214" i="2"/>
  <c r="J541" i="2"/>
  <c r="J125" i="2"/>
  <c r="J267" i="2"/>
  <c r="J20" i="2"/>
  <c r="J117" i="2"/>
  <c r="J76" i="2"/>
  <c r="J262" i="2"/>
  <c r="J330" i="2"/>
  <c r="J225" i="2"/>
  <c r="J392" i="2"/>
  <c r="J217" i="2"/>
  <c r="J870" i="2"/>
  <c r="J783" i="2"/>
  <c r="J694" i="2"/>
  <c r="J341" i="2"/>
  <c r="J119" i="2"/>
  <c r="J122" i="2"/>
  <c r="J847" i="2"/>
  <c r="J324" i="2"/>
  <c r="J573" i="2"/>
  <c r="J621" i="2"/>
  <c r="J148" i="2"/>
  <c r="J376" i="2"/>
  <c r="J821" i="2"/>
  <c r="J382" i="2"/>
  <c r="J469" i="2"/>
  <c r="J525" i="2"/>
  <c r="J90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C6C685-D59E-4DF9-8022-1133BC643A1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9E6303A4-0390-48DC-9317-3CD3DBA0CA72}"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3" xr16:uid="{02C675CA-7EFB-463A-9DE7-A6B98CC820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EE4932E-F12C-4D71-8053-4690E15FC1FA}" name="WorksheetConnection_Perfume_Data.xlsx!Country_Table" type="102" refreshedVersion="8" minRefreshableVersion="5">
    <extLst>
      <ext xmlns:x15="http://schemas.microsoft.com/office/spreadsheetml/2010/11/main" uri="{DE250136-89BD-433C-8126-D09CA5730AF9}">
        <x15:connection id="Country_Table">
          <x15:rangePr sourceName="_xlcn.WorksheetConnection_Perfume_Data.xlsxCountry_Table1"/>
        </x15:connection>
      </ext>
    </extLst>
  </connection>
  <connection id="5" xr16:uid="{85210B4B-4B2D-44BC-8D23-79CFA369C860}" name="WorksheetConnection_Perfume_Data.xlsx!Man_Perfume_Table" type="102" refreshedVersion="8" minRefreshableVersion="5">
    <extLst>
      <ext xmlns:x15="http://schemas.microsoft.com/office/spreadsheetml/2010/11/main" uri="{DE250136-89BD-433C-8126-D09CA5730AF9}">
        <x15:connection id="Man_Perfume_Table">
          <x15:rangePr sourceName="_xlcn.WorksheetConnection_Perfume_Data.xlsxMan_Perfume_Table1"/>
        </x15:connection>
      </ext>
    </extLst>
  </connection>
  <connection id="6" xr16:uid="{DF5EE88C-6FDE-43DB-B523-104ED02830B3}" name="WorksheetConnection_Perfume_Data.xlsx!Table2_1" type="102" refreshedVersion="8" minRefreshableVersion="5">
    <extLst>
      <ext xmlns:x15="http://schemas.microsoft.com/office/spreadsheetml/2010/11/main" uri="{DE250136-89BD-433C-8126-D09CA5730AF9}">
        <x15:connection id="Table2_1">
          <x15:rangePr sourceName="_xlcn.WorksheetConnection_Perfume_Data.xlsxTable2_11"/>
        </x15:connection>
      </ext>
    </extLst>
  </connection>
  <connection id="7" xr16:uid="{10F85AB9-8698-4248-90FD-56DA80CB44CA}" name="WorksheetConnection_Perfume_Data.xlsx!Women_Perfume_Table" type="102" refreshedVersion="8" minRefreshableVersion="5">
    <extLst>
      <ext xmlns:x15="http://schemas.microsoft.com/office/spreadsheetml/2010/11/main" uri="{DE250136-89BD-433C-8126-D09CA5730AF9}">
        <x15:connection id="Women_Perfume_Table">
          <x15:rangePr sourceName="_xlcn.WorksheetConnection_Perfume_Data.xlsxWomen_Perfume_Table1"/>
        </x15:connection>
      </ext>
    </extLst>
  </connection>
</connections>
</file>

<file path=xl/sharedStrings.xml><?xml version="1.0" encoding="utf-8"?>
<sst xmlns="http://schemas.openxmlformats.org/spreadsheetml/2006/main" count="12946" uniqueCount="462">
  <si>
    <t>sold</t>
  </si>
  <si>
    <t>Dior</t>
  </si>
  <si>
    <t>Eau de Parfum</t>
  </si>
  <si>
    <t>Unbranded</t>
  </si>
  <si>
    <t>Eau de Toilette</t>
  </si>
  <si>
    <t>Giorgio Armani</t>
  </si>
  <si>
    <t>Lattafa</t>
  </si>
  <si>
    <t>Fragrances</t>
  </si>
  <si>
    <t>Multiple Brands</t>
  </si>
  <si>
    <t>Perfume</t>
  </si>
  <si>
    <t>Maison Alhambra</t>
  </si>
  <si>
    <t>Gucci</t>
  </si>
  <si>
    <t>Ralph Lauren</t>
  </si>
  <si>
    <t>Dolce&amp;Gabbana</t>
  </si>
  <si>
    <t>As Show</t>
  </si>
  <si>
    <t>Versace</t>
  </si>
  <si>
    <t>Paco Rabanne</t>
  </si>
  <si>
    <t>Grandeur</t>
  </si>
  <si>
    <t>Armaf</t>
  </si>
  <si>
    <t>Carolina Herrera</t>
  </si>
  <si>
    <t>Dolce &amp; Gabbana</t>
  </si>
  <si>
    <t>Clinique</t>
  </si>
  <si>
    <t>Dumont</t>
  </si>
  <si>
    <t>Afnan</t>
  </si>
  <si>
    <t>Azzaro</t>
  </si>
  <si>
    <t>Parfum</t>
  </si>
  <si>
    <t>Bharara</t>
  </si>
  <si>
    <t>Valentino</t>
  </si>
  <si>
    <t>Guy Laroche</t>
  </si>
  <si>
    <t>Montblanc</t>
  </si>
  <si>
    <t>Rasasi</t>
  </si>
  <si>
    <t>Calvin Klein</t>
  </si>
  <si>
    <t>Givenchy</t>
  </si>
  <si>
    <t>Polo Ralph Lauren</t>
  </si>
  <si>
    <t>C.K</t>
  </si>
  <si>
    <t>John Varvatos</t>
  </si>
  <si>
    <t>Nautica</t>
  </si>
  <si>
    <t>As Picture Show</t>
  </si>
  <si>
    <t>Kenneth Cole</t>
  </si>
  <si>
    <t>Tommy Hilfiger</t>
  </si>
  <si>
    <t>Yves Saint Laurent</t>
  </si>
  <si>
    <t>Eau De Parfum</t>
  </si>
  <si>
    <t>Cologne</t>
  </si>
  <si>
    <t>Roja</t>
  </si>
  <si>
    <t>Mirage Brands</t>
  </si>
  <si>
    <t>Abercrombie &amp; Fitch</t>
  </si>
  <si>
    <t>Eau de Cologne</t>
  </si>
  <si>
    <t>Moschino</t>
  </si>
  <si>
    <t>As Shown</t>
  </si>
  <si>
    <t>Superz Budapest</t>
  </si>
  <si>
    <t>Gianni Versace</t>
  </si>
  <si>
    <t>Christian Dior</t>
  </si>
  <si>
    <t>Diesel</t>
  </si>
  <si>
    <t>Lacoste</t>
  </si>
  <si>
    <t>Eau De Toilette</t>
  </si>
  <si>
    <t>Dossier</t>
  </si>
  <si>
    <t>Burberry</t>
  </si>
  <si>
    <t>Michael Malul</t>
  </si>
  <si>
    <t>Zara</t>
  </si>
  <si>
    <t>Aramis</t>
  </si>
  <si>
    <t>Jean Paul Gaultier</t>
  </si>
  <si>
    <t>Davidoff</t>
  </si>
  <si>
    <t>As Picture Shown</t>
  </si>
  <si>
    <t>Bvlgari</t>
  </si>
  <si>
    <t>Salvatore Ferragamo</t>
  </si>
  <si>
    <t>Ard Al Zaafaran</t>
  </si>
  <si>
    <t>Karl Lagerfeld</t>
  </si>
  <si>
    <t>J. Del Pozo</t>
  </si>
  <si>
    <t>Sean John</t>
  </si>
  <si>
    <t>Jaguar</t>
  </si>
  <si>
    <t>Bath &amp; Body Works</t>
  </si>
  <si>
    <t>Issey Miyake</t>
  </si>
  <si>
    <t>Prada</t>
  </si>
  <si>
    <t>Mont Blanc</t>
  </si>
  <si>
    <t>Eau de Perfume</t>
  </si>
  <si>
    <t>Tommy Bahama</t>
  </si>
  <si>
    <t>Paul Sebastian</t>
  </si>
  <si>
    <t>Halloween</t>
  </si>
  <si>
    <t>Boucheron</t>
  </si>
  <si>
    <t>Thierry Mugler</t>
  </si>
  <si>
    <t>Jo Malone</t>
  </si>
  <si>
    <t>Khadlaj</t>
  </si>
  <si>
    <t>Louis Vuitton</t>
  </si>
  <si>
    <t>Creed</t>
  </si>
  <si>
    <t>Hermes</t>
  </si>
  <si>
    <t>Gift Sets</t>
  </si>
  <si>
    <t>Lalique</t>
  </si>
  <si>
    <t>Liz Claiborne</t>
  </si>
  <si>
    <t>By Al Hambra</t>
  </si>
  <si>
    <t>Joop</t>
  </si>
  <si>
    <t>Ted Lapidus</t>
  </si>
  <si>
    <t>Lomani</t>
  </si>
  <si>
    <t>Roja Dove</t>
  </si>
  <si>
    <t>Tom Ford</t>
  </si>
  <si>
    <t>Al Wataniah</t>
  </si>
  <si>
    <t>Bentley</t>
  </si>
  <si>
    <t>Coach</t>
  </si>
  <si>
    <t>Coty</t>
  </si>
  <si>
    <t>Lanvin</t>
  </si>
  <si>
    <t>Claude Marsal</t>
  </si>
  <si>
    <t>Lucianno</t>
  </si>
  <si>
    <t>Extrait De Parfum</t>
  </si>
  <si>
    <t>Viktor &amp; Rolf</t>
  </si>
  <si>
    <t>Rochas</t>
  </si>
  <si>
    <t>Classic Brands</t>
  </si>
  <si>
    <t>Giorgio Beverly Hills</t>
  </si>
  <si>
    <t>Myrurgia</t>
  </si>
  <si>
    <t>Jovan</t>
  </si>
  <si>
    <t>Coty Inc.</t>
  </si>
  <si>
    <t>Does not apply</t>
  </si>
  <si>
    <t>Emporio Armani</t>
  </si>
  <si>
    <t>Extrait de Parfum</t>
  </si>
  <si>
    <t>Maison Francis Kurkdjian</t>
  </si>
  <si>
    <t>Fragrance World</t>
  </si>
  <si>
    <t>Allsaints</t>
  </si>
  <si>
    <t>Avon</t>
  </si>
  <si>
    <t>Chanel</t>
  </si>
  <si>
    <t>Limited Edition</t>
  </si>
  <si>
    <t>Kenneth Cole Reaction</t>
  </si>
  <si>
    <t>Bond No. 9</t>
  </si>
  <si>
    <t>Al Haramain</t>
  </si>
  <si>
    <t>Roja Parfums</t>
  </si>
  <si>
    <t>Narciso Rodriguez</t>
  </si>
  <si>
    <t>Topshelf</t>
  </si>
  <si>
    <t>Brut</t>
  </si>
  <si>
    <t>Ed Hardy</t>
  </si>
  <si>
    <t>Hollister</t>
  </si>
  <si>
    <t>Paris Hilton</t>
  </si>
  <si>
    <t>Heaven Scents</t>
  </si>
  <si>
    <t>Deodorant</t>
  </si>
  <si>
    <t>Milestone Perfumes</t>
  </si>
  <si>
    <t>Mercedes-Benz</t>
  </si>
  <si>
    <t>Franck Olivier</t>
  </si>
  <si>
    <t>Missoni</t>
  </si>
  <si>
    <t>Halston</t>
  </si>
  <si>
    <t>Baron</t>
  </si>
  <si>
    <t>Guerlain</t>
  </si>
  <si>
    <t>Branded</t>
  </si>
  <si>
    <t>Acqua Di Gio</t>
  </si>
  <si>
    <t>Reyane Tradition</t>
  </si>
  <si>
    <t>Old Spice</t>
  </si>
  <si>
    <t>Lauren Ralph Lauren</t>
  </si>
  <si>
    <t>Clive Christian</t>
  </si>
  <si>
    <t>United States</t>
  </si>
  <si>
    <t>Victor &amp; Rolf</t>
  </si>
  <si>
    <t>Polo</t>
  </si>
  <si>
    <t>Roberto Cavalli</t>
  </si>
  <si>
    <t>Emanuelle Ungaro</t>
  </si>
  <si>
    <t>Michael Malul London</t>
  </si>
  <si>
    <t>Estée Lauder</t>
  </si>
  <si>
    <t>Pierre Cardin</t>
  </si>
  <si>
    <t>Sterling</t>
  </si>
  <si>
    <t>Territoire</t>
  </si>
  <si>
    <t>Jimmy Choo</t>
  </si>
  <si>
    <t>Lapidus</t>
  </si>
  <si>
    <t>Mary Kay</t>
  </si>
  <si>
    <t>Have A Scent</t>
  </si>
  <si>
    <t>Fragrance Couture</t>
  </si>
  <si>
    <t>Mancera</t>
  </si>
  <si>
    <t>Hugo Boss</t>
  </si>
  <si>
    <t>Jacques Bogart</t>
  </si>
  <si>
    <t>Pheromones</t>
  </si>
  <si>
    <t>Cartier</t>
  </si>
  <si>
    <t>Elixir</t>
  </si>
  <si>
    <t>Assorted</t>
  </si>
  <si>
    <t>Michael Jordan</t>
  </si>
  <si>
    <t>Designer Series</t>
  </si>
  <si>
    <t>Alexandria Fragrances</t>
  </si>
  <si>
    <t>Maison Martin Margiela</t>
  </si>
  <si>
    <t>El Ganso</t>
  </si>
  <si>
    <t>English Laundry</t>
  </si>
  <si>
    <t>Luxury</t>
  </si>
  <si>
    <t>Jil Sander</t>
  </si>
  <si>
    <t>Hybrid &amp; Company</t>
  </si>
  <si>
    <t>Perry Ellis</t>
  </si>
  <si>
    <t>Houbigant</t>
  </si>
  <si>
    <t>Tiffany</t>
  </si>
  <si>
    <t>Blue Perfumes</t>
  </si>
  <si>
    <t>Michael Malul Gents Scents</t>
  </si>
  <si>
    <t>Xerjoff</t>
  </si>
  <si>
    <t>Eau De Cologne</t>
  </si>
  <si>
    <t>Hanae Mori</t>
  </si>
  <si>
    <t>Phillips-Van Heusen</t>
  </si>
  <si>
    <t>Elizabeth Taylor</t>
  </si>
  <si>
    <t>Al Rehab</t>
  </si>
  <si>
    <t>Amouage</t>
  </si>
  <si>
    <t>Dana</t>
  </si>
  <si>
    <t>Dvyne Fragrances</t>
  </si>
  <si>
    <t>Arabian Oud</t>
  </si>
  <si>
    <t>David Beckham</t>
  </si>
  <si>
    <t>Falic Fashion Group</t>
  </si>
  <si>
    <t>Michel Germain</t>
  </si>
  <si>
    <t>The Baron</t>
  </si>
  <si>
    <t>Nina Ricci</t>
  </si>
  <si>
    <t>Vince Camuto</t>
  </si>
  <si>
    <t>Maison Margiela</t>
  </si>
  <si>
    <t>Mercedes Benz</t>
  </si>
  <si>
    <t>Juicy Couture</t>
  </si>
  <si>
    <t>Cuba</t>
  </si>
  <si>
    <t>Mandarin Duck</t>
  </si>
  <si>
    <t>Estee Lauder</t>
  </si>
  <si>
    <t>Philosophy</t>
  </si>
  <si>
    <t>Marc Jacobs</t>
  </si>
  <si>
    <t>Spray</t>
  </si>
  <si>
    <t>Ariana Grande</t>
  </si>
  <si>
    <t>Sol De Janeiro</t>
  </si>
  <si>
    <t>Fragrance Mist</t>
  </si>
  <si>
    <t>Kilian</t>
  </si>
  <si>
    <t>Donna Karan</t>
  </si>
  <si>
    <t>Giorgio² Armani</t>
  </si>
  <si>
    <t>Elizabeth Arden</t>
  </si>
  <si>
    <t>Urban Outfitters</t>
  </si>
  <si>
    <t>Kim Kardashian</t>
  </si>
  <si>
    <t>Gap</t>
  </si>
  <si>
    <t>Mist</t>
  </si>
  <si>
    <t>Cacharel</t>
  </si>
  <si>
    <t>Alfred Sung</t>
  </si>
  <si>
    <t>Gloria Vanderbilt</t>
  </si>
  <si>
    <t>Parfums</t>
  </si>
  <si>
    <t>Ouai</t>
  </si>
  <si>
    <t>Lancôme</t>
  </si>
  <si>
    <t>Ellis Brooklyn</t>
  </si>
  <si>
    <t>Perfume, Eau de Parfum</t>
  </si>
  <si>
    <t>Generic</t>
  </si>
  <si>
    <t>Huda Beauty Kayali</t>
  </si>
  <si>
    <t>Evyan</t>
  </si>
  <si>
    <t>Frederic Malle</t>
  </si>
  <si>
    <t>Marilyn Miglin</t>
  </si>
  <si>
    <t>Aquolina</t>
  </si>
  <si>
    <t>Hair Perfume</t>
  </si>
  <si>
    <t>Lattafa Perfumes</t>
  </si>
  <si>
    <t>Katy Perry</t>
  </si>
  <si>
    <t>Atelier Cologne</t>
  </si>
  <si>
    <t>Christian Audigier</t>
  </si>
  <si>
    <t>Vera Wang</t>
  </si>
  <si>
    <t>Clean</t>
  </si>
  <si>
    <t>Britney Spears</t>
  </si>
  <si>
    <t>Michael Kors</t>
  </si>
  <si>
    <t>Le Labo</t>
  </si>
  <si>
    <t>Glossier</t>
  </si>
  <si>
    <t>Dolce Gabbana</t>
  </si>
  <si>
    <t>Chloe</t>
  </si>
  <si>
    <t>Lancome</t>
  </si>
  <si>
    <t>Natalie</t>
  </si>
  <si>
    <t>SKIN_MOISTURIZER</t>
  </si>
  <si>
    <t>Huda Beauty</t>
  </si>
  <si>
    <t>Lotion</t>
  </si>
  <si>
    <t>Bellie Eilish</t>
  </si>
  <si>
    <t>Lucky</t>
  </si>
  <si>
    <t>Elizabeth And James Nirvana</t>
  </si>
  <si>
    <t>Parfums Gres</t>
  </si>
  <si>
    <t>Vicki Tiel</t>
  </si>
  <si>
    <t>Fragonard</t>
  </si>
  <si>
    <t>Kate Spade New York</t>
  </si>
  <si>
    <t>Spiritual Sky</t>
  </si>
  <si>
    <t>Scented Oils</t>
  </si>
  <si>
    <t>Shimmer</t>
  </si>
  <si>
    <t>True Religion</t>
  </si>
  <si>
    <t>Taylor Swift</t>
  </si>
  <si>
    <t>Byredo</t>
  </si>
  <si>
    <t>M·A·C</t>
  </si>
  <si>
    <t>Robert Piguet</t>
  </si>
  <si>
    <t>Gloss Moderne</t>
  </si>
  <si>
    <t>Perfume Oil</t>
  </si>
  <si>
    <t>Justin Bieber</t>
  </si>
  <si>
    <t>Revlon</t>
  </si>
  <si>
    <t>Sarah Jessica Parker</t>
  </si>
  <si>
    <t>Jennifer Lopez</t>
  </si>
  <si>
    <t>Kate Spade</t>
  </si>
  <si>
    <t>J Lo</t>
  </si>
  <si>
    <t>Yardley London</t>
  </si>
  <si>
    <t>Pure Romance</t>
  </si>
  <si>
    <t>Tous</t>
  </si>
  <si>
    <t>Adam Levine</t>
  </si>
  <si>
    <t>Chopard</t>
  </si>
  <si>
    <t>Al-Rehab</t>
  </si>
  <si>
    <t>Tiziana Terenzi</t>
  </si>
  <si>
    <t>Does Not Apply</t>
  </si>
  <si>
    <t>Tory Burch</t>
  </si>
  <si>
    <t>Miraclelayer</t>
  </si>
  <si>
    <t>One Direction</t>
  </si>
  <si>
    <t>Montale</t>
  </si>
  <si>
    <t>Shimmering Body Oil</t>
  </si>
  <si>
    <t>Prince Matchabelli</t>
  </si>
  <si>
    <t>Giardini Di Toscana</t>
  </si>
  <si>
    <t>Jessica Simpson</t>
  </si>
  <si>
    <t>Tru Fragrance</t>
  </si>
  <si>
    <t>Sabrina Carpenter</t>
  </si>
  <si>
    <t>Nest</t>
  </si>
  <si>
    <t>Parfums Grès</t>
  </si>
  <si>
    <t>Paloma Picasso</t>
  </si>
  <si>
    <t>Aeropostale</t>
  </si>
  <si>
    <t>Ainash Perfums</t>
  </si>
  <si>
    <t>Toilette Spray</t>
  </si>
  <si>
    <t>T.O.V.A.</t>
  </si>
  <si>
    <t>Benetton</t>
  </si>
  <si>
    <t>Tiffany &amp; Co.</t>
  </si>
  <si>
    <t>Fred Hayman</t>
  </si>
  <si>
    <t>Miim Miic</t>
  </si>
  <si>
    <t>Escada</t>
  </si>
  <si>
    <t>Pleasing</t>
  </si>
  <si>
    <t>Rihanna</t>
  </si>
  <si>
    <t>Vilhelm Parfumerie</t>
  </si>
  <si>
    <t>Preferred Fragrance</t>
  </si>
  <si>
    <t>Sisley</t>
  </si>
  <si>
    <t>Anna Sui</t>
  </si>
  <si>
    <t>Fuller Armand Dupree</t>
  </si>
  <si>
    <t>Atlantic</t>
  </si>
  <si>
    <t>L'Artisan</t>
  </si>
  <si>
    <t>SOLID PERFUME STICK</t>
  </si>
  <si>
    <t>Clubman Pinaud</t>
  </si>
  <si>
    <t>Banana Republic</t>
  </si>
  <si>
    <t>Lolita Lempicka</t>
  </si>
  <si>
    <t>Baby Phat</t>
  </si>
  <si>
    <t>Gwen Stefani</t>
  </si>
  <si>
    <t>Chloé</t>
  </si>
  <si>
    <t>Jeanne Arthes</t>
  </si>
  <si>
    <t>Sensuous Body Moisturizer</t>
  </si>
  <si>
    <t>Daddy Yankee</t>
  </si>
  <si>
    <t>Classic Erotica</t>
  </si>
  <si>
    <t>Pacifica</t>
  </si>
  <si>
    <t>Snif</t>
  </si>
  <si>
    <t>The Body Shop</t>
  </si>
  <si>
    <t>Five Star Fragrance</t>
  </si>
  <si>
    <t>Pink Sugar</t>
  </si>
  <si>
    <t>Elizabeth &amp; James</t>
  </si>
  <si>
    <t>Elie Saab</t>
  </si>
  <si>
    <t>Armand Dupree Fuller</t>
  </si>
  <si>
    <t>Maison</t>
  </si>
  <si>
    <t>Juliette Has A Gun</t>
  </si>
  <si>
    <t>Brand</t>
  </si>
  <si>
    <t>TYPE</t>
  </si>
  <si>
    <t>PRICE</t>
  </si>
  <si>
    <t>Total Sales</t>
  </si>
  <si>
    <t>Unknown</t>
  </si>
  <si>
    <t>China</t>
  </si>
  <si>
    <t>Taiwan</t>
  </si>
  <si>
    <t>India</t>
  </si>
  <si>
    <t>Tiwan</t>
  </si>
  <si>
    <t>Last  Updated Date2</t>
  </si>
  <si>
    <t>Secertmu</t>
  </si>
  <si>
    <t>Penhaligon'S</t>
  </si>
  <si>
    <t>Uomo</t>
  </si>
  <si>
    <t>2Nd To None</t>
  </si>
  <si>
    <t>Metaherbal Labs</t>
  </si>
  <si>
    <t>Hermès</t>
  </si>
  <si>
    <t>Parfums De Marly</t>
  </si>
  <si>
    <t>Ysl</t>
  </si>
  <si>
    <t>Ebc</t>
  </si>
  <si>
    <t>Mfk</t>
  </si>
  <si>
    <t>Fragrance</t>
  </si>
  <si>
    <t>Axe</t>
  </si>
  <si>
    <t>As Showed</t>
  </si>
  <si>
    <t>King Of Kings</t>
  </si>
  <si>
    <t>Rue21</t>
  </si>
  <si>
    <t>Macarena</t>
  </si>
  <si>
    <t>Nikos</t>
  </si>
  <si>
    <t>Mont Blanc Legend</t>
  </si>
  <si>
    <t>Ulric De Varens</t>
  </si>
  <si>
    <t>Yves De Sistelle</t>
  </si>
  <si>
    <t>Acqua Di Parma</t>
  </si>
  <si>
    <t>As Photos</t>
  </si>
  <si>
    <t>Guerlain Paris</t>
  </si>
  <si>
    <t>Fm</t>
  </si>
  <si>
    <t>Kenzo</t>
  </si>
  <si>
    <t>Adidas</t>
  </si>
  <si>
    <t>Giorgio Arm.Ani</t>
  </si>
  <si>
    <t>Curve</t>
  </si>
  <si>
    <t>Rawchemistry</t>
  </si>
  <si>
    <t>L’Occitane</t>
  </si>
  <si>
    <t>Llure Sx</t>
  </si>
  <si>
    <t>Fc</t>
  </si>
  <si>
    <t>Hinode</t>
  </si>
  <si>
    <t>Victor Manuelle</t>
  </si>
  <si>
    <t>Emper</t>
  </si>
  <si>
    <t>Fragance One</t>
  </si>
  <si>
    <t>United Scents</t>
  </si>
  <si>
    <t>Aladdin</t>
  </si>
  <si>
    <t>Bod Man</t>
  </si>
  <si>
    <t>Guess</t>
  </si>
  <si>
    <t>Qrc</t>
  </si>
  <si>
    <t>Ex Nihilo</t>
  </si>
  <si>
    <t>Giorgi^O Armani</t>
  </si>
  <si>
    <t>Alt Fragrances</t>
  </si>
  <si>
    <t>Victoria'S Secret</t>
  </si>
  <si>
    <t>Jessica Mcclintock</t>
  </si>
  <si>
    <t>Lake&amp;Skye</t>
  </si>
  <si>
    <t>Chaka By Chaka Khan</t>
  </si>
  <si>
    <t>Tf</t>
  </si>
  <si>
    <t>Oscar De La Renta</t>
  </si>
  <si>
    <t>Flower</t>
  </si>
  <si>
    <t>Al Hambra</t>
  </si>
  <si>
    <t>Perfumer'S Workshop</t>
  </si>
  <si>
    <t>Jean Couturier</t>
  </si>
  <si>
    <t>Change For Women</t>
  </si>
  <si>
    <t>Asst</t>
  </si>
  <si>
    <t>Love Luxe Beauty</t>
  </si>
  <si>
    <t>Phlur</t>
  </si>
  <si>
    <t>Jlo</t>
  </si>
  <si>
    <t>Diptyque</t>
  </si>
  <si>
    <t>Aerin</t>
  </si>
  <si>
    <t>Pink</t>
  </si>
  <si>
    <t>Ulta</t>
  </si>
  <si>
    <t>Mem</t>
  </si>
  <si>
    <t>See Photo</t>
  </si>
  <si>
    <t>Dkny</t>
  </si>
  <si>
    <t>United Colors Of Benetton</t>
  </si>
  <si>
    <t>Type</t>
  </si>
  <si>
    <t>Price</t>
  </si>
  <si>
    <t>Available Stocks</t>
  </si>
  <si>
    <t>Sold</t>
  </si>
  <si>
    <t>Country</t>
  </si>
  <si>
    <t>Mean</t>
  </si>
  <si>
    <t>Standard Error</t>
  </si>
  <si>
    <t>Median</t>
  </si>
  <si>
    <t>Mode</t>
  </si>
  <si>
    <t>Standard Deviation</t>
  </si>
  <si>
    <t>Sample Variance</t>
  </si>
  <si>
    <t>Kurtosis</t>
  </si>
  <si>
    <t>Skewness</t>
  </si>
  <si>
    <t>Range</t>
  </si>
  <si>
    <t>Minimum</t>
  </si>
  <si>
    <t>Maximum</t>
  </si>
  <si>
    <t>Sum</t>
  </si>
  <si>
    <t>Count</t>
  </si>
  <si>
    <t>Total Sales Top 250</t>
  </si>
  <si>
    <t>Total Sales Top 150</t>
  </si>
  <si>
    <t>Total Sales  Bottom 150</t>
  </si>
  <si>
    <t>Total Sales  Bottom 250</t>
  </si>
  <si>
    <t>average</t>
  </si>
  <si>
    <t>std</t>
  </si>
  <si>
    <t xml:space="preserve"> Crepe Erase</t>
  </si>
  <si>
    <t>Total  Sales</t>
  </si>
  <si>
    <t>Z-Score</t>
  </si>
  <si>
    <t>Average Type</t>
  </si>
  <si>
    <t>Std Type</t>
  </si>
  <si>
    <t>Average of Type</t>
  </si>
  <si>
    <t>Std of Type</t>
  </si>
  <si>
    <t>Yes</t>
  </si>
  <si>
    <t>No</t>
  </si>
  <si>
    <t>last Updated Date</t>
  </si>
  <si>
    <t>Z  - Score</t>
  </si>
  <si>
    <t>Outliers</t>
  </si>
  <si>
    <t>Outliers of Type</t>
  </si>
  <si>
    <t>Total  Sales with no outliers</t>
  </si>
  <si>
    <t>Total Sales After  Omit Outliers Womens Perfume</t>
  </si>
  <si>
    <t>Row Labels</t>
  </si>
  <si>
    <t>Sum of Total Sales</t>
  </si>
  <si>
    <t>Min of Total Sales</t>
  </si>
  <si>
    <t>Average of Total Sales</t>
  </si>
  <si>
    <t>Feb</t>
  </si>
  <si>
    <t>Mar</t>
  </si>
  <si>
    <t>Jan</t>
  </si>
  <si>
    <t>Apr</t>
  </si>
  <si>
    <t>May</t>
  </si>
  <si>
    <t>Jun</t>
  </si>
  <si>
    <t>Sum of Total  Sales</t>
  </si>
  <si>
    <t>Max of Total  Sales</t>
  </si>
  <si>
    <t>Sum of sold</t>
  </si>
  <si>
    <t>Average of Total  Sales</t>
  </si>
  <si>
    <t>Sum of Sold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</si>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</sst>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409]dd\-mmm\-yy;@"/>
    <numFmt numFmtId="165" formatCode="&quot;$&quot;\ ##\,##,&quot;M&quot;"/>
    <numFmt numFmtId="166" formatCode="&quot;$&quot;\ ##\ ##,&quot;M&quot;"/>
    <numFmt numFmtId="167" formatCode="##\,##,&quot;M&quot;"/>
    <numFmt numFmtId="168" formatCode="##\,##,\ &quot;M&quot;"/>
    <numFmt numFmtId="169" formatCode="&quot;$&quot;\ ##\,##\ &quot;M&quot;"/>
  </numFmts>
  <fonts count="6" x14ac:knownFonts="1">
    <font>
      <sz val="11"/>
      <color theme="1"/>
      <name val="Calibri"/>
      <family val="2"/>
      <scheme val="minor"/>
    </font>
    <font>
      <sz val="8"/>
      <name val="Calibri"/>
      <family val="2"/>
      <scheme val="minor"/>
    </font>
    <font>
      <i/>
      <sz val="11"/>
      <color theme="1"/>
      <name val="Calibri"/>
      <family val="2"/>
      <scheme val="minor"/>
    </font>
    <font>
      <b/>
      <sz val="11"/>
      <color theme="0"/>
      <name val="Calibri"/>
      <family val="2"/>
      <scheme val="minor"/>
    </font>
    <font>
      <b/>
      <i/>
      <sz val="8"/>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theme="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theme="4"/>
      </right>
      <top/>
      <bottom/>
      <diagonal/>
    </border>
  </borders>
  <cellStyleXfs count="2">
    <xf numFmtId="0" fontId="0" fillId="0" borderId="0"/>
    <xf numFmtId="44" fontId="5" fillId="0" borderId="0" applyFont="0" applyFill="0" applyBorder="0" applyAlignment="0" applyProtection="0"/>
  </cellStyleXfs>
  <cellXfs count="30">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xf numFmtId="0" fontId="0" fillId="0" borderId="0" xfId="0" applyAlignment="1">
      <alignment horizontal="center"/>
    </xf>
    <xf numFmtId="0" fontId="0" fillId="0" borderId="1" xfId="0" applyFill="1" applyBorder="1" applyAlignment="1"/>
    <xf numFmtId="0" fontId="0" fillId="0" borderId="0" xfId="0" applyFill="1" applyBorder="1" applyAlignment="1"/>
    <xf numFmtId="0" fontId="0" fillId="0" borderId="0" xfId="0" applyBorder="1"/>
    <xf numFmtId="0" fontId="3" fillId="2" borderId="6" xfId="0" applyFont="1" applyFill="1" applyBorder="1"/>
    <xf numFmtId="0" fontId="2" fillId="0" borderId="0" xfId="0" applyFont="1" applyFill="1" applyBorder="1" applyAlignment="1">
      <alignment horizontal="centerContinuous"/>
    </xf>
    <xf numFmtId="0" fontId="3" fillId="2" borderId="0" xfId="0" applyFont="1" applyFill="1" applyBorder="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vertical="center"/>
    </xf>
    <xf numFmtId="44" fontId="0" fillId="0" borderId="0" xfId="1" applyFont="1" applyAlignment="1">
      <alignment vertical="top"/>
    </xf>
    <xf numFmtId="44" fontId="0" fillId="0" borderId="0" xfId="1" applyFont="1" applyAlignment="1">
      <alignment horizontal="right" vertical="center"/>
    </xf>
    <xf numFmtId="165" fontId="0" fillId="0" borderId="0" xfId="1" applyNumberFormat="1"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2" xfId="0" applyFont="1" applyFill="1" applyBorder="1" applyAlignment="1">
      <alignment horizontal="center" vertical="center"/>
    </xf>
    <xf numFmtId="0" fontId="4" fillId="0" borderId="4" xfId="0" applyFont="1" applyFill="1" applyBorder="1" applyAlignment="1">
      <alignment horizontal="center" vertical="center"/>
    </xf>
    <xf numFmtId="0" fontId="2" fillId="0" borderId="1" xfId="0" applyFont="1" applyFill="1" applyBorder="1" applyAlignment="1">
      <alignment horizontal="center" vertical="center"/>
    </xf>
  </cellXfs>
  <cellStyles count="2">
    <cellStyle name="Currency" xfId="1" builtinId="4"/>
    <cellStyle name="Normal" xfId="0" builtinId="0"/>
  </cellStyles>
  <dxfs count="38">
    <dxf>
      <numFmt numFmtId="0" formatCode="General"/>
    </dxf>
    <dxf>
      <border outline="0">
        <top style="thin">
          <color theme="4"/>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164" formatCode="[$-409]dd\-mmm\-yy;@"/>
    </dxf>
    <dxf>
      <numFmt numFmtId="165" formatCode="&quot;$&quot;\ ##\,##,&quot;M&quot;"/>
    </dxf>
    <dxf>
      <numFmt numFmtId="165" formatCode="&quot;$&quot;\ ##\,##,&quot;M&quot;"/>
    </dxf>
    <dxf>
      <numFmt numFmtId="169" formatCode="&quot;$&quot;\ ##\,##\ &quot;M&quot;"/>
    </dxf>
    <dxf>
      <numFmt numFmtId="169" formatCode="&quot;$&quot;\ ##\,##\ &quot;M&quot;"/>
    </dxf>
    <dxf>
      <numFmt numFmtId="167" formatCode="##\,##,&quot;M&quot;"/>
    </dxf>
    <dxf>
      <numFmt numFmtId="165" formatCode="&quot;$&quot;\ ##\,##,&quot;M&quot;"/>
    </dxf>
    <dxf>
      <numFmt numFmtId="165" formatCode="&quot;$&quot;\ ##\,##,&quot;M&quot;"/>
    </dxf>
    <dxf>
      <alignment vertical="center"/>
    </dxf>
    <dxf>
      <numFmt numFmtId="34" formatCode="_(&quot;$&quot;* #,##0.00_);_(&quot;$&quot;* \(#,##0.00\);_(&quot;$&quot;* &quot;-&quot;??_);_(@_)"/>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65" formatCode="&quot;$&quot;\ ##\,##,&quot;M&quot;"/>
    </dxf>
    <dxf>
      <numFmt numFmtId="165" formatCode="&quot;$&quot;\ ##\,##,&quot;M&quot;"/>
    </dxf>
    <dxf>
      <numFmt numFmtId="165" formatCode="&quot;$&quot;\ ##\,##,&quot;M&quot;"/>
    </dxf>
    <dxf>
      <numFmt numFmtId="34" formatCode="_(&quot;$&quot;* #,##0.00_);_(&quot;$&quot;* \(#,##0.00\);_(&quot;$&quot;* &quot;-&quot;??_);_(@_)"/>
    </dxf>
    <dxf>
      <numFmt numFmtId="34" formatCode="_(&quot;$&quot;* #,##0.00_);_(&quot;$&quot;* \(#,##0.00\);_(&quot;$&quot;* &quot;-&quot;??_);_(@_)"/>
    </dxf>
    <dxf>
      <numFmt numFmtId="169" formatCode="&quot;$&quot;\ ##\,##\ &quot;M&quot;"/>
    </dxf>
    <dxf>
      <numFmt numFmtId="169" formatCode="&quot;$&quot;\ ##\,##\ &quot;M&quot;"/>
    </dxf>
    <dxf>
      <numFmt numFmtId="165" formatCode="&quot;$&quot;\ ##\,##,&quot;M&quot;"/>
    </dxf>
    <dxf>
      <numFmt numFmtId="34" formatCode="_(&quot;$&quot;* #,##0.00_);_(&quot;$&quot;* \(#,##0.00\);_(&quot;$&quot;* &quot;-&quot;??_);_(@_)"/>
    </dxf>
    <dxf>
      <numFmt numFmtId="165" formatCode="&quot;$&quot;\ ##\,##,&quot;M&quot;"/>
    </dxf>
    <dxf>
      <numFmt numFmtId="0" formatCode="General"/>
    </dxf>
    <dxf>
      <numFmt numFmtId="19" formatCode="m/d/yyyy"/>
    </dxf>
    <dxf>
      <numFmt numFmtId="0" formatCode="General"/>
    </dxf>
    <dxf>
      <numFmt numFmtId="0" formatCode="General"/>
    </dxf>
    <dxf>
      <numFmt numFmtId="0" formatCode="General"/>
    </dxf>
    <dxf>
      <numFmt numFmtId="0" formatCode="General"/>
    </dxf>
    <dxf>
      <font>
        <b val="0"/>
        <i val="0"/>
        <u/>
        <sz val="12"/>
        <color rgb="FF009999"/>
        <name val="Arial Black"/>
        <family val="2"/>
        <scheme val="none"/>
      </font>
    </dxf>
  </dxfs>
  <tableStyles count="1" defaultTableStyle="TableStyleMedium2" defaultPivotStyle="PivotStyleLight16">
    <tableStyle name="Slicer Style 1" pivot="0" table="0" count="8" xr9:uid="{5D5D7259-559B-4982-B1AC-C8BCAC4E222C}">
      <tableStyleElement type="headerRow" dxfId="37"/>
    </tableStyle>
  </tableStyles>
  <colors>
    <mruColors>
      <color rgb="FF009999"/>
    </mruColors>
  </colors>
  <extLst>
    <ext xmlns:x14="http://schemas.microsoft.com/office/spreadsheetml/2009/9/main" uri="{46F421CA-312F-682f-3DD2-61675219B42D}">
      <x14:dxfs count="7">
        <dxf>
          <font>
            <b val="0"/>
            <i/>
            <color rgb="FFFF0000"/>
          </font>
        </dxf>
        <dxf>
          <font>
            <b val="0"/>
            <i/>
            <color rgb="FFFF0000"/>
          </font>
        </dxf>
        <dxf>
          <border>
            <left style="double">
              <color rgb="FFC00000"/>
            </left>
            <right style="double">
              <color rgb="FFC00000"/>
            </right>
            <top style="double">
              <color rgb="FFC00000"/>
            </top>
            <bottom style="double">
              <color rgb="FFC00000"/>
            </bottom>
          </border>
        </dxf>
        <dxf>
          <font>
            <b/>
            <i val="0"/>
            <sz val="11"/>
            <color theme="7"/>
          </font>
          <fill>
            <gradientFill degree="90">
              <stop position="0">
                <color theme="1"/>
              </stop>
              <stop position="1">
                <color theme="4" tint="-0.25098422193060094"/>
              </stop>
            </gradientFill>
          </fill>
          <border>
            <left style="double">
              <color rgb="FFFFC000"/>
            </left>
            <right style="double">
              <color rgb="FFFFC000"/>
            </right>
            <top style="double">
              <color rgb="FFFFC000"/>
            </top>
            <bottom style="double">
              <color rgb="FFFFC000"/>
            </bottom>
          </border>
        </dxf>
        <dxf>
          <font>
            <b/>
            <i val="0"/>
            <sz val="11"/>
            <color theme="7"/>
          </font>
          <fill>
            <gradientFill degree="90">
              <stop position="0">
                <color theme="1"/>
              </stop>
              <stop position="1">
                <color theme="4" tint="-0.25098422193060094"/>
              </stop>
            </gradientFill>
          </fill>
          <border>
            <left style="double">
              <color rgb="FFFFC000"/>
            </left>
            <right style="double">
              <color rgb="FFFFC000"/>
            </right>
            <top style="double">
              <color rgb="FFFFC000"/>
            </top>
            <bottom style="double">
              <color rgb="FFFFC000"/>
            </bottom>
          </border>
        </dxf>
        <dxf>
          <font>
            <b/>
            <i/>
          </font>
          <fill>
            <patternFill>
              <bgColor theme="0" tint="-0.499984740745262"/>
            </patternFill>
          </fill>
        </dxf>
        <dxf>
          <font>
            <b/>
            <i/>
          </font>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66"/>
              <c:y val="-1.8518518518518517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'Man Pivot Table'!$D$3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D9F-4CD2-8A9B-6A7914614B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0D9F-4CD2-8A9B-6A7914614B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D9F-4CD2-8A9B-6A7914614B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0D9F-4CD2-8A9B-6A7914614B7E}"/>
              </c:ext>
            </c:extLst>
          </c:dPt>
          <c:dLbls>
            <c:dLbl>
              <c:idx val="0"/>
              <c:layout>
                <c:manualLayout>
                  <c:x val="0.17499999999999999"/>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9F-4CD2-8A9B-6A7914614B7E}"/>
                </c:ext>
              </c:extLst>
            </c:dLbl>
            <c:dLbl>
              <c:idx val="1"/>
              <c:layout>
                <c:manualLayout>
                  <c:x val="0.17777777777777767"/>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9F-4CD2-8A9B-6A7914614B7E}"/>
                </c:ext>
              </c:extLst>
            </c:dLbl>
            <c:dLbl>
              <c:idx val="2"/>
              <c:layout>
                <c:manualLayout>
                  <c:x val="-0.14166666666666669"/>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9F-4CD2-8A9B-6A7914614B7E}"/>
                </c:ext>
              </c:extLst>
            </c:dLbl>
            <c:dLbl>
              <c:idx val="3"/>
              <c:layout>
                <c:manualLayout>
                  <c:x val="-0.14166666666666666"/>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9F-4CD2-8A9B-6A7914614B7E}"/>
                </c:ext>
              </c:extLst>
            </c:dLbl>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Pivot Table'!$C$4:$C$7</c:f>
              <c:strCache>
                <c:ptCount val="4"/>
                <c:pt idx="0">
                  <c:v>China</c:v>
                </c:pt>
                <c:pt idx="1">
                  <c:v>India</c:v>
                </c:pt>
                <c:pt idx="2">
                  <c:v>Tiwan</c:v>
                </c:pt>
                <c:pt idx="3">
                  <c:v>United States</c:v>
                </c:pt>
              </c:strCache>
            </c:strRef>
          </c:cat>
          <c:val>
            <c:numRef>
              <c:f>'Man Pivot Table'!$D$4:$D$7</c:f>
              <c:numCache>
                <c:formatCode>"$"\ ##\,##,"M"</c:formatCode>
                <c:ptCount val="4"/>
                <c:pt idx="0">
                  <c:v>3780438.670000006</c:v>
                </c:pt>
                <c:pt idx="1">
                  <c:v>3964248.370000002</c:v>
                </c:pt>
                <c:pt idx="2">
                  <c:v>4473810.1000000015</c:v>
                </c:pt>
                <c:pt idx="3">
                  <c:v>3927153.6699999995</c:v>
                </c:pt>
              </c:numCache>
            </c:numRef>
          </c:val>
          <c:extLst>
            <c:ext xmlns:c16="http://schemas.microsoft.com/office/drawing/2014/chart" uri="{C3380CC4-5D6E-409C-BE32-E72D297353CC}">
              <c16:uniqueId val="{00000000-0D9F-4CD2-8A9B-6A7914614B7E}"/>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Table!PivotTable12</c:name>
    <c:fmtId val="4"/>
  </c:pivotSource>
  <c:chart>
    <c:autoTitleDeleted val="1"/>
    <c:pivotFmts>
      <c:pivotFmt>
        <c:idx val="0"/>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marker>
          <c:symbol val="none"/>
        </c:marker>
        <c:dLbl>
          <c:idx val="0"/>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 Pivot Table'!$M$3</c:f>
              <c:strCache>
                <c:ptCount val="1"/>
                <c:pt idx="0">
                  <c:v>Total</c:v>
                </c:pt>
              </c:strCache>
            </c:strRef>
          </c:tx>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invertIfNegative val="0"/>
          <c:dLbls>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Pivot Table'!$L$4:$L$8</c:f>
              <c:strCache>
                <c:ptCount val="5"/>
                <c:pt idx="0">
                  <c:v>Calvin Klein</c:v>
                </c:pt>
                <c:pt idx="1">
                  <c:v>Dolce&amp;Gabbana</c:v>
                </c:pt>
                <c:pt idx="2">
                  <c:v>Paco Rabanne</c:v>
                </c:pt>
                <c:pt idx="3">
                  <c:v>Ralph Lauren</c:v>
                </c:pt>
                <c:pt idx="4">
                  <c:v>Yves Saint Laurent</c:v>
                </c:pt>
              </c:strCache>
            </c:strRef>
          </c:cat>
          <c:val>
            <c:numRef>
              <c:f>'Man Pivot Table'!$M$4:$M$8</c:f>
              <c:numCache>
                <c:formatCode>_("$"* #,##0.00_);_("$"* \(#,##0.00\);_("$"* "-"??_);_(@_)</c:formatCode>
                <c:ptCount val="5"/>
                <c:pt idx="0">
                  <c:v>634331.46</c:v>
                </c:pt>
                <c:pt idx="1">
                  <c:v>661678.22999999986</c:v>
                </c:pt>
                <c:pt idx="2">
                  <c:v>972847.27999999991</c:v>
                </c:pt>
                <c:pt idx="3">
                  <c:v>753028.32</c:v>
                </c:pt>
                <c:pt idx="4">
                  <c:v>660717.99</c:v>
                </c:pt>
              </c:numCache>
            </c:numRef>
          </c:val>
          <c:extLst>
            <c:ext xmlns:c16="http://schemas.microsoft.com/office/drawing/2014/chart" uri="{C3380CC4-5D6E-409C-BE32-E72D297353CC}">
              <c16:uniqueId val="{00000000-6782-4057-B533-1938401CEFD4}"/>
            </c:ext>
          </c:extLst>
        </c:ser>
        <c:dLbls>
          <c:dLblPos val="outEnd"/>
          <c:showLegendKey val="0"/>
          <c:showVal val="1"/>
          <c:showCatName val="0"/>
          <c:showSerName val="0"/>
          <c:showPercent val="0"/>
          <c:showBubbleSize val="0"/>
        </c:dLbls>
        <c:gapWidth val="100"/>
        <c:axId val="1209906847"/>
        <c:axId val="1209886687"/>
      </c:barChart>
      <c:catAx>
        <c:axId val="120990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86687"/>
        <c:crosses val="autoZero"/>
        <c:auto val="1"/>
        <c:lblAlgn val="ctr"/>
        <c:lblOffset val="100"/>
        <c:noMultiLvlLbl val="0"/>
      </c:catAx>
      <c:valAx>
        <c:axId val="1209886687"/>
        <c:scaling>
          <c:orientation val="minMax"/>
        </c:scaling>
        <c:delete val="1"/>
        <c:axPos val="b"/>
        <c:numFmt formatCode="_(&quot;$&quot;* #,##0.00_);_(&quot;$&quot;* \(#,##0.00\);_(&quot;$&quot;* &quot;-&quot;??_);_(@_)" sourceLinked="1"/>
        <c:majorTickMark val="none"/>
        <c:minorTickMark val="none"/>
        <c:tickLblPos val="nextTo"/>
        <c:crossAx val="120990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Table!PivotTable14</c:name>
    <c:fmtId val="1"/>
  </c:pivotSource>
  <c:chart>
    <c:autoTitleDeleted val="1"/>
    <c:pivotFmts>
      <c:pivotFmt>
        <c:idx val="0"/>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pivotFmt>
    </c:pivotFmts>
    <c:plotArea>
      <c:layout/>
      <c:barChart>
        <c:barDir val="col"/>
        <c:grouping val="clustered"/>
        <c:varyColors val="0"/>
        <c:ser>
          <c:idx val="0"/>
          <c:order val="0"/>
          <c:tx>
            <c:strRef>
              <c:f>'Man Pivot Table'!$P$3</c:f>
              <c:strCache>
                <c:ptCount val="1"/>
                <c:pt idx="0">
                  <c:v>Total</c:v>
                </c:pt>
              </c:strCache>
            </c:strRef>
          </c:tx>
          <c:spPr>
            <a:solidFill>
              <a:srgbClr val="002060"/>
            </a:solidFill>
            <a:ln>
              <a:solidFill>
                <a:srgbClr val="002060"/>
              </a:solidFill>
            </a:ln>
            <a:effectLst/>
          </c:spPr>
          <c:invertIfNegative val="0"/>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Pivot Table'!$O$4:$O$6</c:f>
              <c:strCache>
                <c:ptCount val="3"/>
                <c:pt idx="0">
                  <c:v>Eau De Cologne</c:v>
                </c:pt>
                <c:pt idx="1">
                  <c:v>Eau De Parfum</c:v>
                </c:pt>
                <c:pt idx="2">
                  <c:v>Eau De Toilette</c:v>
                </c:pt>
              </c:strCache>
            </c:strRef>
          </c:cat>
          <c:val>
            <c:numRef>
              <c:f>'Man Pivot Table'!$P$4:$P$6</c:f>
              <c:numCache>
                <c:formatCode>_("$"* #,##0.00_);_("$"* \(#,##0.00\);_("$"* "-"??_);_(@_)</c:formatCode>
                <c:ptCount val="3"/>
                <c:pt idx="0">
                  <c:v>605572.06000000006</c:v>
                </c:pt>
                <c:pt idx="1">
                  <c:v>2040732.3300000003</c:v>
                </c:pt>
                <c:pt idx="2">
                  <c:v>12990495.170000009</c:v>
                </c:pt>
              </c:numCache>
            </c:numRef>
          </c:val>
          <c:extLst>
            <c:ext xmlns:c16="http://schemas.microsoft.com/office/drawing/2014/chart" uri="{C3380CC4-5D6E-409C-BE32-E72D297353CC}">
              <c16:uniqueId val="{00000000-2288-4B90-B5FD-D178CFCE1A97}"/>
            </c:ext>
          </c:extLst>
        </c:ser>
        <c:dLbls>
          <c:dLblPos val="outEnd"/>
          <c:showLegendKey val="0"/>
          <c:showVal val="1"/>
          <c:showCatName val="0"/>
          <c:showSerName val="0"/>
          <c:showPercent val="0"/>
          <c:showBubbleSize val="0"/>
        </c:dLbls>
        <c:gapWidth val="150"/>
        <c:overlap val="-27"/>
        <c:axId val="1793920799"/>
        <c:axId val="1793919359"/>
      </c:barChart>
      <c:catAx>
        <c:axId val="17939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9359"/>
        <c:crosses val="autoZero"/>
        <c:auto val="1"/>
        <c:lblAlgn val="ctr"/>
        <c:lblOffset val="100"/>
        <c:noMultiLvlLbl val="0"/>
      </c:catAx>
      <c:valAx>
        <c:axId val="1793919359"/>
        <c:scaling>
          <c:orientation val="minMax"/>
        </c:scaling>
        <c:delete val="1"/>
        <c:axPos val="l"/>
        <c:numFmt formatCode="_(&quot;$&quot;* #,##0.00_);_(&quot;$&quot;* \(#,##0.00\);_(&quot;$&quot;* &quot;-&quot;??_);_(@_)" sourceLinked="1"/>
        <c:majorTickMark val="none"/>
        <c:minorTickMark val="none"/>
        <c:tickLblPos val="nextTo"/>
        <c:crossAx val="17939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Table!PivotTable11</c:name>
    <c:fmtId val="0"/>
  </c:pivotSource>
  <c:chart>
    <c:autoTitleDeleted val="1"/>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'Man Pivot Table'!$I$3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'Man Pivot Table'!$H$4:$H$9</c:f>
              <c:strCache>
                <c:ptCount val="6"/>
                <c:pt idx="0">
                  <c:v>Jan</c:v>
                </c:pt>
                <c:pt idx="1">
                  <c:v>Feb</c:v>
                </c:pt>
                <c:pt idx="2">
                  <c:v>Mar</c:v>
                </c:pt>
                <c:pt idx="3">
                  <c:v>Apr</c:v>
                </c:pt>
                <c:pt idx="4">
                  <c:v>May</c:v>
                </c:pt>
                <c:pt idx="5">
                  <c:v>Jun</c:v>
                </c:pt>
              </c:strCache>
            </c:strRef>
          </c:cat>
          <c:val>
            <c:numRef>
              <c:f>'Man Pivot Table'!$I$4:$I$9</c:f>
              <c:numCache>
                <c:formatCode>General</c:formatCode>
                <c:ptCount val="6"/>
                <c:pt idx="0">
                  <c:v>3526771.7900000024</c:v>
                </c:pt>
                <c:pt idx="1">
                  <c:v>3700190.78</c:v>
                </c:pt>
                <c:pt idx="2">
                  <c:v>1994298.0499999996</c:v>
                </c:pt>
                <c:pt idx="3">
                  <c:v>4112182.4100000011</c:v>
                </c:pt>
                <c:pt idx="4">
                  <c:v>2767915.6400000011</c:v>
                </c:pt>
                <c:pt idx="5">
                  <c:v>44292.140000000007</c:v>
                </c:pt>
              </c:numCache>
            </c:numRef>
          </c:val>
          <c:smooth val="1"/>
          <c:extLst>
            <c:ext xmlns:c16="http://schemas.microsoft.com/office/drawing/2014/chart" uri="{C3380CC4-5D6E-409C-BE32-E72D297353CC}">
              <c16:uniqueId val="{00000000-3379-4B05-98DF-C75DC2270D1B}"/>
            </c:ext>
          </c:extLst>
        </c:ser>
        <c:dLbls>
          <c:dLblPos val="ctr"/>
          <c:showLegendKey val="0"/>
          <c:showVal val="1"/>
          <c:showCatName val="0"/>
          <c:showSerName val="0"/>
          <c:showPercent val="0"/>
          <c:showBubbleSize val="0"/>
        </c:dLbls>
        <c:marker val="1"/>
        <c:smooth val="0"/>
        <c:axId val="1245326543"/>
        <c:axId val="1245326063"/>
      </c:lineChart>
      <c:catAx>
        <c:axId val="12453265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45326063"/>
        <c:crosses val="autoZero"/>
        <c:auto val="1"/>
        <c:lblAlgn val="ctr"/>
        <c:lblOffset val="100"/>
        <c:noMultiLvlLbl val="0"/>
      </c:catAx>
      <c:valAx>
        <c:axId val="1245326063"/>
        <c:scaling>
          <c:orientation val="minMax"/>
        </c:scaling>
        <c:delete val="1"/>
        <c:axPos val="l"/>
        <c:numFmt formatCode="General" sourceLinked="1"/>
        <c:majorTickMark val="none"/>
        <c:minorTickMark val="none"/>
        <c:tickLblPos val="nextTo"/>
        <c:crossAx val="12453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4999999999999997E-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s>
    <c:plotArea>
      <c:layout/>
      <c:doughnutChart>
        <c:varyColors val="1"/>
        <c:ser>
          <c:idx val="0"/>
          <c:order val="0"/>
          <c:tx>
            <c:strRef>
              <c:f>'Women 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545-4ACB-AD3A-E54B629A65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545-4ACB-AD3A-E54B629A65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45-4ACB-AD3A-E54B629A65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545-4ACB-AD3A-E54B629A65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D1-45E4-ADCF-789E1428CC02}"/>
              </c:ext>
            </c:extLst>
          </c:dPt>
          <c:dLbls>
            <c:dLbl>
              <c:idx val="0"/>
              <c:layout>
                <c:manualLayout>
                  <c:x val="7.4999999999999997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45-4ACB-AD3A-E54B629A6558}"/>
                </c:ext>
              </c:extLst>
            </c:dLbl>
            <c:dLbl>
              <c:idx val="1"/>
              <c:layout>
                <c:manualLayout>
                  <c:x val="0.18888888888888869"/>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545-4ACB-AD3A-E54B629A6558}"/>
                </c:ext>
              </c:extLst>
            </c:dLbl>
            <c:dLbl>
              <c:idx val="2"/>
              <c:layout>
                <c:manualLayout>
                  <c:x val="-0.1833333333333333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45-4ACB-AD3A-E54B629A6558}"/>
                </c:ext>
              </c:extLst>
            </c:dLbl>
            <c:dLbl>
              <c:idx val="3"/>
              <c:layout>
                <c:manualLayout>
                  <c:x val="-0.20000000000000004"/>
                  <c:y val="6.4814814814814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545-4ACB-AD3A-E54B629A6558}"/>
                </c:ext>
              </c:extLst>
            </c:dLbl>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'Women Pivot Table'!$Q$4:$Q$8</c:f>
              <c:strCache>
                <c:ptCount val="5"/>
                <c:pt idx="0">
                  <c:v>China</c:v>
                </c:pt>
                <c:pt idx="1">
                  <c:v>India</c:v>
                </c:pt>
                <c:pt idx="2">
                  <c:v>Taiwan</c:v>
                </c:pt>
                <c:pt idx="3">
                  <c:v>United States</c:v>
                </c:pt>
                <c:pt idx="4">
                  <c:v>(blank)</c:v>
                </c:pt>
              </c:strCache>
            </c:strRef>
          </c:cat>
          <c:val>
            <c:numRef>
              <c:f>'Women Pivot Table'!$R$4:$R$8</c:f>
              <c:numCache>
                <c:formatCode>"$"\ ##\,##,"M"</c:formatCode>
                <c:ptCount val="5"/>
                <c:pt idx="0">
                  <c:v>9297.5390612244846</c:v>
                </c:pt>
                <c:pt idx="1">
                  <c:v>13319.901927710847</c:v>
                </c:pt>
                <c:pt idx="2">
                  <c:v>20034.043702290077</c:v>
                </c:pt>
                <c:pt idx="3">
                  <c:v>12480.62598360656</c:v>
                </c:pt>
              </c:numCache>
            </c:numRef>
          </c:val>
          <c:extLst>
            <c:ext xmlns:c16="http://schemas.microsoft.com/office/drawing/2014/chart" uri="{C3380CC4-5D6E-409C-BE32-E72D297353CC}">
              <c16:uniqueId val="{00000000-3545-4ACB-AD3A-E54B629A655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Table!PivotTable4</c:name>
    <c:fmtId val="0"/>
  </c:pivotSource>
  <c:chart>
    <c:autoTitleDeleted val="1"/>
    <c:pivotFmts>
      <c:pivotFmt>
        <c:idx val="0"/>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'Women Pivot Table'!$H$3</c:f>
              <c:strCache>
                <c:ptCount val="1"/>
                <c:pt idx="0">
                  <c:v>Total</c:v>
                </c:pt>
              </c:strCache>
            </c:strRef>
          </c:tx>
          <c:spPr>
            <a:solidFill>
              <a:srgbClr val="002060"/>
            </a:solidFill>
            <a:ln>
              <a:solidFill>
                <a:schemeClr val="lt1">
                  <a:shade val="50000"/>
                  <a:alpha val="98000"/>
                </a:schemeClr>
              </a:solidFill>
            </a:ln>
            <a:effectLst/>
          </c:spPr>
          <c:invertIfNegative val="0"/>
          <c:dLbls>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'Women Pivot Table'!$G$4:$G$8</c:f>
              <c:strCache>
                <c:ptCount val="5"/>
                <c:pt idx="0">
                  <c:v>Burberry</c:v>
                </c:pt>
                <c:pt idx="1">
                  <c:v>Calvin Klein</c:v>
                </c:pt>
                <c:pt idx="2">
                  <c:v>Dolce &amp; Gabbana</c:v>
                </c:pt>
                <c:pt idx="3">
                  <c:v>Vera Wang</c:v>
                </c:pt>
                <c:pt idx="4">
                  <c:v>Versace</c:v>
                </c:pt>
              </c:strCache>
            </c:strRef>
          </c:cat>
          <c:val>
            <c:numRef>
              <c:f>'Women Pivot Table'!$H$4:$H$8</c:f>
              <c:numCache>
                <c:formatCode>"$"\ ##\,##,"M"</c:formatCode>
                <c:ptCount val="5"/>
                <c:pt idx="0">
                  <c:v>652798.69000000006</c:v>
                </c:pt>
                <c:pt idx="1">
                  <c:v>1274841.8599999999</c:v>
                </c:pt>
                <c:pt idx="2">
                  <c:v>718936.76</c:v>
                </c:pt>
                <c:pt idx="3">
                  <c:v>511833.43</c:v>
                </c:pt>
                <c:pt idx="4">
                  <c:v>919704.45</c:v>
                </c:pt>
              </c:numCache>
            </c:numRef>
          </c:val>
          <c:extLst>
            <c:ext xmlns:c16="http://schemas.microsoft.com/office/drawing/2014/chart" uri="{C3380CC4-5D6E-409C-BE32-E72D297353CC}">
              <c16:uniqueId val="{00000000-A519-4655-9166-90AC8DDA59D1}"/>
            </c:ext>
          </c:extLst>
        </c:ser>
        <c:dLbls>
          <c:dLblPos val="outEnd"/>
          <c:showLegendKey val="0"/>
          <c:showVal val="1"/>
          <c:showCatName val="0"/>
          <c:showSerName val="0"/>
          <c:showPercent val="0"/>
          <c:showBubbleSize val="0"/>
        </c:dLbls>
        <c:gapWidth val="100"/>
        <c:axId val="1114566415"/>
        <c:axId val="1114556335"/>
      </c:barChart>
      <c:catAx>
        <c:axId val="11145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6335"/>
        <c:crosses val="autoZero"/>
        <c:auto val="1"/>
        <c:lblAlgn val="ctr"/>
        <c:lblOffset val="100"/>
        <c:noMultiLvlLbl val="0"/>
      </c:catAx>
      <c:valAx>
        <c:axId val="1114556335"/>
        <c:scaling>
          <c:orientation val="minMax"/>
        </c:scaling>
        <c:delete val="1"/>
        <c:axPos val="b"/>
        <c:numFmt formatCode="&quot;$&quot;\ ##\,##,&quot;M&quot;" sourceLinked="1"/>
        <c:majorTickMark val="none"/>
        <c:minorTickMark val="none"/>
        <c:tickLblPos val="nextTo"/>
        <c:crossAx val="111456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s>
    <c:plotArea>
      <c:layout/>
      <c:barChart>
        <c:barDir val="col"/>
        <c:grouping val="clustered"/>
        <c:varyColors val="0"/>
        <c:ser>
          <c:idx val="0"/>
          <c:order val="0"/>
          <c:tx>
            <c:strRef>
              <c:f>'Women Pivot Table'!$K$3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2CBF-4482-AFBA-504343E6D464}"/>
              </c:ext>
            </c:extLst>
          </c:dPt>
          <c:dPt>
            <c:idx val="1"/>
            <c:invertIfNegative val="0"/>
            <c:bubble3D val="0"/>
            <c:spPr>
              <a:solidFill>
                <a:srgbClr val="002060"/>
              </a:solidFill>
              <a:ln>
                <a:noFill/>
              </a:ln>
              <a:effectLst/>
            </c:spPr>
            <c:extLst>
              <c:ext xmlns:c16="http://schemas.microsoft.com/office/drawing/2014/chart" uri="{C3380CC4-5D6E-409C-BE32-E72D297353CC}">
                <c16:uniqueId val="{00000004-2CBF-4482-AFBA-504343E6D464}"/>
              </c:ext>
            </c:extLst>
          </c:dPt>
          <c:dPt>
            <c:idx val="2"/>
            <c:invertIfNegative val="0"/>
            <c:bubble3D val="0"/>
            <c:spPr>
              <a:solidFill>
                <a:srgbClr val="002060"/>
              </a:solidFill>
              <a:ln>
                <a:noFill/>
              </a:ln>
              <a:effectLst/>
            </c:spPr>
            <c:extLst>
              <c:ext xmlns:c16="http://schemas.microsoft.com/office/drawing/2014/chart" uri="{C3380CC4-5D6E-409C-BE32-E72D297353CC}">
                <c16:uniqueId val="{00000002-2CBF-4482-AFBA-504343E6D4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'Women Pivot Table'!$J$4:$J$6</c:f>
              <c:strCache>
                <c:ptCount val="3"/>
                <c:pt idx="0">
                  <c:v>Eau de Parfum</c:v>
                </c:pt>
                <c:pt idx="1">
                  <c:v>Eau de Perfume</c:v>
                </c:pt>
                <c:pt idx="2">
                  <c:v>Eau de Toilette</c:v>
                </c:pt>
              </c:strCache>
            </c:strRef>
          </c:cat>
          <c:val>
            <c:numRef>
              <c:f>'Women Pivot Table'!$K$4:$K$6</c:f>
              <c:numCache>
                <c:formatCode>"$"\ ##\,##,"M"</c:formatCode>
                <c:ptCount val="3"/>
                <c:pt idx="0">
                  <c:v>7636860.7100000009</c:v>
                </c:pt>
                <c:pt idx="1">
                  <c:v>551273.59</c:v>
                </c:pt>
                <c:pt idx="2">
                  <c:v>4824122.509999997</c:v>
                </c:pt>
              </c:numCache>
            </c:numRef>
          </c:val>
          <c:extLst>
            <c:ext xmlns:c16="http://schemas.microsoft.com/office/drawing/2014/chart" uri="{C3380CC4-5D6E-409C-BE32-E72D297353CC}">
              <c16:uniqueId val="{00000000-2CBF-4482-AFBA-504343E6D464}"/>
            </c:ext>
          </c:extLst>
        </c:ser>
        <c:dLbls>
          <c:dLblPos val="outEnd"/>
          <c:showLegendKey val="0"/>
          <c:showVal val="1"/>
          <c:showCatName val="0"/>
          <c:showSerName val="0"/>
          <c:showPercent val="0"/>
          <c:showBubbleSize val="0"/>
        </c:dLbls>
        <c:gapWidth val="150"/>
        <c:overlap val="-27"/>
        <c:axId val="1114547695"/>
        <c:axId val="1114551055"/>
      </c:barChart>
      <c:catAx>
        <c:axId val="111454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1055"/>
        <c:crosses val="autoZero"/>
        <c:auto val="1"/>
        <c:lblAlgn val="ctr"/>
        <c:lblOffset val="100"/>
        <c:noMultiLvlLbl val="0"/>
      </c:catAx>
      <c:valAx>
        <c:axId val="1114551055"/>
        <c:scaling>
          <c:orientation val="minMax"/>
        </c:scaling>
        <c:delete val="1"/>
        <c:axPos val="l"/>
        <c:numFmt formatCode="&quot;$&quot;\ ##\,##,&quot;M&quot;" sourceLinked="1"/>
        <c:majorTickMark val="none"/>
        <c:minorTickMark val="none"/>
        <c:tickLblPos val="nextTo"/>
        <c:crossAx val="111454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Table!PivotTable6</c:name>
    <c:fmtId val="0"/>
  </c:pivotSource>
  <c:chart>
    <c:autoTitleDeleted val="1"/>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'Women Pivot Table'!$N$3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'Women Pivot Table'!$M$4:$M$9</c:f>
              <c:strCache>
                <c:ptCount val="6"/>
                <c:pt idx="0">
                  <c:v>Jan</c:v>
                </c:pt>
                <c:pt idx="1">
                  <c:v>Feb</c:v>
                </c:pt>
                <c:pt idx="2">
                  <c:v>Mar</c:v>
                </c:pt>
                <c:pt idx="3">
                  <c:v>Apr</c:v>
                </c:pt>
                <c:pt idx="4">
                  <c:v>May</c:v>
                </c:pt>
                <c:pt idx="5">
                  <c:v>Jun</c:v>
                </c:pt>
              </c:strCache>
            </c:strRef>
          </c:cat>
          <c:val>
            <c:numRef>
              <c:f>'Women Pivot Table'!$N$4:$N$9</c:f>
              <c:numCache>
                <c:formatCode>"$"\ ##\,##\ "M"</c:formatCode>
                <c:ptCount val="6"/>
                <c:pt idx="0">
                  <c:v>14044.070255102037</c:v>
                </c:pt>
                <c:pt idx="1">
                  <c:v>11234.350816326532</c:v>
                </c:pt>
                <c:pt idx="2">
                  <c:v>15478.81543778802</c:v>
                </c:pt>
                <c:pt idx="3">
                  <c:v>11816.143202247193</c:v>
                </c:pt>
                <c:pt idx="4">
                  <c:v>15572.681352657002</c:v>
                </c:pt>
                <c:pt idx="5">
                  <c:v>41408.805</c:v>
                </c:pt>
              </c:numCache>
            </c:numRef>
          </c:val>
          <c:smooth val="1"/>
          <c:extLst>
            <c:ext xmlns:c16="http://schemas.microsoft.com/office/drawing/2014/chart" uri="{C3380CC4-5D6E-409C-BE32-E72D297353CC}">
              <c16:uniqueId val="{00000000-9D3A-43B2-818F-A638F09B0AB8}"/>
            </c:ext>
          </c:extLst>
        </c:ser>
        <c:dLbls>
          <c:dLblPos val="ctr"/>
          <c:showLegendKey val="0"/>
          <c:showVal val="1"/>
          <c:showCatName val="0"/>
          <c:showSerName val="0"/>
          <c:showPercent val="0"/>
          <c:showBubbleSize val="0"/>
        </c:dLbls>
        <c:marker val="1"/>
        <c:smooth val="0"/>
        <c:axId val="1114539535"/>
        <c:axId val="1114541935"/>
      </c:lineChart>
      <c:catAx>
        <c:axId val="11145395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14541935"/>
        <c:crosses val="autoZero"/>
        <c:auto val="1"/>
        <c:lblAlgn val="ctr"/>
        <c:lblOffset val="100"/>
        <c:noMultiLvlLbl val="0"/>
      </c:catAx>
      <c:valAx>
        <c:axId val="1114541935"/>
        <c:scaling>
          <c:orientation val="minMax"/>
        </c:scaling>
        <c:delete val="1"/>
        <c:axPos val="l"/>
        <c:numFmt formatCode="&quot;$&quot;\ ##\,##\ &quot;M&quot;" sourceLinked="1"/>
        <c:majorTickMark val="none"/>
        <c:minorTickMark val="none"/>
        <c:tickLblPos val="nextTo"/>
        <c:crossAx val="111453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Table!PivotTable9</c:name>
    <c:fmtId val="8"/>
  </c:pivotSource>
  <c:chart>
    <c:autoTitleDeleted val="1"/>
    <c:pivotFmts>
      <c:pivotFmt>
        <c:idx val="0"/>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4166666666666666"/>
              <c:y val="-1.8518518518518517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166666666666666"/>
              <c:y val="-1.8518518518518517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2257281553398059"/>
              <c:y val="-1.85186770131994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'Man Pivot Table'!$D$3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7A-41D9-86EE-E9BC0CCFE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7A-41D9-86EE-E9BC0CCFE1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7A-41D9-86EE-E9BC0CCFE1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7A-41D9-86EE-E9BC0CCFE1DA}"/>
              </c:ext>
            </c:extLst>
          </c:dPt>
          <c:dLbls>
            <c:dLbl>
              <c:idx val="0"/>
              <c:layout>
                <c:manualLayout>
                  <c:x val="0.17499999999999999"/>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7A-41D9-86EE-E9BC0CCFE1DA}"/>
                </c:ext>
              </c:extLst>
            </c:dLbl>
            <c:dLbl>
              <c:idx val="1"/>
              <c:layout>
                <c:manualLayout>
                  <c:x val="0.17777777777777767"/>
                  <c:y val="0.11111111111111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7A-41D9-86EE-E9BC0CCFE1DA}"/>
                </c:ext>
              </c:extLst>
            </c:dLbl>
            <c:dLbl>
              <c:idx val="2"/>
              <c:layout>
                <c:manualLayout>
                  <c:x val="-0.14166666666666669"/>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7A-41D9-86EE-E9BC0CCFE1DA}"/>
                </c:ext>
              </c:extLst>
            </c:dLbl>
            <c:dLbl>
              <c:idx val="3"/>
              <c:layout>
                <c:manualLayout>
                  <c:x val="-0.22257281553398059"/>
                  <c:y val="-1.85186770131994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17A-41D9-86EE-E9BC0CCFE1DA}"/>
                </c:ext>
              </c:extLst>
            </c:dLbl>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Pivot Table'!$C$4:$C$7</c:f>
              <c:strCache>
                <c:ptCount val="4"/>
                <c:pt idx="0">
                  <c:v>China</c:v>
                </c:pt>
                <c:pt idx="1">
                  <c:v>India</c:v>
                </c:pt>
                <c:pt idx="2">
                  <c:v>Tiwan</c:v>
                </c:pt>
                <c:pt idx="3">
                  <c:v>United States</c:v>
                </c:pt>
              </c:strCache>
            </c:strRef>
          </c:cat>
          <c:val>
            <c:numRef>
              <c:f>'Man Pivot Table'!$D$4:$D$7</c:f>
              <c:numCache>
                <c:formatCode>"$"\ ##\,##,"M"</c:formatCode>
                <c:ptCount val="4"/>
                <c:pt idx="0">
                  <c:v>3780438.670000006</c:v>
                </c:pt>
                <c:pt idx="1">
                  <c:v>3964248.370000002</c:v>
                </c:pt>
                <c:pt idx="2">
                  <c:v>4473810.1000000015</c:v>
                </c:pt>
                <c:pt idx="3">
                  <c:v>3927153.6699999995</c:v>
                </c:pt>
              </c:numCache>
            </c:numRef>
          </c:val>
          <c:extLst>
            <c:ext xmlns:c16="http://schemas.microsoft.com/office/drawing/2014/chart" uri="{C3380CC4-5D6E-409C-BE32-E72D297353CC}">
              <c16:uniqueId val="{00000008-617A-41D9-86EE-E9BC0CCFE1DA}"/>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4999999999999997E-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4999999999999997E-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545992095815608"/>
              <c:y val="8.9756637563161747E-3"/>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s>
    <c:plotArea>
      <c:layout/>
      <c:doughnutChart>
        <c:varyColors val="1"/>
        <c:ser>
          <c:idx val="0"/>
          <c:order val="0"/>
          <c:tx>
            <c:strRef>
              <c:f>'Women 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01-4890-B4A5-E39C691E5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01-4890-B4A5-E39C691E50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01-4890-B4A5-E39C691E50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01-4890-B4A5-E39C691E50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80-419B-A176-BBE9D8BB4E63}"/>
              </c:ext>
            </c:extLst>
          </c:dPt>
          <c:dLbls>
            <c:dLbl>
              <c:idx val="0"/>
              <c:layout>
                <c:manualLayout>
                  <c:x val="0.15545992095815608"/>
                  <c:y val="8.975663756316174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01-4890-B4A5-E39C691E50AC}"/>
                </c:ext>
              </c:extLst>
            </c:dLbl>
            <c:dLbl>
              <c:idx val="1"/>
              <c:layout>
                <c:manualLayout>
                  <c:x val="0.18888888888888869"/>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01-4890-B4A5-E39C691E50AC}"/>
                </c:ext>
              </c:extLst>
            </c:dLbl>
            <c:dLbl>
              <c:idx val="2"/>
              <c:layout>
                <c:manualLayout>
                  <c:x val="-0.1833333333333333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01-4890-B4A5-E39C691E50AC}"/>
                </c:ext>
              </c:extLst>
            </c:dLbl>
            <c:dLbl>
              <c:idx val="3"/>
              <c:layout>
                <c:manualLayout>
                  <c:x val="-0.20000000000000004"/>
                  <c:y val="6.4814814814814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901-4890-B4A5-E39C691E50AC}"/>
                </c:ext>
              </c:extLst>
            </c:dLbl>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'Women Pivot Table'!$Q$4:$Q$8</c:f>
              <c:strCache>
                <c:ptCount val="5"/>
                <c:pt idx="0">
                  <c:v>China</c:v>
                </c:pt>
                <c:pt idx="1">
                  <c:v>India</c:v>
                </c:pt>
                <c:pt idx="2">
                  <c:v>Taiwan</c:v>
                </c:pt>
                <c:pt idx="3">
                  <c:v>United States</c:v>
                </c:pt>
                <c:pt idx="4">
                  <c:v>(blank)</c:v>
                </c:pt>
              </c:strCache>
            </c:strRef>
          </c:cat>
          <c:val>
            <c:numRef>
              <c:f>'Women Pivot Table'!$R$4:$R$8</c:f>
              <c:numCache>
                <c:formatCode>"$"\ ##\,##,"M"</c:formatCode>
                <c:ptCount val="5"/>
                <c:pt idx="0">
                  <c:v>9297.5390612244846</c:v>
                </c:pt>
                <c:pt idx="1">
                  <c:v>13319.901927710847</c:v>
                </c:pt>
                <c:pt idx="2">
                  <c:v>20034.043702290077</c:v>
                </c:pt>
                <c:pt idx="3">
                  <c:v>12480.62598360656</c:v>
                </c:pt>
              </c:numCache>
            </c:numRef>
          </c:val>
          <c:extLst>
            <c:ext xmlns:c16="http://schemas.microsoft.com/office/drawing/2014/chart" uri="{C3380CC4-5D6E-409C-BE32-E72D297353CC}">
              <c16:uniqueId val="{00000008-0901-4890-B4A5-E39C691E50AC}"/>
            </c:ext>
          </c:extLst>
        </c:ser>
        <c:dLbls>
          <c:showLegendKey val="0"/>
          <c:showVal val="0"/>
          <c:showCatName val="0"/>
          <c:showSerName val="0"/>
          <c:showPercent val="0"/>
          <c:showBubbleSize val="0"/>
          <c:showLeaderLines val="0"/>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Table!PivotTable12</c:name>
    <c:fmtId val="6"/>
  </c:pivotSource>
  <c:chart>
    <c:autoTitleDeleted val="1"/>
    <c:pivotFmts>
      <c:pivotFmt>
        <c:idx val="0"/>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marker>
          <c:symbol val="none"/>
        </c:marker>
        <c:dLbl>
          <c:idx val="0"/>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marker>
          <c:symbol val="none"/>
        </c:marker>
        <c:dLbl>
          <c:idx val="0"/>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38100" dist="25400" dir="5400000" algn="ctr" rotWithShape="0">
              <a:srgbClr val="000000">
                <a:alpha val="43137"/>
              </a:srgbClr>
            </a:outerShdw>
          </a:effectLst>
          <a:scene3d>
            <a:camera prst="orthographicFront"/>
            <a:lightRig rig="threePt" dir="t"/>
          </a:scene3d>
          <a:sp3d prstMaterial="matte"/>
        </c:spPr>
        <c:marker>
          <c:symbol val="none"/>
        </c:marker>
        <c:dLbl>
          <c:idx val="0"/>
          <c:numFmt formatCode="&quot;$&quot;\ ##\,##,&quot;M&quot;" sourceLinked="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'Man Pivot Table'!$M$3</c:f>
              <c:strCache>
                <c:ptCount val="1"/>
                <c:pt idx="0">
                  <c:v>Total</c:v>
                </c:pt>
              </c:strCache>
            </c:strRef>
          </c:tx>
          <c:spPr>
            <a:solidFill>
              <a:srgbClr val="002060"/>
            </a:solidFill>
            <a:ln>
              <a:noFill/>
            </a:ln>
            <a:effectLst>
              <a:outerShdw blurRad="38100" dist="25400" dir="5400000" algn="ctr" rotWithShape="0">
                <a:srgbClr val="000000">
                  <a:alpha val="43137"/>
                </a:srgbClr>
              </a:outerShdw>
            </a:effectLst>
            <a:scene3d>
              <a:camera prst="orthographicFront"/>
              <a:lightRig rig="threePt" dir="t"/>
            </a:scene3d>
            <a:sp3d prstMaterial="matte"/>
          </c:spPr>
          <c:invertIfNegative val="0"/>
          <c:dLbls>
            <c:numFmt formatCode="&quot;$&quot;\ ##\,##,&quot;M&quot;" sourceLinked="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'Man Pivot Table'!$L$4:$L$8</c:f>
              <c:strCache>
                <c:ptCount val="5"/>
                <c:pt idx="0">
                  <c:v>Calvin Klein</c:v>
                </c:pt>
                <c:pt idx="1">
                  <c:v>Dolce&amp;Gabbana</c:v>
                </c:pt>
                <c:pt idx="2">
                  <c:v>Paco Rabanne</c:v>
                </c:pt>
                <c:pt idx="3">
                  <c:v>Ralph Lauren</c:v>
                </c:pt>
                <c:pt idx="4">
                  <c:v>Yves Saint Laurent</c:v>
                </c:pt>
              </c:strCache>
            </c:strRef>
          </c:cat>
          <c:val>
            <c:numRef>
              <c:f>'Man Pivot Table'!$M$4:$M$8</c:f>
              <c:numCache>
                <c:formatCode>_("$"* #,##0.00_);_("$"* \(#,##0.00\);_("$"* "-"??_);_(@_)</c:formatCode>
                <c:ptCount val="5"/>
                <c:pt idx="0">
                  <c:v>634331.46</c:v>
                </c:pt>
                <c:pt idx="1">
                  <c:v>661678.22999999986</c:v>
                </c:pt>
                <c:pt idx="2">
                  <c:v>972847.27999999991</c:v>
                </c:pt>
                <c:pt idx="3">
                  <c:v>753028.32</c:v>
                </c:pt>
                <c:pt idx="4">
                  <c:v>660717.99</c:v>
                </c:pt>
              </c:numCache>
            </c:numRef>
          </c:val>
          <c:extLst>
            <c:ext xmlns:c16="http://schemas.microsoft.com/office/drawing/2014/chart" uri="{C3380CC4-5D6E-409C-BE32-E72D297353CC}">
              <c16:uniqueId val="{00000000-A26B-40A9-868D-B1FE33710695}"/>
            </c:ext>
          </c:extLst>
        </c:ser>
        <c:dLbls>
          <c:dLblPos val="outEnd"/>
          <c:showLegendKey val="0"/>
          <c:showVal val="1"/>
          <c:showCatName val="0"/>
          <c:showSerName val="0"/>
          <c:showPercent val="0"/>
          <c:showBubbleSize val="0"/>
        </c:dLbls>
        <c:gapWidth val="100"/>
        <c:axId val="1209906847"/>
        <c:axId val="1209886687"/>
      </c:barChart>
      <c:catAx>
        <c:axId val="120990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86687"/>
        <c:crosses val="autoZero"/>
        <c:auto val="1"/>
        <c:lblAlgn val="ctr"/>
        <c:lblOffset val="100"/>
        <c:noMultiLvlLbl val="0"/>
      </c:catAx>
      <c:valAx>
        <c:axId val="1209886687"/>
        <c:scaling>
          <c:orientation val="minMax"/>
        </c:scaling>
        <c:delete val="1"/>
        <c:axPos val="b"/>
        <c:numFmt formatCode="_(&quot;$&quot;* #,##0.00_);_(&quot;$&quot;* \(#,##0.00\);_(&quot;$&quot;* &quot;-&quot;??_);_(@_)" sourceLinked="1"/>
        <c:majorTickMark val="none"/>
        <c:minorTickMark val="none"/>
        <c:tickLblPos val="nextTo"/>
        <c:crossAx val="120990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Table!PivotTable4</c:name>
    <c:fmtId val="4"/>
  </c:pivotSource>
  <c:chart>
    <c:autoTitleDeleted val="1"/>
    <c:pivotFmts>
      <c:pivotFmt>
        <c:idx val="0"/>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'Women Pivot Table'!$H$3</c:f>
              <c:strCache>
                <c:ptCount val="1"/>
                <c:pt idx="0">
                  <c:v>Total</c:v>
                </c:pt>
              </c:strCache>
            </c:strRef>
          </c:tx>
          <c:spPr>
            <a:solidFill>
              <a:srgbClr val="002060"/>
            </a:solidFill>
            <a:ln>
              <a:solidFill>
                <a:schemeClr val="lt1">
                  <a:shade val="50000"/>
                  <a:alpha val="98000"/>
                </a:schemeClr>
              </a:solidFill>
            </a:ln>
            <a:effectLst/>
          </c:spPr>
          <c:invertIfNegative val="0"/>
          <c:dLbls>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'Women Pivot Table'!$G$4:$G$8</c:f>
              <c:strCache>
                <c:ptCount val="5"/>
                <c:pt idx="0">
                  <c:v>Burberry</c:v>
                </c:pt>
                <c:pt idx="1">
                  <c:v>Calvin Klein</c:v>
                </c:pt>
                <c:pt idx="2">
                  <c:v>Dolce &amp; Gabbana</c:v>
                </c:pt>
                <c:pt idx="3">
                  <c:v>Vera Wang</c:v>
                </c:pt>
                <c:pt idx="4">
                  <c:v>Versace</c:v>
                </c:pt>
              </c:strCache>
            </c:strRef>
          </c:cat>
          <c:val>
            <c:numRef>
              <c:f>'Women Pivot Table'!$H$4:$H$8</c:f>
              <c:numCache>
                <c:formatCode>"$"\ ##\,##,"M"</c:formatCode>
                <c:ptCount val="5"/>
                <c:pt idx="0">
                  <c:v>652798.69000000006</c:v>
                </c:pt>
                <c:pt idx="1">
                  <c:v>1274841.8599999999</c:v>
                </c:pt>
                <c:pt idx="2">
                  <c:v>718936.76</c:v>
                </c:pt>
                <c:pt idx="3">
                  <c:v>511833.43</c:v>
                </c:pt>
                <c:pt idx="4">
                  <c:v>919704.45</c:v>
                </c:pt>
              </c:numCache>
            </c:numRef>
          </c:val>
          <c:extLst>
            <c:ext xmlns:c16="http://schemas.microsoft.com/office/drawing/2014/chart" uri="{C3380CC4-5D6E-409C-BE32-E72D297353CC}">
              <c16:uniqueId val="{00000000-61C2-4FD6-9AE2-9E73E6808B9A}"/>
            </c:ext>
          </c:extLst>
        </c:ser>
        <c:dLbls>
          <c:dLblPos val="outEnd"/>
          <c:showLegendKey val="0"/>
          <c:showVal val="1"/>
          <c:showCatName val="0"/>
          <c:showSerName val="0"/>
          <c:showPercent val="0"/>
          <c:showBubbleSize val="0"/>
        </c:dLbls>
        <c:gapWidth val="100"/>
        <c:axId val="1114566415"/>
        <c:axId val="1114556335"/>
      </c:barChart>
      <c:catAx>
        <c:axId val="11145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6335"/>
        <c:crosses val="autoZero"/>
        <c:auto val="1"/>
        <c:lblAlgn val="ctr"/>
        <c:lblOffset val="100"/>
        <c:noMultiLvlLbl val="0"/>
      </c:catAx>
      <c:valAx>
        <c:axId val="1114556335"/>
        <c:scaling>
          <c:orientation val="minMax"/>
        </c:scaling>
        <c:delete val="1"/>
        <c:axPos val="b"/>
        <c:numFmt formatCode="&quot;$&quot;\ ##\,##,&quot;M&quot;" sourceLinked="1"/>
        <c:majorTickMark val="none"/>
        <c:minorTickMark val="none"/>
        <c:tickLblPos val="nextTo"/>
        <c:crossAx val="111456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Table!PivotTable14</c:name>
    <c:fmtId val="7"/>
  </c:pivotSource>
  <c:chart>
    <c:autoTitleDeleted val="1"/>
    <c:pivotFmts>
      <c:pivotFmt>
        <c:idx val="0"/>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pivotFmt>
      <c:pivotFmt>
        <c:idx val="2"/>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 Pivot Table'!$P$3</c:f>
              <c:strCache>
                <c:ptCount val="1"/>
                <c:pt idx="0">
                  <c:v>Total</c:v>
                </c:pt>
              </c:strCache>
            </c:strRef>
          </c:tx>
          <c:spPr>
            <a:solidFill>
              <a:srgbClr val="002060"/>
            </a:solidFill>
            <a:ln>
              <a:solidFill>
                <a:srgbClr val="002060"/>
              </a:solidFill>
            </a:ln>
            <a:effectLst/>
          </c:spPr>
          <c:invertIfNegative val="0"/>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Pivot Table'!$O$4:$O$6</c:f>
              <c:strCache>
                <c:ptCount val="3"/>
                <c:pt idx="0">
                  <c:v>Eau De Cologne</c:v>
                </c:pt>
                <c:pt idx="1">
                  <c:v>Eau De Parfum</c:v>
                </c:pt>
                <c:pt idx="2">
                  <c:v>Eau De Toilette</c:v>
                </c:pt>
              </c:strCache>
            </c:strRef>
          </c:cat>
          <c:val>
            <c:numRef>
              <c:f>'Man Pivot Table'!$P$4:$P$6</c:f>
              <c:numCache>
                <c:formatCode>_("$"* #,##0.00_);_("$"* \(#,##0.00\);_("$"* "-"??_);_(@_)</c:formatCode>
                <c:ptCount val="3"/>
                <c:pt idx="0">
                  <c:v>605572.06000000006</c:v>
                </c:pt>
                <c:pt idx="1">
                  <c:v>2040732.3300000003</c:v>
                </c:pt>
                <c:pt idx="2">
                  <c:v>12990495.170000009</c:v>
                </c:pt>
              </c:numCache>
            </c:numRef>
          </c:val>
          <c:extLst>
            <c:ext xmlns:c16="http://schemas.microsoft.com/office/drawing/2014/chart" uri="{C3380CC4-5D6E-409C-BE32-E72D297353CC}">
              <c16:uniqueId val="{00000000-0CFA-4BA3-B311-72AF9AE167F9}"/>
            </c:ext>
          </c:extLst>
        </c:ser>
        <c:dLbls>
          <c:dLblPos val="outEnd"/>
          <c:showLegendKey val="0"/>
          <c:showVal val="1"/>
          <c:showCatName val="0"/>
          <c:showSerName val="0"/>
          <c:showPercent val="0"/>
          <c:showBubbleSize val="0"/>
        </c:dLbls>
        <c:gapWidth val="150"/>
        <c:overlap val="-27"/>
        <c:axId val="1793920799"/>
        <c:axId val="1793919359"/>
      </c:barChart>
      <c:catAx>
        <c:axId val="17939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9359"/>
        <c:crosses val="autoZero"/>
        <c:auto val="1"/>
        <c:lblAlgn val="ctr"/>
        <c:lblOffset val="100"/>
        <c:noMultiLvlLbl val="0"/>
      </c:catAx>
      <c:valAx>
        <c:axId val="1793919359"/>
        <c:scaling>
          <c:orientation val="minMax"/>
        </c:scaling>
        <c:delete val="1"/>
        <c:axPos val="l"/>
        <c:numFmt formatCode="_(&quot;$&quot;* #,##0.00_);_(&quot;$&quot;* \(#,##0.00\);_(&quot;$&quot;* &quot;-&quot;??_);_(@_)" sourceLinked="1"/>
        <c:majorTickMark val="none"/>
        <c:minorTickMark val="none"/>
        <c:tickLblPos val="nextTo"/>
        <c:crossAx val="17939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rgbClr val="002060"/>
          </a:solidFill>
          <a:ln>
            <a:noFill/>
          </a:ln>
          <a:effectLst/>
        </c:spPr>
      </c:pivotFmt>
      <c:pivotFmt>
        <c:idx val="11"/>
        <c:spPr>
          <a:solidFill>
            <a:srgbClr val="002060"/>
          </a:solidFill>
          <a:ln>
            <a:noFill/>
          </a:ln>
          <a:effectLst/>
        </c:spPr>
      </c:pivotFmt>
    </c:pivotFmts>
    <c:plotArea>
      <c:layout/>
      <c:barChart>
        <c:barDir val="col"/>
        <c:grouping val="clustered"/>
        <c:varyColors val="0"/>
        <c:ser>
          <c:idx val="0"/>
          <c:order val="0"/>
          <c:tx>
            <c:strRef>
              <c:f>'Women Pivot Table'!$K$3</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79EE-42C5-BE1F-DF8609E1F803}"/>
              </c:ext>
            </c:extLst>
          </c:dPt>
          <c:dPt>
            <c:idx val="1"/>
            <c:invertIfNegative val="0"/>
            <c:bubble3D val="0"/>
            <c:spPr>
              <a:solidFill>
                <a:srgbClr val="002060"/>
              </a:solidFill>
              <a:ln>
                <a:noFill/>
              </a:ln>
              <a:effectLst/>
            </c:spPr>
            <c:extLst>
              <c:ext xmlns:c16="http://schemas.microsoft.com/office/drawing/2014/chart" uri="{C3380CC4-5D6E-409C-BE32-E72D297353CC}">
                <c16:uniqueId val="{00000003-79EE-42C5-BE1F-DF8609E1F803}"/>
              </c:ext>
            </c:extLst>
          </c:dPt>
          <c:dPt>
            <c:idx val="2"/>
            <c:invertIfNegative val="0"/>
            <c:bubble3D val="0"/>
            <c:spPr>
              <a:solidFill>
                <a:srgbClr val="002060"/>
              </a:solidFill>
              <a:ln>
                <a:noFill/>
              </a:ln>
              <a:effectLst/>
            </c:spPr>
            <c:extLst>
              <c:ext xmlns:c16="http://schemas.microsoft.com/office/drawing/2014/chart" uri="{C3380CC4-5D6E-409C-BE32-E72D297353CC}">
                <c16:uniqueId val="{00000005-79EE-42C5-BE1F-DF8609E1F8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'Women Pivot Table'!$J$4:$J$6</c:f>
              <c:strCache>
                <c:ptCount val="3"/>
                <c:pt idx="0">
                  <c:v>Eau de Parfum</c:v>
                </c:pt>
                <c:pt idx="1">
                  <c:v>Eau de Perfume</c:v>
                </c:pt>
                <c:pt idx="2">
                  <c:v>Eau de Toilette</c:v>
                </c:pt>
              </c:strCache>
            </c:strRef>
          </c:cat>
          <c:val>
            <c:numRef>
              <c:f>'Women Pivot Table'!$K$4:$K$6</c:f>
              <c:numCache>
                <c:formatCode>"$"\ ##\,##,"M"</c:formatCode>
                <c:ptCount val="3"/>
                <c:pt idx="0">
                  <c:v>7636860.7100000009</c:v>
                </c:pt>
                <c:pt idx="1">
                  <c:v>551273.59</c:v>
                </c:pt>
                <c:pt idx="2">
                  <c:v>4824122.509999997</c:v>
                </c:pt>
              </c:numCache>
            </c:numRef>
          </c:val>
          <c:extLst>
            <c:ext xmlns:c16="http://schemas.microsoft.com/office/drawing/2014/chart" uri="{C3380CC4-5D6E-409C-BE32-E72D297353CC}">
              <c16:uniqueId val="{00000006-79EE-42C5-BE1F-DF8609E1F803}"/>
            </c:ext>
          </c:extLst>
        </c:ser>
        <c:dLbls>
          <c:dLblPos val="outEnd"/>
          <c:showLegendKey val="0"/>
          <c:showVal val="1"/>
          <c:showCatName val="0"/>
          <c:showSerName val="0"/>
          <c:showPercent val="0"/>
          <c:showBubbleSize val="0"/>
        </c:dLbls>
        <c:gapWidth val="150"/>
        <c:overlap val="-27"/>
        <c:axId val="1114547695"/>
        <c:axId val="1114551055"/>
      </c:barChart>
      <c:catAx>
        <c:axId val="111454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1055"/>
        <c:crosses val="autoZero"/>
        <c:auto val="1"/>
        <c:lblAlgn val="ctr"/>
        <c:lblOffset val="100"/>
        <c:noMultiLvlLbl val="0"/>
      </c:catAx>
      <c:valAx>
        <c:axId val="1114551055"/>
        <c:scaling>
          <c:orientation val="minMax"/>
        </c:scaling>
        <c:delete val="1"/>
        <c:axPos val="l"/>
        <c:numFmt formatCode="&quot;$&quot;\ ##\,##,&quot;M&quot;" sourceLinked="1"/>
        <c:majorTickMark val="none"/>
        <c:minorTickMark val="none"/>
        <c:tickLblPos val="nextTo"/>
        <c:crossAx val="111454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Table!PivotTable11</c:name>
    <c:fmtId val="5"/>
  </c:pivotSource>
  <c:chart>
    <c:autoTitleDeleted val="1"/>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rgbClr val="002060"/>
            </a:solidFill>
            <a:round/>
          </a:ln>
          <a:effectLst/>
        </c:spPr>
        <c:marker>
          <c:symbol val="circle"/>
          <c:size val="17"/>
          <c:spPr>
            <a:solidFill>
              <a:schemeClr val="lt1"/>
            </a:solidFill>
            <a:ln>
              <a:noFill/>
            </a:ln>
            <a:effectLst/>
          </c:spPr>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'Man Pivot Table'!$I$3</c:f>
              <c:strCache>
                <c:ptCount val="1"/>
                <c:pt idx="0">
                  <c:v>Total</c:v>
                </c:pt>
              </c:strCache>
            </c:strRef>
          </c:tx>
          <c:spPr>
            <a:ln w="19050" cap="rnd" cmpd="sng" algn="ctr">
              <a:solidFill>
                <a:srgbClr val="002060"/>
              </a:solidFill>
              <a:round/>
            </a:ln>
            <a:effectLst/>
          </c:spPr>
          <c:marker>
            <c:symbol val="circle"/>
            <c:size val="17"/>
            <c:spPr>
              <a:solidFill>
                <a:schemeClr val="lt1"/>
              </a:solidFill>
              <a:ln>
                <a:noFill/>
              </a:ln>
              <a:effectLst/>
            </c:spPr>
          </c:marker>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'Man Pivot Table'!$H$4:$H$9</c:f>
              <c:strCache>
                <c:ptCount val="6"/>
                <c:pt idx="0">
                  <c:v>Jan</c:v>
                </c:pt>
                <c:pt idx="1">
                  <c:v>Feb</c:v>
                </c:pt>
                <c:pt idx="2">
                  <c:v>Mar</c:v>
                </c:pt>
                <c:pt idx="3">
                  <c:v>Apr</c:v>
                </c:pt>
                <c:pt idx="4">
                  <c:v>May</c:v>
                </c:pt>
                <c:pt idx="5">
                  <c:v>Jun</c:v>
                </c:pt>
              </c:strCache>
            </c:strRef>
          </c:cat>
          <c:val>
            <c:numRef>
              <c:f>'Man Pivot Table'!$I$4:$I$9</c:f>
              <c:numCache>
                <c:formatCode>General</c:formatCode>
                <c:ptCount val="6"/>
                <c:pt idx="0">
                  <c:v>3526771.7900000024</c:v>
                </c:pt>
                <c:pt idx="1">
                  <c:v>3700190.78</c:v>
                </c:pt>
                <c:pt idx="2">
                  <c:v>1994298.0499999996</c:v>
                </c:pt>
                <c:pt idx="3">
                  <c:v>4112182.4100000011</c:v>
                </c:pt>
                <c:pt idx="4">
                  <c:v>2767915.6400000011</c:v>
                </c:pt>
                <c:pt idx="5">
                  <c:v>44292.140000000007</c:v>
                </c:pt>
              </c:numCache>
            </c:numRef>
          </c:val>
          <c:smooth val="1"/>
          <c:extLst>
            <c:ext xmlns:c16="http://schemas.microsoft.com/office/drawing/2014/chart" uri="{C3380CC4-5D6E-409C-BE32-E72D297353CC}">
              <c16:uniqueId val="{00000000-FD91-44CB-AA66-48E7FFA8CA61}"/>
            </c:ext>
          </c:extLst>
        </c:ser>
        <c:dLbls>
          <c:dLblPos val="ctr"/>
          <c:showLegendKey val="0"/>
          <c:showVal val="1"/>
          <c:showCatName val="0"/>
          <c:showSerName val="0"/>
          <c:showPercent val="0"/>
          <c:showBubbleSize val="0"/>
        </c:dLbls>
        <c:marker val="1"/>
        <c:smooth val="0"/>
        <c:axId val="1245326543"/>
        <c:axId val="1245326063"/>
      </c:lineChart>
      <c:catAx>
        <c:axId val="12453265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45326063"/>
        <c:crosses val="autoZero"/>
        <c:auto val="1"/>
        <c:lblAlgn val="ctr"/>
        <c:lblOffset val="100"/>
        <c:noMultiLvlLbl val="0"/>
      </c:catAx>
      <c:valAx>
        <c:axId val="1245326063"/>
        <c:scaling>
          <c:orientation val="minMax"/>
        </c:scaling>
        <c:delete val="1"/>
        <c:axPos val="l"/>
        <c:numFmt formatCode="General" sourceLinked="1"/>
        <c:majorTickMark val="none"/>
        <c:minorTickMark val="none"/>
        <c:tickLblPos val="nextTo"/>
        <c:crossAx val="12453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Table!PivotTable6</c:name>
    <c:fmtId val="3"/>
  </c:pivotSource>
  <c:chart>
    <c:autoTitleDeleted val="1"/>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rgbClr val="002060"/>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19050" cap="rnd" cmpd="sng" algn="ctr">
            <a:solidFill>
              <a:srgbClr val="002060"/>
            </a:solidFill>
            <a:round/>
          </a:ln>
          <a:effectLst>
            <a:outerShdw blurRad="114300" dist="50800" dir="5400000" algn="ctr" rotWithShape="0">
              <a:srgbClr val="000000">
                <a:alpha val="43137"/>
              </a:srgbClr>
            </a:outerShdw>
          </a:effectLst>
        </c:spPr>
        <c:marker>
          <c:symbol val="circle"/>
          <c:size val="17"/>
          <c:spPr>
            <a:solidFill>
              <a:schemeClr val="lt1"/>
            </a:solidFill>
            <a:ln>
              <a:noFill/>
            </a:ln>
            <a:effectLst>
              <a:outerShdw blurRad="114300" dist="50800" dir="5400000" algn="ctr" rotWithShape="0">
                <a:srgbClr val="000000">
                  <a:alpha val="43137"/>
                </a:srgbClr>
              </a:outerShdw>
            </a:effectLst>
          </c:spPr>
        </c:marker>
      </c:pivotFmt>
    </c:pivotFmts>
    <c:plotArea>
      <c:layout>
        <c:manualLayout>
          <c:layoutTarget val="inner"/>
          <c:xMode val="edge"/>
          <c:yMode val="edge"/>
          <c:x val="3.8194444444444448E-2"/>
          <c:y val="6.4350064350064351E-2"/>
          <c:w val="0.92361111111111116"/>
          <c:h val="0.76800737745619641"/>
        </c:manualLayout>
      </c:layout>
      <c:lineChart>
        <c:grouping val="standard"/>
        <c:varyColors val="0"/>
        <c:ser>
          <c:idx val="0"/>
          <c:order val="0"/>
          <c:tx>
            <c:strRef>
              <c:f>'Women Pivot Table'!$N$3</c:f>
              <c:strCache>
                <c:ptCount val="1"/>
                <c:pt idx="0">
                  <c:v>Total</c:v>
                </c:pt>
              </c:strCache>
            </c:strRef>
          </c:tx>
          <c:spPr>
            <a:ln w="19050" cap="rnd" cmpd="sng" algn="ctr">
              <a:solidFill>
                <a:srgbClr val="002060"/>
              </a:solidFill>
              <a:round/>
            </a:ln>
            <a:effectLst/>
          </c:spPr>
          <c:marker>
            <c:symbol val="circle"/>
            <c:size val="17"/>
            <c:spPr>
              <a:solidFill>
                <a:schemeClr val="lt1"/>
              </a:solidFill>
              <a:ln>
                <a:noFill/>
              </a:ln>
              <a:effectLst/>
            </c:spPr>
          </c:marker>
          <c:dPt>
            <c:idx val="1"/>
            <c:marker>
              <c:symbol val="circle"/>
              <c:size val="17"/>
              <c:spPr>
                <a:solidFill>
                  <a:schemeClr val="lt1"/>
                </a:solidFill>
                <a:ln>
                  <a:noFill/>
                </a:ln>
                <a:effectLst>
                  <a:outerShdw blurRad="114300" dist="50800" dir="5400000" algn="ctr" rotWithShape="0">
                    <a:srgbClr val="000000">
                      <a:alpha val="43137"/>
                    </a:srgbClr>
                  </a:outerShdw>
                </a:effectLst>
              </c:spPr>
            </c:marker>
            <c:bubble3D val="0"/>
            <c:spPr>
              <a:ln w="19050" cap="rnd" cmpd="sng" algn="ctr">
                <a:solidFill>
                  <a:srgbClr val="002060"/>
                </a:solidFill>
                <a:round/>
              </a:ln>
              <a:effectLst>
                <a:outerShdw blurRad="114300" dist="50800" dir="5400000" algn="ctr" rotWithShape="0">
                  <a:srgbClr val="000000">
                    <a:alpha val="43137"/>
                  </a:srgbClr>
                </a:outerShdw>
              </a:effectLst>
            </c:spPr>
            <c:extLst>
              <c:ext xmlns:c16="http://schemas.microsoft.com/office/drawing/2014/chart" uri="{C3380CC4-5D6E-409C-BE32-E72D297353CC}">
                <c16:uniqueId val="{00000001-FFE0-4FD8-B54C-A5650F3840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'Women Pivot Table'!$M$4:$M$9</c:f>
              <c:strCache>
                <c:ptCount val="6"/>
                <c:pt idx="0">
                  <c:v>Jan</c:v>
                </c:pt>
                <c:pt idx="1">
                  <c:v>Feb</c:v>
                </c:pt>
                <c:pt idx="2">
                  <c:v>Mar</c:v>
                </c:pt>
                <c:pt idx="3">
                  <c:v>Apr</c:v>
                </c:pt>
                <c:pt idx="4">
                  <c:v>May</c:v>
                </c:pt>
                <c:pt idx="5">
                  <c:v>Jun</c:v>
                </c:pt>
              </c:strCache>
            </c:strRef>
          </c:cat>
          <c:val>
            <c:numRef>
              <c:f>'Women Pivot Table'!$N$4:$N$9</c:f>
              <c:numCache>
                <c:formatCode>"$"\ ##\,##\ "M"</c:formatCode>
                <c:ptCount val="6"/>
                <c:pt idx="0">
                  <c:v>14044.070255102037</c:v>
                </c:pt>
                <c:pt idx="1">
                  <c:v>11234.350816326532</c:v>
                </c:pt>
                <c:pt idx="2">
                  <c:v>15478.81543778802</c:v>
                </c:pt>
                <c:pt idx="3">
                  <c:v>11816.143202247193</c:v>
                </c:pt>
                <c:pt idx="4">
                  <c:v>15572.681352657002</c:v>
                </c:pt>
                <c:pt idx="5">
                  <c:v>41408.805</c:v>
                </c:pt>
              </c:numCache>
            </c:numRef>
          </c:val>
          <c:smooth val="1"/>
          <c:extLst>
            <c:ext xmlns:c16="http://schemas.microsoft.com/office/drawing/2014/chart" uri="{C3380CC4-5D6E-409C-BE32-E72D297353CC}">
              <c16:uniqueId val="{00000000-FFE0-4FD8-B54C-A5650F38400E}"/>
            </c:ext>
          </c:extLst>
        </c:ser>
        <c:dLbls>
          <c:dLblPos val="ctr"/>
          <c:showLegendKey val="0"/>
          <c:showVal val="1"/>
          <c:showCatName val="0"/>
          <c:showSerName val="0"/>
          <c:showPercent val="0"/>
          <c:showBubbleSize val="0"/>
        </c:dLbls>
        <c:marker val="1"/>
        <c:smooth val="0"/>
        <c:axId val="1114539535"/>
        <c:axId val="1114541935"/>
      </c:lineChart>
      <c:catAx>
        <c:axId val="11145395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14541935"/>
        <c:crosses val="autoZero"/>
        <c:auto val="1"/>
        <c:lblAlgn val="ctr"/>
        <c:lblOffset val="100"/>
        <c:noMultiLvlLbl val="0"/>
      </c:catAx>
      <c:valAx>
        <c:axId val="1114541935"/>
        <c:scaling>
          <c:orientation val="minMax"/>
        </c:scaling>
        <c:delete val="1"/>
        <c:axPos val="l"/>
        <c:numFmt formatCode="&quot;$&quot;\ ##\,##\ &quot;M&quot;" sourceLinked="1"/>
        <c:majorTickMark val="none"/>
        <c:minorTickMark val="none"/>
        <c:tickLblPos val="nextTo"/>
        <c:crossAx val="111453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3.xml"/><Relationship Id="rId2" Type="http://schemas.openxmlformats.org/officeDocument/2006/relationships/image" Target="../media/image2.svg"/><Relationship Id="rId16" Type="http://schemas.openxmlformats.org/officeDocument/2006/relationships/chart" Target="../charts/chart12.xml"/><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1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487680</xdr:colOff>
      <xdr:row>10</xdr:row>
      <xdr:rowOff>160020</xdr:rowOff>
    </xdr:from>
    <xdr:to>
      <xdr:col>4</xdr:col>
      <xdr:colOff>220980</xdr:colOff>
      <xdr:row>25</xdr:row>
      <xdr:rowOff>160020</xdr:rowOff>
    </xdr:to>
    <xdr:graphicFrame macro="">
      <xdr:nvGraphicFramePr>
        <xdr:cNvPr id="3" name="Chart 2">
          <a:extLst>
            <a:ext uri="{FF2B5EF4-FFF2-40B4-BE49-F238E27FC236}">
              <a16:creationId xmlns:a16="http://schemas.microsoft.com/office/drawing/2014/main" id="{31685D1A-F9D2-4710-2370-9B911F3DE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9</xdr:row>
      <xdr:rowOff>38100</xdr:rowOff>
    </xdr:from>
    <xdr:to>
      <xdr:col>10</xdr:col>
      <xdr:colOff>274320</xdr:colOff>
      <xdr:row>24</xdr:row>
      <xdr:rowOff>38100</xdr:rowOff>
    </xdr:to>
    <xdr:graphicFrame macro="">
      <xdr:nvGraphicFramePr>
        <xdr:cNvPr id="5" name="Chart 4">
          <a:extLst>
            <a:ext uri="{FF2B5EF4-FFF2-40B4-BE49-F238E27FC236}">
              <a16:creationId xmlns:a16="http://schemas.microsoft.com/office/drawing/2014/main" id="{DFA83F81-F0F9-EFBE-5836-5848CFAA1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11</xdr:row>
      <xdr:rowOff>175260</xdr:rowOff>
    </xdr:from>
    <xdr:to>
      <xdr:col>18</xdr:col>
      <xdr:colOff>480060</xdr:colOff>
      <xdr:row>26</xdr:row>
      <xdr:rowOff>175260</xdr:rowOff>
    </xdr:to>
    <xdr:graphicFrame macro="">
      <xdr:nvGraphicFramePr>
        <xdr:cNvPr id="7" name="Chart 6">
          <a:extLst>
            <a:ext uri="{FF2B5EF4-FFF2-40B4-BE49-F238E27FC236}">
              <a16:creationId xmlns:a16="http://schemas.microsoft.com/office/drawing/2014/main" id="{358DC328-84E9-D62F-C8A4-3F60412D3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716280</xdr:colOff>
      <xdr:row>5</xdr:row>
      <xdr:rowOff>175260</xdr:rowOff>
    </xdr:from>
    <xdr:to>
      <xdr:col>13</xdr:col>
      <xdr:colOff>662940</xdr:colOff>
      <xdr:row>20</xdr:row>
      <xdr:rowOff>175260</xdr:rowOff>
    </xdr:to>
    <xdr:graphicFrame macro="">
      <xdr:nvGraphicFramePr>
        <xdr:cNvPr id="8" name="Chart 7">
          <a:extLst>
            <a:ext uri="{FF2B5EF4-FFF2-40B4-BE49-F238E27FC236}">
              <a16:creationId xmlns:a16="http://schemas.microsoft.com/office/drawing/2014/main" id="{ED69218A-AEA3-BA92-4B0D-F2B0DE0F8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556260</xdr:colOff>
      <xdr:row>6</xdr:row>
      <xdr:rowOff>137161</xdr:rowOff>
    </xdr:from>
    <xdr:to>
      <xdr:col>12</xdr:col>
      <xdr:colOff>76200</xdr:colOff>
      <xdr:row>14</xdr:row>
      <xdr:rowOff>167641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54942622-ED7D-AEC6-A984-09A51670479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195560" y="123444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1013460</xdr:colOff>
      <xdr:row>5</xdr:row>
      <xdr:rowOff>175260</xdr:rowOff>
    </xdr:from>
    <xdr:to>
      <xdr:col>15</xdr:col>
      <xdr:colOff>175260</xdr:colOff>
      <xdr:row>20</xdr:row>
      <xdr:rowOff>175260</xdr:rowOff>
    </xdr:to>
    <xdr:graphicFrame macro="">
      <xdr:nvGraphicFramePr>
        <xdr:cNvPr id="2" name="Chart 1">
          <a:extLst>
            <a:ext uri="{FF2B5EF4-FFF2-40B4-BE49-F238E27FC236}">
              <a16:creationId xmlns:a16="http://schemas.microsoft.com/office/drawing/2014/main" id="{6EDC30A8-61FD-DB34-2F7A-85F6FD311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5</xdr:row>
      <xdr:rowOff>175260</xdr:rowOff>
    </xdr:from>
    <xdr:to>
      <xdr:col>8</xdr:col>
      <xdr:colOff>251460</xdr:colOff>
      <xdr:row>20</xdr:row>
      <xdr:rowOff>175260</xdr:rowOff>
    </xdr:to>
    <xdr:graphicFrame macro="">
      <xdr:nvGraphicFramePr>
        <xdr:cNvPr id="3" name="Chart 2">
          <a:extLst>
            <a:ext uri="{FF2B5EF4-FFF2-40B4-BE49-F238E27FC236}">
              <a16:creationId xmlns:a16="http://schemas.microsoft.com/office/drawing/2014/main" id="{0B661229-CF68-7683-D865-E2AE0CD6F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5</xdr:row>
      <xdr:rowOff>175260</xdr:rowOff>
    </xdr:from>
    <xdr:to>
      <xdr:col>8</xdr:col>
      <xdr:colOff>251460</xdr:colOff>
      <xdr:row>20</xdr:row>
      <xdr:rowOff>175260</xdr:rowOff>
    </xdr:to>
    <xdr:graphicFrame macro="">
      <xdr:nvGraphicFramePr>
        <xdr:cNvPr id="4" name="Chart 3">
          <a:extLst>
            <a:ext uri="{FF2B5EF4-FFF2-40B4-BE49-F238E27FC236}">
              <a16:creationId xmlns:a16="http://schemas.microsoft.com/office/drawing/2014/main" id="{EFE5DF9C-F1AD-B886-05E8-5B2257C8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129540</xdr:colOff>
      <xdr:row>5</xdr:row>
      <xdr:rowOff>175260</xdr:rowOff>
    </xdr:from>
    <xdr:to>
      <xdr:col>10</xdr:col>
      <xdr:colOff>358140</xdr:colOff>
      <xdr:row>20</xdr:row>
      <xdr:rowOff>175260</xdr:rowOff>
    </xdr:to>
    <xdr:graphicFrame macro="">
      <xdr:nvGraphicFramePr>
        <xdr:cNvPr id="5" name="Chart 4">
          <a:extLst>
            <a:ext uri="{FF2B5EF4-FFF2-40B4-BE49-F238E27FC236}">
              <a16:creationId xmlns:a16="http://schemas.microsoft.com/office/drawing/2014/main" id="{41E60D21-5A1A-3538-D51E-51509CAA8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1082040</xdr:colOff>
      <xdr:row>5</xdr:row>
      <xdr:rowOff>68580</xdr:rowOff>
    </xdr:from>
    <xdr:to>
      <xdr:col>20</xdr:col>
      <xdr:colOff>342900</xdr:colOff>
      <xdr:row>14</xdr:row>
      <xdr:rowOff>45719</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ABFA9482-85AF-0A6E-64A8-0BB9699AF65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244060" y="982980"/>
              <a:ext cx="182880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16</xdr:col>
      <xdr:colOff>182880</xdr:colOff>
      <xdr:row>3</xdr:row>
      <xdr:rowOff>167640</xdr:rowOff>
    </xdr:to>
    <xdr:sp macro="" textlink="">
      <xdr:nvSpPr>
        <xdr:cNvPr id="2" name="Rectangle: Rounded Corners 1">
          <a:extLst>
            <a:ext uri="{FF2B5EF4-FFF2-40B4-BE49-F238E27FC236}">
              <a16:creationId xmlns:a16="http://schemas.microsoft.com/office/drawing/2014/main" id="{4D24E93C-F4A4-011B-877F-D309BA28F7E2}"/>
            </a:ext>
          </a:extLst>
        </xdr:cNvPr>
        <xdr:cNvSpPr/>
      </xdr:nvSpPr>
      <xdr:spPr>
        <a:xfrm>
          <a:off x="0" y="15240"/>
          <a:ext cx="10797540" cy="7010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1</xdr:col>
      <xdr:colOff>6927</xdr:colOff>
      <xdr:row>5</xdr:row>
      <xdr:rowOff>62347</xdr:rowOff>
    </xdr:from>
    <xdr:to>
      <xdr:col>2</xdr:col>
      <xdr:colOff>561109</xdr:colOff>
      <xdr:row>7</xdr:row>
      <xdr:rowOff>16128</xdr:rowOff>
    </xdr:to>
    <xdr:sp macro="" textlink="">
      <xdr:nvSpPr>
        <xdr:cNvPr id="5" name="TextBox 4">
          <a:extLst>
            <a:ext uri="{FF2B5EF4-FFF2-40B4-BE49-F238E27FC236}">
              <a16:creationId xmlns:a16="http://schemas.microsoft.com/office/drawing/2014/main" id="{D5F0605A-5669-F42E-39D0-7BA6FAD9286F}"/>
            </a:ext>
          </a:extLst>
        </xdr:cNvPr>
        <xdr:cNvSpPr txBox="1"/>
      </xdr:nvSpPr>
      <xdr:spPr>
        <a:xfrm>
          <a:off x="616527" y="782783"/>
          <a:ext cx="1572491" cy="31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n-lt"/>
            </a:rPr>
            <a:t>Total Sales</a:t>
          </a:r>
          <a:r>
            <a:rPr lang="en-US" sz="800" b="1" baseline="0">
              <a:latin typeface="+mn-lt"/>
            </a:rPr>
            <a:t> Of Men </a:t>
          </a:r>
          <a:endParaRPr lang="en-US" sz="800" b="1">
            <a:latin typeface="+mn-lt"/>
          </a:endParaRPr>
        </a:p>
      </xdr:txBody>
    </xdr:sp>
    <xdr:clientData/>
  </xdr:twoCellAnchor>
  <xdr:twoCellAnchor>
    <xdr:from>
      <xdr:col>0</xdr:col>
      <xdr:colOff>45722</xdr:colOff>
      <xdr:row>4</xdr:row>
      <xdr:rowOff>152401</xdr:rowOff>
    </xdr:from>
    <xdr:to>
      <xdr:col>2</xdr:col>
      <xdr:colOff>41565</xdr:colOff>
      <xdr:row>8</xdr:row>
      <xdr:rowOff>0</xdr:rowOff>
    </xdr:to>
    <xdr:grpSp>
      <xdr:nvGrpSpPr>
        <xdr:cNvPr id="7" name="Group 6">
          <a:extLst>
            <a:ext uri="{FF2B5EF4-FFF2-40B4-BE49-F238E27FC236}">
              <a16:creationId xmlns:a16="http://schemas.microsoft.com/office/drawing/2014/main" id="{D914785D-4862-C149-A233-F8E697D8E321}"/>
            </a:ext>
          </a:extLst>
        </xdr:cNvPr>
        <xdr:cNvGrpSpPr/>
      </xdr:nvGrpSpPr>
      <xdr:grpSpPr>
        <a:xfrm>
          <a:off x="45722" y="883921"/>
          <a:ext cx="1626523" cy="579119"/>
          <a:chOff x="45721" y="692728"/>
          <a:chExt cx="1935479" cy="685800"/>
        </a:xfrm>
      </xdr:grpSpPr>
      <xdr:sp macro="" textlink="">
        <xdr:nvSpPr>
          <xdr:cNvPr id="3" name="Rectangle: Rounded Corners 2">
            <a:extLst>
              <a:ext uri="{FF2B5EF4-FFF2-40B4-BE49-F238E27FC236}">
                <a16:creationId xmlns:a16="http://schemas.microsoft.com/office/drawing/2014/main" id="{8531BD71-A50F-32E6-48ED-061ADDE9353F}"/>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4" name="Rectangle: Rounded Corners 3">
            <a:extLst>
              <a:ext uri="{FF2B5EF4-FFF2-40B4-BE49-F238E27FC236}">
                <a16:creationId xmlns:a16="http://schemas.microsoft.com/office/drawing/2014/main" id="{DD9A781D-B74D-5A6B-BF52-87BD9736E9EA}"/>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Man Pivot Table'!B4">
        <xdr:nvSpPr>
          <xdr:cNvPr id="27" name="TextBox 26">
            <a:extLst>
              <a:ext uri="{FF2B5EF4-FFF2-40B4-BE49-F238E27FC236}">
                <a16:creationId xmlns:a16="http://schemas.microsoft.com/office/drawing/2014/main" id="{57C73218-F8A4-C4A1-3C0A-5424AEB205B5}"/>
              </a:ext>
            </a:extLst>
          </xdr:cNvPr>
          <xdr:cNvSpPr txBox="1"/>
        </xdr:nvSpPr>
        <xdr:spPr>
          <a:xfrm>
            <a:off x="717852" y="1044651"/>
            <a:ext cx="1139488" cy="243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A8DA60-C73D-4632-929C-9E44B1EBEACE}" type="TxLink">
              <a:rPr lang="en-US" sz="1100" b="1" i="0" u="none" strike="noStrike">
                <a:solidFill>
                  <a:srgbClr val="000000"/>
                </a:solidFill>
                <a:latin typeface="Calibri"/>
                <a:cs typeface="Calibri"/>
              </a:rPr>
              <a:pPr/>
              <a:t>$ 161,46M</a:t>
            </a:fld>
            <a:endParaRPr lang="en-US" sz="1100" b="1"/>
          </a:p>
        </xdr:txBody>
      </xdr:sp>
    </xdr:grpSp>
    <xdr:clientData/>
  </xdr:twoCellAnchor>
  <xdr:twoCellAnchor>
    <xdr:from>
      <xdr:col>2</xdr:col>
      <xdr:colOff>79824</xdr:colOff>
      <xdr:row>4</xdr:row>
      <xdr:rowOff>162950</xdr:rowOff>
    </xdr:from>
    <xdr:to>
      <xdr:col>4</xdr:col>
      <xdr:colOff>119063</xdr:colOff>
      <xdr:row>8</xdr:row>
      <xdr:rowOff>0</xdr:rowOff>
    </xdr:to>
    <xdr:grpSp>
      <xdr:nvGrpSpPr>
        <xdr:cNvPr id="9" name="Group 8">
          <a:extLst>
            <a:ext uri="{FF2B5EF4-FFF2-40B4-BE49-F238E27FC236}">
              <a16:creationId xmlns:a16="http://schemas.microsoft.com/office/drawing/2014/main" id="{B162A0EB-2BB6-4DE4-BE84-ED36A1C3338C}"/>
            </a:ext>
          </a:extLst>
        </xdr:cNvPr>
        <xdr:cNvGrpSpPr/>
      </xdr:nvGrpSpPr>
      <xdr:grpSpPr>
        <a:xfrm>
          <a:off x="1710504" y="894470"/>
          <a:ext cx="1708019" cy="568570"/>
          <a:chOff x="45721" y="692728"/>
          <a:chExt cx="1935479" cy="685800"/>
        </a:xfrm>
      </xdr:grpSpPr>
      <xdr:sp macro="" textlink="">
        <xdr:nvSpPr>
          <xdr:cNvPr id="11" name="Rectangle: Rounded Corners 10">
            <a:extLst>
              <a:ext uri="{FF2B5EF4-FFF2-40B4-BE49-F238E27FC236}">
                <a16:creationId xmlns:a16="http://schemas.microsoft.com/office/drawing/2014/main" id="{8E42F464-CFB8-70DA-B76A-C374B93FD72F}"/>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13" name="Rectangle: Rounded Corners 12">
            <a:extLst>
              <a:ext uri="{FF2B5EF4-FFF2-40B4-BE49-F238E27FC236}">
                <a16:creationId xmlns:a16="http://schemas.microsoft.com/office/drawing/2014/main" id="{3FB5EDDB-C117-9D40-89C9-0C54DAE4F42F}"/>
              </a:ext>
            </a:extLst>
          </xdr:cNvPr>
          <xdr:cNvSpPr/>
        </xdr:nvSpPr>
        <xdr:spPr>
          <a:xfrm>
            <a:off x="54086" y="706572"/>
            <a:ext cx="493170" cy="665056"/>
          </a:xfrm>
          <a:prstGeom prst="roundRect">
            <a:avLst>
              <a:gd name="adj" fmla="val 18110"/>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Women Pivot Table'!B4">
        <xdr:nvSpPr>
          <xdr:cNvPr id="15" name="TextBox 14">
            <a:extLst>
              <a:ext uri="{FF2B5EF4-FFF2-40B4-BE49-F238E27FC236}">
                <a16:creationId xmlns:a16="http://schemas.microsoft.com/office/drawing/2014/main" id="{8DBCA966-7783-2246-D31F-45056317B6DA}"/>
              </a:ext>
            </a:extLst>
          </xdr:cNvPr>
          <xdr:cNvSpPr txBox="1"/>
        </xdr:nvSpPr>
        <xdr:spPr>
          <a:xfrm>
            <a:off x="738448" y="1018311"/>
            <a:ext cx="1055716" cy="265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E0EC8A-1E4F-496D-9EC3-CC4E4132C61F}" type="TxLink">
              <a:rPr lang="en-US" sz="1100" b="1" i="0" u="none" strike="noStrike">
                <a:solidFill>
                  <a:srgbClr val="000000"/>
                </a:solidFill>
                <a:latin typeface="Calibri"/>
                <a:cs typeface="Calibri"/>
              </a:rPr>
              <a:pPr/>
              <a:t>$ 138,89M</a:t>
            </a:fld>
            <a:endParaRPr lang="en-US" sz="1100" b="1" i="0" u="none" strike="noStrike">
              <a:solidFill>
                <a:srgbClr val="000000"/>
              </a:solidFill>
              <a:latin typeface="Calibri"/>
              <a:cs typeface="Calibri"/>
            </a:endParaRPr>
          </a:p>
        </xdr:txBody>
      </xdr:sp>
    </xdr:grpSp>
    <xdr:clientData/>
  </xdr:twoCellAnchor>
  <xdr:twoCellAnchor editAs="oneCell">
    <xdr:from>
      <xdr:col>0</xdr:col>
      <xdr:colOff>48491</xdr:colOff>
      <xdr:row>5</xdr:row>
      <xdr:rowOff>75926</xdr:rowOff>
    </xdr:from>
    <xdr:to>
      <xdr:col>0</xdr:col>
      <xdr:colOff>505691</xdr:colOff>
      <xdr:row>7</xdr:row>
      <xdr:rowOff>172907</xdr:rowOff>
    </xdr:to>
    <xdr:pic>
      <xdr:nvPicPr>
        <xdr:cNvPr id="14" name="Graphic 13" descr="Dollar with solid fill">
          <a:extLst>
            <a:ext uri="{FF2B5EF4-FFF2-40B4-BE49-F238E27FC236}">
              <a16:creationId xmlns:a16="http://schemas.microsoft.com/office/drawing/2014/main" id="{F834629D-96D4-F4FE-98F1-93FC7C0145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491" y="796362"/>
          <a:ext cx="457200" cy="457200"/>
        </a:xfrm>
        <a:prstGeom prst="rect">
          <a:avLst/>
        </a:prstGeom>
      </xdr:spPr>
    </xdr:pic>
    <xdr:clientData/>
  </xdr:twoCellAnchor>
  <xdr:twoCellAnchor editAs="oneCell">
    <xdr:from>
      <xdr:col>2</xdr:col>
      <xdr:colOff>86167</xdr:colOff>
      <xdr:row>5</xdr:row>
      <xdr:rowOff>35290</xdr:rowOff>
    </xdr:from>
    <xdr:to>
      <xdr:col>2</xdr:col>
      <xdr:colOff>501650</xdr:colOff>
      <xdr:row>7</xdr:row>
      <xdr:rowOff>132271</xdr:rowOff>
    </xdr:to>
    <xdr:pic>
      <xdr:nvPicPr>
        <xdr:cNvPr id="12" name="Graphic 11" descr="Money with solid fill">
          <a:extLst>
            <a:ext uri="{FF2B5EF4-FFF2-40B4-BE49-F238E27FC236}">
              <a16:creationId xmlns:a16="http://schemas.microsoft.com/office/drawing/2014/main" id="{69E65B1F-90E4-E8F0-43B9-EAEE208799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8117" y="771890"/>
          <a:ext cx="415483" cy="465281"/>
        </a:xfrm>
        <a:prstGeom prst="rect">
          <a:avLst/>
        </a:prstGeom>
      </xdr:spPr>
    </xdr:pic>
    <xdr:clientData/>
  </xdr:twoCellAnchor>
  <xdr:twoCellAnchor>
    <xdr:from>
      <xdr:col>2</xdr:col>
      <xdr:colOff>531813</xdr:colOff>
      <xdr:row>5</xdr:row>
      <xdr:rowOff>126999</xdr:rowOff>
    </xdr:from>
    <xdr:to>
      <xdr:col>4</xdr:col>
      <xdr:colOff>55563</xdr:colOff>
      <xdr:row>6</xdr:row>
      <xdr:rowOff>126999</xdr:rowOff>
    </xdr:to>
    <xdr:sp macro="" textlink="">
      <xdr:nvSpPr>
        <xdr:cNvPr id="25" name="TextBox 24">
          <a:extLst>
            <a:ext uri="{FF2B5EF4-FFF2-40B4-BE49-F238E27FC236}">
              <a16:creationId xmlns:a16="http://schemas.microsoft.com/office/drawing/2014/main" id="{BF6139D6-A942-DF85-0421-C23C31D1F29E}"/>
            </a:ext>
          </a:extLst>
        </xdr:cNvPr>
        <xdr:cNvSpPr txBox="1"/>
      </xdr:nvSpPr>
      <xdr:spPr>
        <a:xfrm>
          <a:off x="2166938" y="857249"/>
          <a:ext cx="1190625" cy="1825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50" b="1">
              <a:solidFill>
                <a:schemeClr val="dk1"/>
              </a:solidFill>
              <a:effectLst/>
              <a:latin typeface="+mn-lt"/>
              <a:ea typeface="+mn-ea"/>
              <a:cs typeface="+mn-cs"/>
            </a:rPr>
            <a:t>Total Sales</a:t>
          </a:r>
          <a:r>
            <a:rPr lang="en-US" sz="750" b="1" baseline="0">
              <a:solidFill>
                <a:schemeClr val="dk1"/>
              </a:solidFill>
              <a:effectLst/>
              <a:latin typeface="+mn-lt"/>
              <a:ea typeface="+mn-ea"/>
              <a:cs typeface="+mn-cs"/>
            </a:rPr>
            <a:t> Of Womem</a:t>
          </a:r>
          <a:endParaRPr lang="en-US" sz="750">
            <a:effectLst/>
          </a:endParaRPr>
        </a:p>
        <a:p>
          <a:endParaRPr lang="en-US" sz="1100"/>
        </a:p>
      </xdr:txBody>
    </xdr:sp>
    <xdr:clientData/>
  </xdr:twoCellAnchor>
  <xdr:twoCellAnchor>
    <xdr:from>
      <xdr:col>4</xdr:col>
      <xdr:colOff>158751</xdr:colOff>
      <xdr:row>5</xdr:row>
      <xdr:rowOff>7937</xdr:rowOff>
    </xdr:from>
    <xdr:to>
      <xdr:col>7</xdr:col>
      <xdr:colOff>108674</xdr:colOff>
      <xdr:row>8</xdr:row>
      <xdr:rowOff>0</xdr:rowOff>
    </xdr:to>
    <xdr:grpSp>
      <xdr:nvGrpSpPr>
        <xdr:cNvPr id="26" name="Group 25">
          <a:extLst>
            <a:ext uri="{FF2B5EF4-FFF2-40B4-BE49-F238E27FC236}">
              <a16:creationId xmlns:a16="http://schemas.microsoft.com/office/drawing/2014/main" id="{5FF7BDC8-15C5-419E-BFEB-3CF7C8128CEA}"/>
            </a:ext>
          </a:extLst>
        </xdr:cNvPr>
        <xdr:cNvGrpSpPr/>
      </xdr:nvGrpSpPr>
      <xdr:grpSpPr>
        <a:xfrm>
          <a:off x="3458211" y="922337"/>
          <a:ext cx="1778723" cy="540703"/>
          <a:chOff x="45721" y="692728"/>
          <a:chExt cx="1935479" cy="685800"/>
        </a:xfrm>
      </xdr:grpSpPr>
      <xdr:sp macro="" textlink="">
        <xdr:nvSpPr>
          <xdr:cNvPr id="28" name="Rectangle: Rounded Corners 27">
            <a:extLst>
              <a:ext uri="{FF2B5EF4-FFF2-40B4-BE49-F238E27FC236}">
                <a16:creationId xmlns:a16="http://schemas.microsoft.com/office/drawing/2014/main" id="{95E31E0A-73E1-A253-C20C-DED2AFE16D80}"/>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29" name="Rectangle: Rounded Corners 28">
            <a:extLst>
              <a:ext uri="{FF2B5EF4-FFF2-40B4-BE49-F238E27FC236}">
                <a16:creationId xmlns:a16="http://schemas.microsoft.com/office/drawing/2014/main" id="{26FB26EE-B72A-0E74-8FD5-10BE2839D50F}"/>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Man Pivot Table'!B10">
        <xdr:nvSpPr>
          <xdr:cNvPr id="30" name="TextBox 29">
            <a:extLst>
              <a:ext uri="{FF2B5EF4-FFF2-40B4-BE49-F238E27FC236}">
                <a16:creationId xmlns:a16="http://schemas.microsoft.com/office/drawing/2014/main" id="{B587E674-2556-8A2C-5436-98BB7ADA7AC3}"/>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F378CF-1FF4-4BD9-A27B-BBFF1BEC59FB}" type="TxLink">
              <a:rPr lang="en-US" sz="1100" b="1" i="0" u="none" strike="noStrike">
                <a:solidFill>
                  <a:srgbClr val="000000"/>
                </a:solidFill>
                <a:latin typeface="Calibri"/>
                <a:cs typeface="Calibri"/>
              </a:rPr>
              <a:pPr algn="ctr"/>
              <a:t>$  17M</a:t>
            </a:fld>
            <a:endParaRPr lang="en-US" sz="1100" b="1" i="0" u="none" strike="noStrike">
              <a:solidFill>
                <a:srgbClr val="000000"/>
              </a:solidFill>
              <a:latin typeface="Calibri"/>
              <a:cs typeface="Calibri"/>
            </a:endParaRPr>
          </a:p>
        </xdr:txBody>
      </xdr:sp>
    </xdr:grpSp>
    <xdr:clientData/>
  </xdr:twoCellAnchor>
  <xdr:twoCellAnchor>
    <xdr:from>
      <xdr:col>5</xdr:col>
      <xdr:colOff>124239</xdr:colOff>
      <xdr:row>5</xdr:row>
      <xdr:rowOff>86967</xdr:rowOff>
    </xdr:from>
    <xdr:to>
      <xdr:col>7</xdr:col>
      <xdr:colOff>41413</xdr:colOff>
      <xdr:row>6</xdr:row>
      <xdr:rowOff>111815</xdr:rowOff>
    </xdr:to>
    <xdr:sp macro="" textlink="">
      <xdr:nvSpPr>
        <xdr:cNvPr id="31" name="TextBox 30">
          <a:extLst>
            <a:ext uri="{FF2B5EF4-FFF2-40B4-BE49-F238E27FC236}">
              <a16:creationId xmlns:a16="http://schemas.microsoft.com/office/drawing/2014/main" id="{7C84DE4A-0529-451B-E3BE-989988828C64}"/>
            </a:ext>
          </a:extLst>
        </xdr:cNvPr>
        <xdr:cNvSpPr txBox="1"/>
      </xdr:nvSpPr>
      <xdr:spPr>
        <a:xfrm>
          <a:off x="4033630" y="815837"/>
          <a:ext cx="1134718" cy="2070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Average</a:t>
          </a:r>
          <a:r>
            <a:rPr lang="en-US" sz="800" b="1" baseline="0"/>
            <a:t> Sales Of  Men</a:t>
          </a:r>
          <a:endParaRPr lang="en-US" sz="800" b="1"/>
        </a:p>
      </xdr:txBody>
    </xdr:sp>
    <xdr:clientData/>
  </xdr:twoCellAnchor>
  <xdr:twoCellAnchor editAs="oneCell">
    <xdr:from>
      <xdr:col>4</xdr:col>
      <xdr:colOff>165748</xdr:colOff>
      <xdr:row>5</xdr:row>
      <xdr:rowOff>64869</xdr:rowOff>
    </xdr:from>
    <xdr:to>
      <xdr:col>5</xdr:col>
      <xdr:colOff>13348</xdr:colOff>
      <xdr:row>7</xdr:row>
      <xdr:rowOff>164304</xdr:rowOff>
    </xdr:to>
    <xdr:pic>
      <xdr:nvPicPr>
        <xdr:cNvPr id="16" name="Graphic 15" descr="Coins with solid fill">
          <a:extLst>
            <a:ext uri="{FF2B5EF4-FFF2-40B4-BE49-F238E27FC236}">
              <a16:creationId xmlns:a16="http://schemas.microsoft.com/office/drawing/2014/main" id="{CB9EC378-0D10-A2BB-C08F-BB271A1441D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67748" y="801469"/>
          <a:ext cx="457200" cy="467735"/>
        </a:xfrm>
        <a:prstGeom prst="rect">
          <a:avLst/>
        </a:prstGeom>
      </xdr:spPr>
    </xdr:pic>
    <xdr:clientData/>
  </xdr:twoCellAnchor>
  <xdr:twoCellAnchor>
    <xdr:from>
      <xdr:col>7</xdr:col>
      <xdr:colOff>139700</xdr:colOff>
      <xdr:row>5</xdr:row>
      <xdr:rowOff>6350</xdr:rowOff>
    </xdr:from>
    <xdr:to>
      <xdr:col>10</xdr:col>
      <xdr:colOff>89623</xdr:colOff>
      <xdr:row>8</xdr:row>
      <xdr:rowOff>0</xdr:rowOff>
    </xdr:to>
    <xdr:grpSp>
      <xdr:nvGrpSpPr>
        <xdr:cNvPr id="32" name="Group 31">
          <a:extLst>
            <a:ext uri="{FF2B5EF4-FFF2-40B4-BE49-F238E27FC236}">
              <a16:creationId xmlns:a16="http://schemas.microsoft.com/office/drawing/2014/main" id="{9FB3E162-E794-44FA-8FD1-968DB4E1C286}"/>
            </a:ext>
          </a:extLst>
        </xdr:cNvPr>
        <xdr:cNvGrpSpPr/>
      </xdr:nvGrpSpPr>
      <xdr:grpSpPr>
        <a:xfrm>
          <a:off x="5267960" y="920750"/>
          <a:ext cx="1778723" cy="542290"/>
          <a:chOff x="45721" y="692728"/>
          <a:chExt cx="1935479" cy="685800"/>
        </a:xfrm>
      </xdr:grpSpPr>
      <xdr:sp macro="" textlink="">
        <xdr:nvSpPr>
          <xdr:cNvPr id="33" name="Rectangle: Rounded Corners 32">
            <a:extLst>
              <a:ext uri="{FF2B5EF4-FFF2-40B4-BE49-F238E27FC236}">
                <a16:creationId xmlns:a16="http://schemas.microsoft.com/office/drawing/2014/main" id="{90CE65DF-2F72-44D1-ABFE-F5DA624F6B49}"/>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34" name="Rectangle: Rounded Corners 33">
            <a:extLst>
              <a:ext uri="{FF2B5EF4-FFF2-40B4-BE49-F238E27FC236}">
                <a16:creationId xmlns:a16="http://schemas.microsoft.com/office/drawing/2014/main" id="{336A97FB-9927-27FA-EC1C-B1CDFD9629AD}"/>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Women Pivot Table'!F4">
        <xdr:nvSpPr>
          <xdr:cNvPr id="35" name="TextBox 34">
            <a:extLst>
              <a:ext uri="{FF2B5EF4-FFF2-40B4-BE49-F238E27FC236}">
                <a16:creationId xmlns:a16="http://schemas.microsoft.com/office/drawing/2014/main" id="{65F0595B-7DB0-4ED6-33DA-1BA97E623DE6}"/>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BD48B8-E0F1-47AC-A3BC-6ECC0984F365}" type="TxLink">
              <a:rPr lang="en-US" sz="1100" b="1" i="0" u="none" strike="noStrike">
                <a:solidFill>
                  <a:srgbClr val="000000"/>
                </a:solidFill>
                <a:latin typeface="Calibri"/>
                <a:cs typeface="Calibri"/>
              </a:rPr>
              <a:pPr algn="ctr"/>
              <a:t>$  14M</a:t>
            </a:fld>
            <a:endParaRPr lang="en-US" sz="1100" b="1" i="0" u="none" strike="noStrike">
              <a:solidFill>
                <a:srgbClr val="000000"/>
              </a:solidFill>
              <a:latin typeface="Calibri"/>
              <a:cs typeface="Calibri"/>
            </a:endParaRPr>
          </a:p>
        </xdr:txBody>
      </xdr:sp>
    </xdr:grpSp>
    <xdr:clientData/>
  </xdr:twoCellAnchor>
  <xdr:twoCellAnchor>
    <xdr:from>
      <xdr:col>8</xdr:col>
      <xdr:colOff>63500</xdr:colOff>
      <xdr:row>5</xdr:row>
      <xdr:rowOff>114300</xdr:rowOff>
    </xdr:from>
    <xdr:to>
      <xdr:col>10</xdr:col>
      <xdr:colOff>50800</xdr:colOff>
      <xdr:row>6</xdr:row>
      <xdr:rowOff>139700</xdr:rowOff>
    </xdr:to>
    <xdr:sp macro="" textlink="">
      <xdr:nvSpPr>
        <xdr:cNvPr id="36" name="TextBox 35">
          <a:extLst>
            <a:ext uri="{FF2B5EF4-FFF2-40B4-BE49-F238E27FC236}">
              <a16:creationId xmlns:a16="http://schemas.microsoft.com/office/drawing/2014/main" id="{1E3F48B2-0635-283F-4ED2-AE89F8F21D5D}"/>
            </a:ext>
          </a:extLst>
        </xdr:cNvPr>
        <xdr:cNvSpPr txBox="1"/>
      </xdr:nvSpPr>
      <xdr:spPr>
        <a:xfrm>
          <a:off x="5803900" y="850900"/>
          <a:ext cx="1206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50" b="1">
              <a:ln>
                <a:noFill/>
              </a:ln>
              <a:solidFill>
                <a:schemeClr val="dk1"/>
              </a:solidFill>
              <a:effectLst/>
              <a:latin typeface="+mn-lt"/>
              <a:ea typeface="+mn-ea"/>
              <a:cs typeface="+mn-cs"/>
            </a:rPr>
            <a:t>Average</a:t>
          </a:r>
          <a:r>
            <a:rPr lang="en-US" sz="750" b="1" baseline="0">
              <a:ln>
                <a:noFill/>
              </a:ln>
              <a:solidFill>
                <a:schemeClr val="dk1"/>
              </a:solidFill>
              <a:effectLst/>
              <a:latin typeface="+mn-lt"/>
              <a:ea typeface="+mn-ea"/>
              <a:cs typeface="+mn-cs"/>
            </a:rPr>
            <a:t> Sales Of Women</a:t>
          </a:r>
          <a:endParaRPr lang="en-US" sz="750">
            <a:ln>
              <a:noFill/>
            </a:ln>
            <a:effectLst/>
          </a:endParaRPr>
        </a:p>
        <a:p>
          <a:endParaRPr lang="en-US" sz="1100">
            <a:ln>
              <a:noFill/>
            </a:ln>
          </a:endParaRPr>
        </a:p>
      </xdr:txBody>
    </xdr:sp>
    <xdr:clientData/>
  </xdr:twoCellAnchor>
  <xdr:twoCellAnchor editAs="oneCell">
    <xdr:from>
      <xdr:col>7</xdr:col>
      <xdr:colOff>152400</xdr:colOff>
      <xdr:row>5</xdr:row>
      <xdr:rowOff>82550</xdr:rowOff>
    </xdr:from>
    <xdr:to>
      <xdr:col>8</xdr:col>
      <xdr:colOff>0</xdr:colOff>
      <xdr:row>7</xdr:row>
      <xdr:rowOff>171450</xdr:rowOff>
    </xdr:to>
    <xdr:pic>
      <xdr:nvPicPr>
        <xdr:cNvPr id="38" name="Graphic 37" descr="Piggy Bank with solid fill">
          <a:extLst>
            <a:ext uri="{FF2B5EF4-FFF2-40B4-BE49-F238E27FC236}">
              <a16:creationId xmlns:a16="http://schemas.microsoft.com/office/drawing/2014/main" id="{C7299076-E20E-97E1-2CEA-E356571911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83200" y="819150"/>
          <a:ext cx="457200" cy="457200"/>
        </a:xfrm>
        <a:prstGeom prst="rect">
          <a:avLst/>
        </a:prstGeom>
      </xdr:spPr>
    </xdr:pic>
    <xdr:clientData/>
  </xdr:twoCellAnchor>
  <xdr:twoCellAnchor>
    <xdr:from>
      <xdr:col>10</xdr:col>
      <xdr:colOff>133350</xdr:colOff>
      <xdr:row>4</xdr:row>
      <xdr:rowOff>165100</xdr:rowOff>
    </xdr:from>
    <xdr:to>
      <xdr:col>13</xdr:col>
      <xdr:colOff>83273</xdr:colOff>
      <xdr:row>7</xdr:row>
      <xdr:rowOff>180397</xdr:rowOff>
    </xdr:to>
    <xdr:grpSp>
      <xdr:nvGrpSpPr>
        <xdr:cNvPr id="39" name="Group 38">
          <a:extLst>
            <a:ext uri="{FF2B5EF4-FFF2-40B4-BE49-F238E27FC236}">
              <a16:creationId xmlns:a16="http://schemas.microsoft.com/office/drawing/2014/main" id="{7D1653AF-241B-452A-BDCF-2BDCC3A5187A}"/>
            </a:ext>
          </a:extLst>
        </xdr:cNvPr>
        <xdr:cNvGrpSpPr/>
      </xdr:nvGrpSpPr>
      <xdr:grpSpPr>
        <a:xfrm>
          <a:off x="7090410" y="896620"/>
          <a:ext cx="1778723" cy="563937"/>
          <a:chOff x="45721" y="692728"/>
          <a:chExt cx="1935479" cy="685800"/>
        </a:xfrm>
      </xdr:grpSpPr>
      <xdr:sp macro="" textlink="">
        <xdr:nvSpPr>
          <xdr:cNvPr id="40" name="Rectangle: Rounded Corners 39">
            <a:extLst>
              <a:ext uri="{FF2B5EF4-FFF2-40B4-BE49-F238E27FC236}">
                <a16:creationId xmlns:a16="http://schemas.microsoft.com/office/drawing/2014/main" id="{1807FA17-FD95-51D8-5953-7CAF353EFA64}"/>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41" name="Rectangle: Rounded Corners 40">
            <a:extLst>
              <a:ext uri="{FF2B5EF4-FFF2-40B4-BE49-F238E27FC236}">
                <a16:creationId xmlns:a16="http://schemas.microsoft.com/office/drawing/2014/main" id="{013A9B68-37C2-ABD7-C63A-4A9D8ED7E079}"/>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Man Pivot Table'!B15">
        <xdr:nvSpPr>
          <xdr:cNvPr id="42" name="TextBox 41">
            <a:extLst>
              <a:ext uri="{FF2B5EF4-FFF2-40B4-BE49-F238E27FC236}">
                <a16:creationId xmlns:a16="http://schemas.microsoft.com/office/drawing/2014/main" id="{94F833EA-ED82-81DE-A569-7E3C58143688}"/>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D9422F-E949-43F1-AB5F-C829F41C596B}" type="TxLink">
              <a:rPr lang="en-US" sz="1100" b="1" i="0" u="none" strike="noStrike">
                <a:solidFill>
                  <a:srgbClr val="000000"/>
                </a:solidFill>
                <a:latin typeface="Calibri"/>
                <a:cs typeface="Calibri"/>
              </a:rPr>
              <a:pPr algn="ctr"/>
              <a:t>4,84 M</a:t>
            </a:fld>
            <a:endParaRPr lang="en-US" sz="1100" b="1" i="0" u="none" strike="noStrike">
              <a:solidFill>
                <a:srgbClr val="000000"/>
              </a:solidFill>
              <a:latin typeface="Calibri"/>
              <a:cs typeface="Calibri"/>
            </a:endParaRPr>
          </a:p>
        </xdr:txBody>
      </xdr:sp>
    </xdr:grpSp>
    <xdr:clientData/>
  </xdr:twoCellAnchor>
  <xdr:twoCellAnchor editAs="oneCell">
    <xdr:from>
      <xdr:col>10</xdr:col>
      <xdr:colOff>146050</xdr:colOff>
      <xdr:row>5</xdr:row>
      <xdr:rowOff>44450</xdr:rowOff>
    </xdr:from>
    <xdr:to>
      <xdr:col>10</xdr:col>
      <xdr:colOff>603250</xdr:colOff>
      <xdr:row>7</xdr:row>
      <xdr:rowOff>133350</xdr:rowOff>
    </xdr:to>
    <xdr:pic>
      <xdr:nvPicPr>
        <xdr:cNvPr id="44" name="Graphic 43" descr="Male profile with solid fill">
          <a:extLst>
            <a:ext uri="{FF2B5EF4-FFF2-40B4-BE49-F238E27FC236}">
              <a16:creationId xmlns:a16="http://schemas.microsoft.com/office/drawing/2014/main" id="{6DACBA12-20E2-ED0D-AA5B-1DDE44B0101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05650" y="781050"/>
          <a:ext cx="457200" cy="457200"/>
        </a:xfrm>
        <a:prstGeom prst="rect">
          <a:avLst/>
        </a:prstGeom>
      </xdr:spPr>
    </xdr:pic>
    <xdr:clientData/>
  </xdr:twoCellAnchor>
  <xdr:twoCellAnchor>
    <xdr:from>
      <xdr:col>13</xdr:col>
      <xdr:colOff>126999</xdr:colOff>
      <xdr:row>4</xdr:row>
      <xdr:rowOff>150813</xdr:rowOff>
    </xdr:from>
    <xdr:to>
      <xdr:col>16</xdr:col>
      <xdr:colOff>76923</xdr:colOff>
      <xdr:row>7</xdr:row>
      <xdr:rowOff>166110</xdr:rowOff>
    </xdr:to>
    <xdr:grpSp>
      <xdr:nvGrpSpPr>
        <xdr:cNvPr id="47" name="Group 46">
          <a:extLst>
            <a:ext uri="{FF2B5EF4-FFF2-40B4-BE49-F238E27FC236}">
              <a16:creationId xmlns:a16="http://schemas.microsoft.com/office/drawing/2014/main" id="{085E6F63-595E-4830-AE05-3E887D94339A}"/>
            </a:ext>
          </a:extLst>
        </xdr:cNvPr>
        <xdr:cNvGrpSpPr/>
      </xdr:nvGrpSpPr>
      <xdr:grpSpPr>
        <a:xfrm>
          <a:off x="8912859" y="882333"/>
          <a:ext cx="1778724" cy="563937"/>
          <a:chOff x="45721" y="692728"/>
          <a:chExt cx="1935479" cy="685800"/>
        </a:xfrm>
      </xdr:grpSpPr>
      <xdr:sp macro="" textlink="">
        <xdr:nvSpPr>
          <xdr:cNvPr id="48" name="Rectangle: Rounded Corners 47">
            <a:extLst>
              <a:ext uri="{FF2B5EF4-FFF2-40B4-BE49-F238E27FC236}">
                <a16:creationId xmlns:a16="http://schemas.microsoft.com/office/drawing/2014/main" id="{CFE671A7-6937-0615-824D-F397635F82DA}"/>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49" name="Rectangle: Rounded Corners 48">
            <a:extLst>
              <a:ext uri="{FF2B5EF4-FFF2-40B4-BE49-F238E27FC236}">
                <a16:creationId xmlns:a16="http://schemas.microsoft.com/office/drawing/2014/main" id="{46A00B01-EAF1-0820-FA8E-473E5132CE9A}"/>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Women Pivot Table'!B9">
        <xdr:nvSpPr>
          <xdr:cNvPr id="50" name="TextBox 49">
            <a:extLst>
              <a:ext uri="{FF2B5EF4-FFF2-40B4-BE49-F238E27FC236}">
                <a16:creationId xmlns:a16="http://schemas.microsoft.com/office/drawing/2014/main" id="{EF36B2D1-DC62-4044-B55A-199C7921572F}"/>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7E0B43-74A8-4F9D-8C25-1E6B237B9AF9}" type="TxLink">
              <a:rPr lang="en-US" sz="1100" b="1" i="0" u="none" strike="noStrike">
                <a:solidFill>
                  <a:srgbClr val="000000"/>
                </a:solidFill>
                <a:latin typeface="Calibri"/>
                <a:cs typeface="Calibri"/>
              </a:rPr>
              <a:pPr algn="ctr"/>
              <a:t>4,89 M</a:t>
            </a:fld>
            <a:endParaRPr lang="en-US" sz="1100" b="1" i="0" u="none" strike="noStrike">
              <a:solidFill>
                <a:srgbClr val="000000"/>
              </a:solidFill>
              <a:latin typeface="Calibri"/>
              <a:cs typeface="Calibri"/>
            </a:endParaRPr>
          </a:p>
        </xdr:txBody>
      </xdr:sp>
    </xdr:grpSp>
    <xdr:clientData/>
  </xdr:twoCellAnchor>
  <xdr:twoCellAnchor>
    <xdr:from>
      <xdr:col>11</xdr:col>
      <xdr:colOff>79375</xdr:colOff>
      <xdr:row>5</xdr:row>
      <xdr:rowOff>111125</xdr:rowOff>
    </xdr:from>
    <xdr:to>
      <xdr:col>13</xdr:col>
      <xdr:colOff>47625</xdr:colOff>
      <xdr:row>6</xdr:row>
      <xdr:rowOff>103187</xdr:rowOff>
    </xdr:to>
    <xdr:sp macro="" textlink="">
      <xdr:nvSpPr>
        <xdr:cNvPr id="51" name="TextBox 50">
          <a:extLst>
            <a:ext uri="{FF2B5EF4-FFF2-40B4-BE49-F238E27FC236}">
              <a16:creationId xmlns:a16="http://schemas.microsoft.com/office/drawing/2014/main" id="{31E0F260-C2EF-5BC0-62F0-FA5C614B1645}"/>
            </a:ext>
          </a:extLst>
        </xdr:cNvPr>
        <xdr:cNvSpPr txBox="1"/>
      </xdr:nvSpPr>
      <xdr:spPr>
        <a:xfrm>
          <a:off x="7659688" y="841375"/>
          <a:ext cx="1190625"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Product  Sold</a:t>
          </a:r>
          <a:r>
            <a:rPr lang="en-US" sz="800" b="1" baseline="0"/>
            <a:t> By Men</a:t>
          </a:r>
          <a:endParaRPr lang="en-US" sz="800" b="1"/>
        </a:p>
      </xdr:txBody>
    </xdr:sp>
    <xdr:clientData/>
  </xdr:twoCellAnchor>
  <xdr:twoCellAnchor>
    <xdr:from>
      <xdr:col>14</xdr:col>
      <xdr:colOff>76200</xdr:colOff>
      <xdr:row>5</xdr:row>
      <xdr:rowOff>91440</xdr:rowOff>
    </xdr:from>
    <xdr:to>
      <xdr:col>16</xdr:col>
      <xdr:colOff>45720</xdr:colOff>
      <xdr:row>6</xdr:row>
      <xdr:rowOff>121920</xdr:rowOff>
    </xdr:to>
    <xdr:sp macro="" textlink="">
      <xdr:nvSpPr>
        <xdr:cNvPr id="52" name="TextBox 51">
          <a:extLst>
            <a:ext uri="{FF2B5EF4-FFF2-40B4-BE49-F238E27FC236}">
              <a16:creationId xmlns:a16="http://schemas.microsoft.com/office/drawing/2014/main" id="{EC0378C4-D311-D0B5-70C5-AC1D3C05BB03}"/>
            </a:ext>
          </a:extLst>
        </xdr:cNvPr>
        <xdr:cNvSpPr txBox="1"/>
      </xdr:nvSpPr>
      <xdr:spPr>
        <a:xfrm>
          <a:off x="9471660" y="822960"/>
          <a:ext cx="11887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50" b="1"/>
            <a:t>Product Sold By  Women</a:t>
          </a:r>
        </a:p>
      </xdr:txBody>
    </xdr:sp>
    <xdr:clientData/>
  </xdr:twoCellAnchor>
  <xdr:twoCellAnchor editAs="oneCell">
    <xdr:from>
      <xdr:col>13</xdr:col>
      <xdr:colOff>136030</xdr:colOff>
      <xdr:row>5</xdr:row>
      <xdr:rowOff>16653</xdr:rowOff>
    </xdr:from>
    <xdr:to>
      <xdr:col>13</xdr:col>
      <xdr:colOff>593230</xdr:colOff>
      <xdr:row>7</xdr:row>
      <xdr:rowOff>104918</xdr:rowOff>
    </xdr:to>
    <xdr:pic>
      <xdr:nvPicPr>
        <xdr:cNvPr id="46" name="Graphic 45" descr="Female Profile with solid fill">
          <a:extLst>
            <a:ext uri="{FF2B5EF4-FFF2-40B4-BE49-F238E27FC236}">
              <a16:creationId xmlns:a16="http://schemas.microsoft.com/office/drawing/2014/main" id="{DD2040C9-CD6A-C8CB-819E-971B02D8E8B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21890" y="748173"/>
          <a:ext cx="457200" cy="454025"/>
        </a:xfrm>
        <a:prstGeom prst="rect">
          <a:avLst/>
        </a:prstGeom>
      </xdr:spPr>
    </xdr:pic>
    <xdr:clientData/>
  </xdr:twoCellAnchor>
  <xdr:twoCellAnchor>
    <xdr:from>
      <xdr:col>0</xdr:col>
      <xdr:colOff>106680</xdr:colOff>
      <xdr:row>8</xdr:row>
      <xdr:rowOff>121920</xdr:rowOff>
    </xdr:from>
    <xdr:to>
      <xdr:col>5</xdr:col>
      <xdr:colOff>487680</xdr:colOff>
      <xdr:row>21</xdr:row>
      <xdr:rowOff>152400</xdr:rowOff>
    </xdr:to>
    <xdr:sp macro="" textlink="">
      <xdr:nvSpPr>
        <xdr:cNvPr id="53" name="Rectangle: Rounded Corners 52">
          <a:extLst>
            <a:ext uri="{FF2B5EF4-FFF2-40B4-BE49-F238E27FC236}">
              <a16:creationId xmlns:a16="http://schemas.microsoft.com/office/drawing/2014/main" id="{9CC652D0-7308-78D5-18EC-2AB664BFAF1F}"/>
            </a:ext>
          </a:extLst>
        </xdr:cNvPr>
        <xdr:cNvSpPr/>
      </xdr:nvSpPr>
      <xdr:spPr>
        <a:xfrm>
          <a:off x="106680" y="1767840"/>
          <a:ext cx="4290060" cy="240792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563880</xdr:colOff>
      <xdr:row>9</xdr:row>
      <xdr:rowOff>114300</xdr:rowOff>
    </xdr:from>
    <xdr:to>
      <xdr:col>4</xdr:col>
      <xdr:colOff>403860</xdr:colOff>
      <xdr:row>21</xdr:row>
      <xdr:rowOff>22860</xdr:rowOff>
    </xdr:to>
    <xdr:graphicFrame macro="">
      <xdr:nvGraphicFramePr>
        <xdr:cNvPr id="55" name="Chart 54">
          <a:extLst>
            <a:ext uri="{FF2B5EF4-FFF2-40B4-BE49-F238E27FC236}">
              <a16:creationId xmlns:a16="http://schemas.microsoft.com/office/drawing/2014/main" id="{43A09D4A-3E5F-45E2-82DE-6D05BA0B3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53340</xdr:colOff>
      <xdr:row>8</xdr:row>
      <xdr:rowOff>114300</xdr:rowOff>
    </xdr:from>
    <xdr:to>
      <xdr:col>13</xdr:col>
      <xdr:colOff>76200</xdr:colOff>
      <xdr:row>21</xdr:row>
      <xdr:rowOff>137160</xdr:rowOff>
    </xdr:to>
    <xdr:sp macro="" textlink="">
      <xdr:nvSpPr>
        <xdr:cNvPr id="56" name="Rectangle: Rounded Corners 55">
          <a:extLst>
            <a:ext uri="{FF2B5EF4-FFF2-40B4-BE49-F238E27FC236}">
              <a16:creationId xmlns:a16="http://schemas.microsoft.com/office/drawing/2014/main" id="{59E54C47-845A-436F-9AF3-96890CF037ED}"/>
            </a:ext>
          </a:extLst>
        </xdr:cNvPr>
        <xdr:cNvSpPr/>
      </xdr:nvSpPr>
      <xdr:spPr>
        <a:xfrm>
          <a:off x="4572000" y="176022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1</xdr:col>
      <xdr:colOff>190500</xdr:colOff>
      <xdr:row>8</xdr:row>
      <xdr:rowOff>175260</xdr:rowOff>
    </xdr:from>
    <xdr:to>
      <xdr:col>5</xdr:col>
      <xdr:colOff>198120</xdr:colOff>
      <xdr:row>10</xdr:row>
      <xdr:rowOff>91440</xdr:rowOff>
    </xdr:to>
    <xdr:sp macro="" textlink="">
      <xdr:nvSpPr>
        <xdr:cNvPr id="57" name="TextBox 56">
          <a:extLst>
            <a:ext uri="{FF2B5EF4-FFF2-40B4-BE49-F238E27FC236}">
              <a16:creationId xmlns:a16="http://schemas.microsoft.com/office/drawing/2014/main" id="{FC84949F-06D2-B4A2-DA35-D81202F40429}"/>
            </a:ext>
          </a:extLst>
        </xdr:cNvPr>
        <xdr:cNvSpPr txBox="1"/>
      </xdr:nvSpPr>
      <xdr:spPr>
        <a:xfrm>
          <a:off x="800100" y="1821180"/>
          <a:ext cx="3307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TOATL  SALES COUNTRY  BY MAN</a:t>
          </a:r>
        </a:p>
      </xdr:txBody>
    </xdr:sp>
    <xdr:clientData/>
  </xdr:twoCellAnchor>
  <xdr:twoCellAnchor>
    <xdr:from>
      <xdr:col>6</xdr:col>
      <xdr:colOff>502920</xdr:colOff>
      <xdr:row>9</xdr:row>
      <xdr:rowOff>38100</xdr:rowOff>
    </xdr:from>
    <xdr:to>
      <xdr:col>12</xdr:col>
      <xdr:colOff>160020</xdr:colOff>
      <xdr:row>21</xdr:row>
      <xdr:rowOff>83820</xdr:rowOff>
    </xdr:to>
    <xdr:graphicFrame macro="">
      <xdr:nvGraphicFramePr>
        <xdr:cNvPr id="58" name="Chart 57">
          <a:extLst>
            <a:ext uri="{FF2B5EF4-FFF2-40B4-BE49-F238E27FC236}">
              <a16:creationId xmlns:a16="http://schemas.microsoft.com/office/drawing/2014/main" id="{5D37727D-89FC-4F53-B224-A63D4E87B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541020</xdr:colOff>
      <xdr:row>8</xdr:row>
      <xdr:rowOff>175260</xdr:rowOff>
    </xdr:from>
    <xdr:to>
      <xdr:col>12</xdr:col>
      <xdr:colOff>259080</xdr:colOff>
      <xdr:row>10</xdr:row>
      <xdr:rowOff>53340</xdr:rowOff>
    </xdr:to>
    <xdr:sp macro="" textlink="">
      <xdr:nvSpPr>
        <xdr:cNvPr id="59" name="TextBox 58">
          <a:extLst>
            <a:ext uri="{FF2B5EF4-FFF2-40B4-BE49-F238E27FC236}">
              <a16:creationId xmlns:a16="http://schemas.microsoft.com/office/drawing/2014/main" id="{5E522C10-D37F-1738-E659-937DD0E7217E}"/>
            </a:ext>
          </a:extLst>
        </xdr:cNvPr>
        <xdr:cNvSpPr txBox="1"/>
      </xdr:nvSpPr>
      <xdr:spPr>
        <a:xfrm>
          <a:off x="5059680" y="1821180"/>
          <a:ext cx="33756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SALES COUNTRY  BY</a:t>
          </a:r>
          <a:r>
            <a:rPr lang="en-US" sz="1100" b="1" baseline="0"/>
            <a:t> WOMEN</a:t>
          </a:r>
          <a:endParaRPr lang="en-US" sz="1100" b="1"/>
        </a:p>
      </xdr:txBody>
    </xdr:sp>
    <xdr:clientData/>
  </xdr:twoCellAnchor>
  <xdr:twoCellAnchor>
    <xdr:from>
      <xdr:col>0</xdr:col>
      <xdr:colOff>137160</xdr:colOff>
      <xdr:row>22</xdr:row>
      <xdr:rowOff>137160</xdr:rowOff>
    </xdr:from>
    <xdr:to>
      <xdr:col>5</xdr:col>
      <xdr:colOff>518160</xdr:colOff>
      <xdr:row>35</xdr:row>
      <xdr:rowOff>160020</xdr:rowOff>
    </xdr:to>
    <xdr:sp macro="" textlink="">
      <xdr:nvSpPr>
        <xdr:cNvPr id="60" name="Rectangle: Rounded Corners 59">
          <a:extLst>
            <a:ext uri="{FF2B5EF4-FFF2-40B4-BE49-F238E27FC236}">
              <a16:creationId xmlns:a16="http://schemas.microsoft.com/office/drawing/2014/main" id="{13971FDA-3765-47BA-B70A-90B9F02D3AB6}"/>
            </a:ext>
          </a:extLst>
        </xdr:cNvPr>
        <xdr:cNvSpPr/>
      </xdr:nvSpPr>
      <xdr:spPr>
        <a:xfrm>
          <a:off x="137160" y="434340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137160</xdr:colOff>
      <xdr:row>22</xdr:row>
      <xdr:rowOff>83820</xdr:rowOff>
    </xdr:from>
    <xdr:to>
      <xdr:col>13</xdr:col>
      <xdr:colOff>160020</xdr:colOff>
      <xdr:row>35</xdr:row>
      <xdr:rowOff>106680</xdr:rowOff>
    </xdr:to>
    <xdr:sp macro="" textlink="">
      <xdr:nvSpPr>
        <xdr:cNvPr id="61" name="Rectangle: Rounded Corners 60">
          <a:extLst>
            <a:ext uri="{FF2B5EF4-FFF2-40B4-BE49-F238E27FC236}">
              <a16:creationId xmlns:a16="http://schemas.microsoft.com/office/drawing/2014/main" id="{B7FD6A6D-65DD-44F2-A1EF-88FBE56F143F}"/>
            </a:ext>
          </a:extLst>
        </xdr:cNvPr>
        <xdr:cNvSpPr/>
      </xdr:nvSpPr>
      <xdr:spPr>
        <a:xfrm>
          <a:off x="4655820" y="429006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403860</xdr:colOff>
      <xdr:row>23</xdr:row>
      <xdr:rowOff>99060</xdr:rowOff>
    </xdr:from>
    <xdr:to>
      <xdr:col>5</xdr:col>
      <xdr:colOff>327660</xdr:colOff>
      <xdr:row>35</xdr:row>
      <xdr:rowOff>99060</xdr:rowOff>
    </xdr:to>
    <xdr:graphicFrame macro="">
      <xdr:nvGraphicFramePr>
        <xdr:cNvPr id="62" name="Chart 61">
          <a:extLst>
            <a:ext uri="{FF2B5EF4-FFF2-40B4-BE49-F238E27FC236}">
              <a16:creationId xmlns:a16="http://schemas.microsoft.com/office/drawing/2014/main" id="{EA68F78F-803E-4030-8BD5-0FF2A3C35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236220</xdr:colOff>
      <xdr:row>23</xdr:row>
      <xdr:rowOff>15240</xdr:rowOff>
    </xdr:from>
    <xdr:to>
      <xdr:col>5</xdr:col>
      <xdr:colOff>137160</xdr:colOff>
      <xdr:row>24</xdr:row>
      <xdr:rowOff>83820</xdr:rowOff>
    </xdr:to>
    <xdr:sp macro="" textlink="">
      <xdr:nvSpPr>
        <xdr:cNvPr id="63" name="TextBox 62">
          <a:extLst>
            <a:ext uri="{FF2B5EF4-FFF2-40B4-BE49-F238E27FC236}">
              <a16:creationId xmlns:a16="http://schemas.microsoft.com/office/drawing/2014/main" id="{BF0CBF20-FCFD-410E-FAF6-43EE5312BEDA}"/>
            </a:ext>
          </a:extLst>
        </xdr:cNvPr>
        <xdr:cNvSpPr txBox="1"/>
      </xdr:nvSpPr>
      <xdr:spPr>
        <a:xfrm>
          <a:off x="845820" y="4404360"/>
          <a:ext cx="3200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5</a:t>
          </a:r>
          <a:r>
            <a:rPr lang="en-US" sz="1100" b="1" baseline="0"/>
            <a:t>  BRAND SALES BY MAN</a:t>
          </a:r>
          <a:endParaRPr lang="en-US" sz="1100" b="1"/>
        </a:p>
      </xdr:txBody>
    </xdr:sp>
    <xdr:clientData/>
  </xdr:twoCellAnchor>
  <xdr:twoCellAnchor>
    <xdr:from>
      <xdr:col>6</xdr:col>
      <xdr:colOff>365760</xdr:colOff>
      <xdr:row>23</xdr:row>
      <xdr:rowOff>45720</xdr:rowOff>
    </xdr:from>
    <xdr:to>
      <xdr:col>12</xdr:col>
      <xdr:colOff>388620</xdr:colOff>
      <xdr:row>35</xdr:row>
      <xdr:rowOff>7620</xdr:rowOff>
    </xdr:to>
    <xdr:graphicFrame macro="">
      <xdr:nvGraphicFramePr>
        <xdr:cNvPr id="64" name="Chart 63">
          <a:extLst>
            <a:ext uri="{FF2B5EF4-FFF2-40B4-BE49-F238E27FC236}">
              <a16:creationId xmlns:a16="http://schemas.microsoft.com/office/drawing/2014/main" id="{3E018058-6B56-44B4-AD2B-B3D56B3D2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525780</xdr:colOff>
      <xdr:row>22</xdr:row>
      <xdr:rowOff>144780</xdr:rowOff>
    </xdr:from>
    <xdr:to>
      <xdr:col>12</xdr:col>
      <xdr:colOff>502920</xdr:colOff>
      <xdr:row>24</xdr:row>
      <xdr:rowOff>45720</xdr:rowOff>
    </xdr:to>
    <xdr:sp macro="" textlink="">
      <xdr:nvSpPr>
        <xdr:cNvPr id="65" name="TextBox 64">
          <a:extLst>
            <a:ext uri="{FF2B5EF4-FFF2-40B4-BE49-F238E27FC236}">
              <a16:creationId xmlns:a16="http://schemas.microsoft.com/office/drawing/2014/main" id="{BD0363A0-60EC-6FD3-BDB4-01978ECB75E4}"/>
            </a:ext>
          </a:extLst>
        </xdr:cNvPr>
        <xdr:cNvSpPr txBox="1"/>
      </xdr:nvSpPr>
      <xdr:spPr>
        <a:xfrm>
          <a:off x="5654040" y="4351020"/>
          <a:ext cx="30251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TOP 5</a:t>
          </a:r>
          <a:r>
            <a:rPr lang="en-US" sz="1100" b="1" baseline="0">
              <a:solidFill>
                <a:schemeClr val="dk1"/>
              </a:solidFill>
              <a:effectLst/>
              <a:latin typeface="+mn-lt"/>
              <a:ea typeface="+mn-ea"/>
              <a:cs typeface="+mn-cs"/>
            </a:rPr>
            <a:t>  BRAND SALES BY WOMEN</a:t>
          </a:r>
          <a:endParaRPr lang="en-US">
            <a:effectLst/>
          </a:endParaRPr>
        </a:p>
        <a:p>
          <a:endParaRPr lang="en-US" sz="1100"/>
        </a:p>
      </xdr:txBody>
    </xdr:sp>
    <xdr:clientData/>
  </xdr:twoCellAnchor>
  <xdr:twoCellAnchor>
    <xdr:from>
      <xdr:col>0</xdr:col>
      <xdr:colOff>213360</xdr:colOff>
      <xdr:row>36</xdr:row>
      <xdr:rowOff>76200</xdr:rowOff>
    </xdr:from>
    <xdr:to>
      <xdr:col>5</xdr:col>
      <xdr:colOff>594360</xdr:colOff>
      <xdr:row>49</xdr:row>
      <xdr:rowOff>99060</xdr:rowOff>
    </xdr:to>
    <xdr:sp macro="" textlink="">
      <xdr:nvSpPr>
        <xdr:cNvPr id="67" name="Rectangle: Rounded Corners 66">
          <a:extLst>
            <a:ext uri="{FF2B5EF4-FFF2-40B4-BE49-F238E27FC236}">
              <a16:creationId xmlns:a16="http://schemas.microsoft.com/office/drawing/2014/main" id="{F68AA208-C070-43E8-A959-99E484D49E0F}"/>
            </a:ext>
          </a:extLst>
        </xdr:cNvPr>
        <xdr:cNvSpPr/>
      </xdr:nvSpPr>
      <xdr:spPr>
        <a:xfrm>
          <a:off x="213360" y="684276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236220</xdr:colOff>
      <xdr:row>36</xdr:row>
      <xdr:rowOff>38100</xdr:rowOff>
    </xdr:from>
    <xdr:to>
      <xdr:col>13</xdr:col>
      <xdr:colOff>259080</xdr:colOff>
      <xdr:row>49</xdr:row>
      <xdr:rowOff>60960</xdr:rowOff>
    </xdr:to>
    <xdr:sp macro="" textlink="">
      <xdr:nvSpPr>
        <xdr:cNvPr id="68" name="Rectangle: Rounded Corners 67">
          <a:extLst>
            <a:ext uri="{FF2B5EF4-FFF2-40B4-BE49-F238E27FC236}">
              <a16:creationId xmlns:a16="http://schemas.microsoft.com/office/drawing/2014/main" id="{836D40DA-2E6E-4B0F-BB2D-4EF61845365A}"/>
            </a:ext>
          </a:extLst>
        </xdr:cNvPr>
        <xdr:cNvSpPr/>
      </xdr:nvSpPr>
      <xdr:spPr>
        <a:xfrm>
          <a:off x="4754880" y="662178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1</xdr:col>
      <xdr:colOff>60960</xdr:colOff>
      <xdr:row>37</xdr:row>
      <xdr:rowOff>152400</xdr:rowOff>
    </xdr:from>
    <xdr:to>
      <xdr:col>5</xdr:col>
      <xdr:colOff>30480</xdr:colOff>
      <xdr:row>48</xdr:row>
      <xdr:rowOff>167640</xdr:rowOff>
    </xdr:to>
    <xdr:graphicFrame macro="">
      <xdr:nvGraphicFramePr>
        <xdr:cNvPr id="70" name="Chart 69">
          <a:extLst>
            <a:ext uri="{FF2B5EF4-FFF2-40B4-BE49-F238E27FC236}">
              <a16:creationId xmlns:a16="http://schemas.microsoft.com/office/drawing/2014/main" id="{080F1822-BD5F-4E7C-BCE4-5F14A17D9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274320</xdr:colOff>
      <xdr:row>36</xdr:row>
      <xdr:rowOff>152400</xdr:rowOff>
    </xdr:from>
    <xdr:to>
      <xdr:col>5</xdr:col>
      <xdr:colOff>342900</xdr:colOff>
      <xdr:row>38</xdr:row>
      <xdr:rowOff>53340</xdr:rowOff>
    </xdr:to>
    <xdr:sp macro="" textlink="">
      <xdr:nvSpPr>
        <xdr:cNvPr id="71" name="TextBox 70">
          <a:extLst>
            <a:ext uri="{FF2B5EF4-FFF2-40B4-BE49-F238E27FC236}">
              <a16:creationId xmlns:a16="http://schemas.microsoft.com/office/drawing/2014/main" id="{1126A6B4-B746-06BD-8FCB-CCEA17119D7F}"/>
            </a:ext>
          </a:extLst>
        </xdr:cNvPr>
        <xdr:cNvSpPr txBox="1"/>
      </xdr:nvSpPr>
      <xdr:spPr>
        <a:xfrm>
          <a:off x="883920" y="6918960"/>
          <a:ext cx="3368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3 TYPE OF</a:t>
          </a:r>
          <a:r>
            <a:rPr lang="en-US" sz="1100" b="1" baseline="0"/>
            <a:t>  PERFUME SOLD  BY  MAN</a:t>
          </a:r>
          <a:endParaRPr lang="en-US" sz="1100" b="1"/>
        </a:p>
      </xdr:txBody>
    </xdr:sp>
    <xdr:clientData/>
  </xdr:twoCellAnchor>
  <xdr:twoCellAnchor>
    <xdr:from>
      <xdr:col>6</xdr:col>
      <xdr:colOff>434340</xdr:colOff>
      <xdr:row>37</xdr:row>
      <xdr:rowOff>53340</xdr:rowOff>
    </xdr:from>
    <xdr:to>
      <xdr:col>12</xdr:col>
      <xdr:colOff>579120</xdr:colOff>
      <xdr:row>48</xdr:row>
      <xdr:rowOff>30480</xdr:rowOff>
    </xdr:to>
    <xdr:graphicFrame macro="">
      <xdr:nvGraphicFramePr>
        <xdr:cNvPr id="72" name="Chart 71">
          <a:extLst>
            <a:ext uri="{FF2B5EF4-FFF2-40B4-BE49-F238E27FC236}">
              <a16:creationId xmlns:a16="http://schemas.microsoft.com/office/drawing/2014/main" id="{9C9C0417-D624-40A9-843D-F613FCF0D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533400</xdr:colOff>
      <xdr:row>36</xdr:row>
      <xdr:rowOff>137160</xdr:rowOff>
    </xdr:from>
    <xdr:to>
      <xdr:col>12</xdr:col>
      <xdr:colOff>533400</xdr:colOff>
      <xdr:row>38</xdr:row>
      <xdr:rowOff>7620</xdr:rowOff>
    </xdr:to>
    <xdr:sp macro="" textlink="">
      <xdr:nvSpPr>
        <xdr:cNvPr id="73" name="TextBox 72">
          <a:extLst>
            <a:ext uri="{FF2B5EF4-FFF2-40B4-BE49-F238E27FC236}">
              <a16:creationId xmlns:a16="http://schemas.microsoft.com/office/drawing/2014/main" id="{C03C19A1-15E7-934A-99A8-B25C50880820}"/>
            </a:ext>
          </a:extLst>
        </xdr:cNvPr>
        <xdr:cNvSpPr txBox="1"/>
      </xdr:nvSpPr>
      <xdr:spPr>
        <a:xfrm>
          <a:off x="5661660" y="6903720"/>
          <a:ext cx="30480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3 TYPE OF PERFUME</a:t>
          </a:r>
          <a:r>
            <a:rPr lang="en-US" sz="1100" b="1" baseline="0"/>
            <a:t> SOLD  BY  WOMEN</a:t>
          </a:r>
          <a:endParaRPr lang="en-US" sz="1100" b="1"/>
        </a:p>
      </xdr:txBody>
    </xdr:sp>
    <xdr:clientData/>
  </xdr:twoCellAnchor>
  <xdr:twoCellAnchor>
    <xdr:from>
      <xdr:col>0</xdr:col>
      <xdr:colOff>297180</xdr:colOff>
      <xdr:row>49</xdr:row>
      <xdr:rowOff>175260</xdr:rowOff>
    </xdr:from>
    <xdr:to>
      <xdr:col>6</xdr:col>
      <xdr:colOff>68580</xdr:colOff>
      <xdr:row>63</xdr:row>
      <xdr:rowOff>15240</xdr:rowOff>
    </xdr:to>
    <xdr:sp macro="" textlink="">
      <xdr:nvSpPr>
        <xdr:cNvPr id="74" name="Rectangle: Rounded Corners 73">
          <a:extLst>
            <a:ext uri="{FF2B5EF4-FFF2-40B4-BE49-F238E27FC236}">
              <a16:creationId xmlns:a16="http://schemas.microsoft.com/office/drawing/2014/main" id="{7FAF5661-C69D-40EE-93BB-3A336DABA21A}"/>
            </a:ext>
          </a:extLst>
        </xdr:cNvPr>
        <xdr:cNvSpPr/>
      </xdr:nvSpPr>
      <xdr:spPr>
        <a:xfrm>
          <a:off x="297180" y="931926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350520</xdr:colOff>
      <xdr:row>49</xdr:row>
      <xdr:rowOff>144780</xdr:rowOff>
    </xdr:from>
    <xdr:to>
      <xdr:col>13</xdr:col>
      <xdr:colOff>373380</xdr:colOff>
      <xdr:row>62</xdr:row>
      <xdr:rowOff>167640</xdr:rowOff>
    </xdr:to>
    <xdr:sp macro="" textlink="">
      <xdr:nvSpPr>
        <xdr:cNvPr id="75" name="Rectangle: Rounded Corners 74">
          <a:extLst>
            <a:ext uri="{FF2B5EF4-FFF2-40B4-BE49-F238E27FC236}">
              <a16:creationId xmlns:a16="http://schemas.microsoft.com/office/drawing/2014/main" id="{7FDE092A-0F1B-4E8F-813E-3831A3B61FFE}"/>
            </a:ext>
          </a:extLst>
        </xdr:cNvPr>
        <xdr:cNvSpPr/>
      </xdr:nvSpPr>
      <xdr:spPr>
        <a:xfrm>
          <a:off x="4869180" y="9288780"/>
          <a:ext cx="4290060" cy="2400300"/>
        </a:xfrm>
        <a:prstGeom prst="roundRect">
          <a:avLst/>
        </a:prstGeom>
        <a:no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487680</xdr:colOff>
      <xdr:row>51</xdr:row>
      <xdr:rowOff>22860</xdr:rowOff>
    </xdr:from>
    <xdr:to>
      <xdr:col>5</xdr:col>
      <xdr:colOff>434340</xdr:colOff>
      <xdr:row>61</xdr:row>
      <xdr:rowOff>167640</xdr:rowOff>
    </xdr:to>
    <xdr:graphicFrame macro="">
      <xdr:nvGraphicFramePr>
        <xdr:cNvPr id="76" name="Chart 75">
          <a:extLst>
            <a:ext uri="{FF2B5EF4-FFF2-40B4-BE49-F238E27FC236}">
              <a16:creationId xmlns:a16="http://schemas.microsoft.com/office/drawing/2014/main" id="{795DF594-BE1D-478F-8007-101305170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190500</xdr:colOff>
      <xdr:row>50</xdr:row>
      <xdr:rowOff>45720</xdr:rowOff>
    </xdr:from>
    <xdr:to>
      <xdr:col>5</xdr:col>
      <xdr:colOff>381000</xdr:colOff>
      <xdr:row>52</xdr:row>
      <xdr:rowOff>0</xdr:rowOff>
    </xdr:to>
    <xdr:sp macro="" textlink="">
      <xdr:nvSpPr>
        <xdr:cNvPr id="77" name="TextBox 76">
          <a:extLst>
            <a:ext uri="{FF2B5EF4-FFF2-40B4-BE49-F238E27FC236}">
              <a16:creationId xmlns:a16="http://schemas.microsoft.com/office/drawing/2014/main" id="{86DCD8A8-95CA-C019-FF53-392F285ABBEC}"/>
            </a:ext>
          </a:extLst>
        </xdr:cNvPr>
        <xdr:cNvSpPr txBox="1"/>
      </xdr:nvSpPr>
      <xdr:spPr>
        <a:xfrm>
          <a:off x="800100" y="9372600"/>
          <a:ext cx="34899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SALES OF</a:t>
          </a:r>
          <a:r>
            <a:rPr lang="en-US" sz="1100" b="1" baseline="0"/>
            <a:t> LAST 6 MONTHS BY MAN</a:t>
          </a:r>
          <a:endParaRPr lang="en-US" sz="1100" b="1"/>
        </a:p>
      </xdr:txBody>
    </xdr:sp>
    <xdr:clientData/>
  </xdr:twoCellAnchor>
  <xdr:twoCellAnchor>
    <xdr:from>
      <xdr:col>6</xdr:col>
      <xdr:colOff>518160</xdr:colOff>
      <xdr:row>50</xdr:row>
      <xdr:rowOff>152400</xdr:rowOff>
    </xdr:from>
    <xdr:to>
      <xdr:col>13</xdr:col>
      <xdr:colOff>213360</xdr:colOff>
      <xdr:row>61</xdr:row>
      <xdr:rowOff>114300</xdr:rowOff>
    </xdr:to>
    <xdr:graphicFrame macro="">
      <xdr:nvGraphicFramePr>
        <xdr:cNvPr id="78" name="Chart 77">
          <a:extLst>
            <a:ext uri="{FF2B5EF4-FFF2-40B4-BE49-F238E27FC236}">
              <a16:creationId xmlns:a16="http://schemas.microsoft.com/office/drawing/2014/main" id="{A8C7005E-0B01-484D-8EAF-393923B35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205740</xdr:colOff>
      <xdr:row>50</xdr:row>
      <xdr:rowOff>114300</xdr:rowOff>
    </xdr:from>
    <xdr:to>
      <xdr:col>13</xdr:col>
      <xdr:colOff>45720</xdr:colOff>
      <xdr:row>51</xdr:row>
      <xdr:rowOff>121920</xdr:rowOff>
    </xdr:to>
    <xdr:sp macro="" textlink="">
      <xdr:nvSpPr>
        <xdr:cNvPr id="79" name="TextBox 78">
          <a:extLst>
            <a:ext uri="{FF2B5EF4-FFF2-40B4-BE49-F238E27FC236}">
              <a16:creationId xmlns:a16="http://schemas.microsoft.com/office/drawing/2014/main" id="{ADD83B7E-3EEC-7B60-64A7-EB0B73FF64DA}"/>
            </a:ext>
          </a:extLst>
        </xdr:cNvPr>
        <xdr:cNvSpPr txBox="1"/>
      </xdr:nvSpPr>
      <xdr:spPr>
        <a:xfrm>
          <a:off x="5334000" y="9441180"/>
          <a:ext cx="34975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SALES  OF  LAST 6 MONTHS BY WOMEN</a:t>
          </a:r>
        </a:p>
      </xdr:txBody>
    </xdr:sp>
    <xdr:clientData/>
  </xdr:twoCellAnchor>
  <xdr:twoCellAnchor editAs="oneCell">
    <xdr:from>
      <xdr:col>13</xdr:col>
      <xdr:colOff>129540</xdr:colOff>
      <xdr:row>11</xdr:row>
      <xdr:rowOff>175260</xdr:rowOff>
    </xdr:from>
    <xdr:to>
      <xdr:col>16</xdr:col>
      <xdr:colOff>129540</xdr:colOff>
      <xdr:row>20</xdr:row>
      <xdr:rowOff>152399</xdr:rowOff>
    </xdr:to>
    <mc:AlternateContent xmlns:mc="http://schemas.openxmlformats.org/markup-compatibility/2006" xmlns:a14="http://schemas.microsoft.com/office/drawing/2010/main">
      <mc:Choice Requires="a14">
        <xdr:graphicFrame macro="">
          <xdr:nvGraphicFramePr>
            <xdr:cNvPr id="80" name="Country 2">
              <a:extLst>
                <a:ext uri="{FF2B5EF4-FFF2-40B4-BE49-F238E27FC236}">
                  <a16:creationId xmlns:a16="http://schemas.microsoft.com/office/drawing/2014/main" id="{8BE1E38E-B9BA-4BA3-88D9-DD6022ACF91B}"/>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915400" y="2186940"/>
              <a:ext cx="182880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175260</xdr:colOff>
      <xdr:row>10</xdr:row>
      <xdr:rowOff>83821</xdr:rowOff>
    </xdr:from>
    <xdr:to>
      <xdr:col>16</xdr:col>
      <xdr:colOff>53340</xdr:colOff>
      <xdr:row>11</xdr:row>
      <xdr:rowOff>106680</xdr:rowOff>
    </xdr:to>
    <xdr:sp macro="" textlink="">
      <xdr:nvSpPr>
        <xdr:cNvPr id="82" name="Rectangle: Rounded Corners 81">
          <a:extLst>
            <a:ext uri="{FF2B5EF4-FFF2-40B4-BE49-F238E27FC236}">
              <a16:creationId xmlns:a16="http://schemas.microsoft.com/office/drawing/2014/main" id="{78C81C72-C7EC-418B-69CC-9D4261AB25FD}"/>
            </a:ext>
          </a:extLst>
        </xdr:cNvPr>
        <xdr:cNvSpPr/>
      </xdr:nvSpPr>
      <xdr:spPr>
        <a:xfrm>
          <a:off x="8961120" y="1912621"/>
          <a:ext cx="1706880" cy="205739"/>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13</xdr:col>
      <xdr:colOff>205740</xdr:colOff>
      <xdr:row>10</xdr:row>
      <xdr:rowOff>91440</xdr:rowOff>
    </xdr:from>
    <xdr:to>
      <xdr:col>16</xdr:col>
      <xdr:colOff>7620</xdr:colOff>
      <xdr:row>11</xdr:row>
      <xdr:rowOff>53340</xdr:rowOff>
    </xdr:to>
    <xdr:sp macro="" textlink="">
      <xdr:nvSpPr>
        <xdr:cNvPr id="85" name="TextBox 84">
          <a:extLst>
            <a:ext uri="{FF2B5EF4-FFF2-40B4-BE49-F238E27FC236}">
              <a16:creationId xmlns:a16="http://schemas.microsoft.com/office/drawing/2014/main" id="{A50C5127-D655-EA44-21D3-387464DA9903}"/>
            </a:ext>
          </a:extLst>
        </xdr:cNvPr>
        <xdr:cNvSpPr txBox="1"/>
      </xdr:nvSpPr>
      <xdr:spPr>
        <a:xfrm>
          <a:off x="8991600" y="1920240"/>
          <a:ext cx="1630680" cy="14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50" b="1"/>
            <a:t>Use</a:t>
          </a:r>
          <a:r>
            <a:rPr lang="en-US" sz="750" b="1" baseline="0"/>
            <a:t> A Sclier To See  Women Values</a:t>
          </a:r>
          <a:endParaRPr lang="en-US" sz="750" b="1"/>
        </a:p>
      </xdr:txBody>
    </xdr:sp>
    <xdr:clientData/>
  </xdr:twoCellAnchor>
  <xdr:twoCellAnchor editAs="oneCell">
    <xdr:from>
      <xdr:col>13</xdr:col>
      <xdr:colOff>312420</xdr:colOff>
      <xdr:row>25</xdr:row>
      <xdr:rowOff>22860</xdr:rowOff>
    </xdr:from>
    <xdr:to>
      <xdr:col>16</xdr:col>
      <xdr:colOff>312420</xdr:colOff>
      <xdr:row>33</xdr:row>
      <xdr:rowOff>53340</xdr:rowOff>
    </xdr:to>
    <mc:AlternateContent xmlns:mc="http://schemas.openxmlformats.org/markup-compatibility/2006" xmlns:a14="http://schemas.microsoft.com/office/drawing/2010/main">
      <mc:Choice Requires="a14">
        <xdr:graphicFrame macro="">
          <xdr:nvGraphicFramePr>
            <xdr:cNvPr id="86" name="Country 3">
              <a:extLst>
                <a:ext uri="{FF2B5EF4-FFF2-40B4-BE49-F238E27FC236}">
                  <a16:creationId xmlns:a16="http://schemas.microsoft.com/office/drawing/2014/main" id="{739D9ABC-46F7-4812-8303-1DE7DBC11571}"/>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9098280" y="4594860"/>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358140</xdr:colOff>
      <xdr:row>23</xdr:row>
      <xdr:rowOff>7620</xdr:rowOff>
    </xdr:from>
    <xdr:to>
      <xdr:col>16</xdr:col>
      <xdr:colOff>236220</xdr:colOff>
      <xdr:row>24</xdr:row>
      <xdr:rowOff>30479</xdr:rowOff>
    </xdr:to>
    <xdr:sp macro="" textlink="">
      <xdr:nvSpPr>
        <xdr:cNvPr id="87" name="Rectangle: Rounded Corners 86">
          <a:extLst>
            <a:ext uri="{FF2B5EF4-FFF2-40B4-BE49-F238E27FC236}">
              <a16:creationId xmlns:a16="http://schemas.microsoft.com/office/drawing/2014/main" id="{9FBC023F-FF1A-4892-B7A1-1538BE3A5838}"/>
            </a:ext>
          </a:extLst>
        </xdr:cNvPr>
        <xdr:cNvSpPr/>
      </xdr:nvSpPr>
      <xdr:spPr>
        <a:xfrm>
          <a:off x="9144000" y="4213860"/>
          <a:ext cx="1706880" cy="205739"/>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13</xdr:col>
      <xdr:colOff>457200</xdr:colOff>
      <xdr:row>23</xdr:row>
      <xdr:rowOff>22860</xdr:rowOff>
    </xdr:from>
    <xdr:to>
      <xdr:col>16</xdr:col>
      <xdr:colOff>205740</xdr:colOff>
      <xdr:row>24</xdr:row>
      <xdr:rowOff>7620</xdr:rowOff>
    </xdr:to>
    <xdr:sp macro="" textlink="">
      <xdr:nvSpPr>
        <xdr:cNvPr id="88" name="TextBox 87">
          <a:extLst>
            <a:ext uri="{FF2B5EF4-FFF2-40B4-BE49-F238E27FC236}">
              <a16:creationId xmlns:a16="http://schemas.microsoft.com/office/drawing/2014/main" id="{80694198-97D7-0C6C-7600-E9705EE1D615}"/>
            </a:ext>
          </a:extLst>
        </xdr:cNvPr>
        <xdr:cNvSpPr txBox="1"/>
      </xdr:nvSpPr>
      <xdr:spPr>
        <a:xfrm>
          <a:off x="9243060" y="4229100"/>
          <a:ext cx="157734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Use</a:t>
          </a:r>
          <a:r>
            <a:rPr lang="en-US" sz="800" b="1" baseline="0"/>
            <a:t> A  Sclier To See Man  Values</a:t>
          </a:r>
          <a:endParaRPr lang="en-US" sz="800" b="1"/>
        </a:p>
      </xdr:txBody>
    </xdr:sp>
    <xdr:clientData/>
  </xdr:twoCellAnchor>
  <xdr:twoCellAnchor>
    <xdr:from>
      <xdr:col>0</xdr:col>
      <xdr:colOff>266700</xdr:colOff>
      <xdr:row>1</xdr:row>
      <xdr:rowOff>7620</xdr:rowOff>
    </xdr:from>
    <xdr:to>
      <xdr:col>15</xdr:col>
      <xdr:colOff>91440</xdr:colOff>
      <xdr:row>2</xdr:row>
      <xdr:rowOff>83820</xdr:rowOff>
    </xdr:to>
    <xdr:sp macro="" textlink="">
      <xdr:nvSpPr>
        <xdr:cNvPr id="89" name="TextBox 88">
          <a:extLst>
            <a:ext uri="{FF2B5EF4-FFF2-40B4-BE49-F238E27FC236}">
              <a16:creationId xmlns:a16="http://schemas.microsoft.com/office/drawing/2014/main" id="{93296690-A0AA-FE52-3C11-82DC5F50390A}"/>
            </a:ext>
          </a:extLst>
        </xdr:cNvPr>
        <xdr:cNvSpPr txBox="1"/>
      </xdr:nvSpPr>
      <xdr:spPr>
        <a:xfrm>
          <a:off x="266700" y="190500"/>
          <a:ext cx="9829800" cy="2590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rPr>
            <a:t>PERFUME DASHBOARD FOR 2025</a:t>
          </a:r>
        </a:p>
      </xdr:txBody>
    </xdr:sp>
    <xdr:clientData/>
  </xdr:twoCellAnchor>
  <xdr:twoCellAnchor editAs="oneCell">
    <xdr:from>
      <xdr:col>3</xdr:col>
      <xdr:colOff>502920</xdr:colOff>
      <xdr:row>0</xdr:row>
      <xdr:rowOff>175260</xdr:rowOff>
    </xdr:from>
    <xdr:to>
      <xdr:col>4</xdr:col>
      <xdr:colOff>350520</xdr:colOff>
      <xdr:row>3</xdr:row>
      <xdr:rowOff>83820</xdr:rowOff>
    </xdr:to>
    <xdr:pic>
      <xdr:nvPicPr>
        <xdr:cNvPr id="8" name="Graphic 7" descr="Medicine with solid fill">
          <a:extLst>
            <a:ext uri="{FF2B5EF4-FFF2-40B4-BE49-F238E27FC236}">
              <a16:creationId xmlns:a16="http://schemas.microsoft.com/office/drawing/2014/main" id="{2E332B07-DC13-DFA2-0A74-BB5D4CE64DF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192780" y="175260"/>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COMPUTERS" refreshedDate="45976.821895370369" createdVersion="8" refreshedVersion="8" minRefreshableVersion="3" recordCount="1001" xr:uid="{9BD2D0C8-1CFA-44D4-BF42-A96958380C3B}">
  <cacheSource type="worksheet">
    <worksheetSource ref="A1:H1048576" sheet="Womens perfume"/>
  </cacheSource>
  <cacheFields count="10">
    <cacheField name="Brand" numFmtId="0">
      <sharedItems containsBlank="1" count="235">
        <s v="Lancome"/>
        <s v="Giorgio Beverly Hills"/>
        <s v="Guess"/>
        <s v="Oscar De La Renta"/>
        <s v="Coach"/>
        <s v="Coty"/>
        <s v="Vera Wang"/>
        <s v="Gucci"/>
        <s v="Clinique"/>
        <s v="Davidoff"/>
        <s v="Hugo Boss"/>
        <s v="Paco Rabanne"/>
        <s v="Jimmy Choo"/>
        <s v="Elizabeth Taylor"/>
        <s v="Burberry"/>
        <s v="Versace"/>
        <s v="Dolce &amp; Gabbana"/>
        <s v="Alfred Sung"/>
        <s v="Lolita Lempicka"/>
        <s v="Thierry Mugler"/>
        <s v="Juicy Couture"/>
        <s v="Christian Audigier"/>
        <s v="Liz Claiborne"/>
        <s v="Perry Ellis"/>
        <s v="Gianni Versace"/>
        <s v="Michael Kors"/>
        <s v="Britney Spears"/>
        <s v="Jessica Simpson"/>
        <s v="Cacharel"/>
        <s v="Boucheron"/>
        <s v="Juliette Has A Gun"/>
        <s v="Perfumer'S Workshop"/>
        <s v="Evyan"/>
        <s v="Elizabeth Arden"/>
        <s v="Calvin Klein"/>
        <s v="Lancôme"/>
        <s v="Valentino"/>
        <s v="Marc Jacobs"/>
        <s v="Ariana Grande"/>
        <s v="Salvatore Ferragamo"/>
        <s v="Lanvin"/>
        <s v="Jennifer Lopez"/>
        <s v="Donna Karan"/>
        <s v="Estée Lauder"/>
        <s v="Hollister"/>
        <s v="Aeropostale"/>
        <s v="Armaf"/>
        <s v="Jessica Mcclintock"/>
        <s v="Parfums"/>
        <s v="Viktor &amp; Rolf"/>
        <s v="Vicki Tiel"/>
        <s v="J. Del Pozo"/>
        <s v="Carolina Herrera"/>
        <s v="Dolce&amp;Gabbana"/>
        <s v="Yves Saint Laurent"/>
        <s v="Escada"/>
        <s v="True Religion"/>
        <s v="Kenneth Cole"/>
        <s v="Prince Matchabelli"/>
        <s v="Alt Fragrances"/>
        <s v="Banana Republic"/>
        <s v="Jo Malone"/>
        <s v="Givenchy"/>
        <s v="Ralph Lauren"/>
        <s v="One Direction"/>
        <s v="Sarah Jessica Parker"/>
        <s v="Hermès"/>
        <s v="Armand Dupree Fuller"/>
        <s v="Jovan"/>
        <s v="Montale"/>
        <s v="Paloma Picasso"/>
        <s v="Aquolina"/>
        <s v="Fred Hayman"/>
        <s v="Pure Romance"/>
        <s v="Philosophy"/>
        <s v="Lucky"/>
        <s v="Lattafa"/>
        <s v="Jlo"/>
        <s v="Kim Kardashian"/>
        <s v="Giorgio² Armani"/>
        <s v="Katy Perry"/>
        <s v="J Lo"/>
        <s v="Assorted"/>
        <s v="Victoria'S Secret"/>
        <s v="Avon"/>
        <s v="Gwen Stefani"/>
        <s v="Chloé"/>
        <s v="Narciso Rodriguez"/>
        <s v="Issey Miyake"/>
        <s v="Prada"/>
        <s v="Jean Paul Gaultier"/>
        <s v="Moschino"/>
        <s v="Clean"/>
        <s v="Parfums Grès"/>
        <s v="Tous"/>
        <s v="Dior"/>
        <s v="Mancera"/>
        <s v="Unbranded"/>
        <s v="As Shown"/>
        <s v="Giorgi^O Armani"/>
        <s v="Daddy Yankee"/>
        <s v="Chanel"/>
        <s v="Parfums De Marly"/>
        <s v="Qrc"/>
        <s v="Kate Spade"/>
        <s v="Parfums Gres"/>
        <s v="Kilian"/>
        <s v="Jeanne Arthes"/>
        <s v="Roja"/>
        <s v="Dolce Gabbana"/>
        <s v="Estee Lauder"/>
        <s v="Dana"/>
        <s v="Lattafa Perfumes"/>
        <s v="Giorgio Armani"/>
        <s v="Kenzo"/>
        <s v="Dossier"/>
        <s v="Montblanc"/>
        <s v="Sol De Janeiro"/>
        <s v="Vince Camuto"/>
        <s v="Clubman Pinaud"/>
        <s v="Al Wataniah"/>
        <s v="Chopard"/>
        <s v="As Picture Show"/>
        <s v="Taylor Swift"/>
        <s v="Robert Piguet"/>
        <s v="Ex Nihilo"/>
        <s v="Gap"/>
        <s v="As Show"/>
        <s v="Al Rehab"/>
        <s v="Maison Margiela"/>
        <s v="Halston"/>
        <s v="Creed"/>
        <s v="Byredo"/>
        <s v="Paris Hilton"/>
        <s v="Tiffany &amp; Co."/>
        <s v="Tom Ford"/>
        <s v="United Colors Of Benetton"/>
        <s v="Maison Alhambra"/>
        <s v="Bellie Eilish"/>
        <s v="L'Artisan"/>
        <s v="Le Labo"/>
        <s v="Pleasing"/>
        <s v="Anna Sui"/>
        <s v="Miraclelayer"/>
        <s v="Preferred Fragrance"/>
        <s v="Benetton"/>
        <s v="Perfume"/>
        <s v="Guerlain"/>
        <s v="Nest"/>
        <s v="Ysl"/>
        <s v="M·A·C"/>
        <s v="Khadlaj"/>
        <s v="Classic Erotica"/>
        <s v="As Showed"/>
        <s v="Vilhelm Parfumerie"/>
        <s v="Afnan"/>
        <s v="Bvlgari"/>
        <s v="Fuller Armand Dupree"/>
        <s v="Elizabeth &amp; James"/>
        <s v="Xerjoff"/>
        <s v="Kate Spade New York"/>
        <s v="Revlon"/>
        <s v="Frederic Malle"/>
        <s v="Maison"/>
        <s v="Ouai"/>
        <s v="Pacifica"/>
        <s v="Al Haramain"/>
        <s v="Elizabeth And James Nirvana"/>
        <s v="Acqua Di Parma"/>
        <s v="Yardley London"/>
        <s v="Atlantic"/>
        <s v="Spiritual Sky"/>
        <s v="Five Star Fragrance"/>
        <s v="Chaka By Chaka Khan"/>
        <s v="Bath &amp; Body Works"/>
        <s v="Sisley"/>
        <s v="Tory Burch"/>
        <s v="Sabrina Carpenter"/>
        <s v="Tf"/>
        <s v="Fragrance Couture"/>
        <s v="Chloe"/>
        <s v="Huda Beauty Kayali"/>
        <s v="T.O.V.A."/>
        <s v="Adam Levine"/>
        <s v="Ellis Brooklyn"/>
        <s v="Pink Sugar"/>
        <s v="Phlur"/>
        <s v="Diptyque"/>
        <s v="Fragonard"/>
        <s v="Parfum"/>
        <s v="Generic"/>
        <s v="Al Hambra"/>
        <s v="Lake&amp;Skye"/>
        <s v="Al-Rehab"/>
        <s v="Aerin"/>
        <s v="Huda Beauty"/>
        <s v="Urban Outfitters"/>
        <s v="The Body Shop"/>
        <s v="Natalie"/>
        <s v="Atelier Cologne"/>
        <s v="Ainash Perfums"/>
        <s v="Mem"/>
        <s v="Tommy Hilfiger"/>
        <s v="Justin Bieber"/>
        <s v="Zara"/>
        <s v="Giardini Di Toscana"/>
        <s v="Designer Series"/>
        <s v="Elie Saab"/>
        <s v="Glossier"/>
        <s v="Rihanna"/>
        <s v="Marilyn Miglin"/>
        <s v="Giorgio Arm.Ani"/>
        <s v="Ulta"/>
        <s v="Miim Miic"/>
        <s v="See Photo"/>
        <s v="Rasasi"/>
        <s v="Asst"/>
        <s v="Maison Martin Margiela"/>
        <s v="Lomani"/>
        <s v="Baby Phat"/>
        <s v="Dkny"/>
        <s v="Tiziana Terenzi"/>
        <s v="Flower"/>
        <s v="Pink"/>
        <s v="Sean John"/>
        <s v="Multiple Brands"/>
        <s v="Change For Women"/>
        <s v=" Crepe Erase"/>
        <s v="Tru Fragrance"/>
        <s v="Gloss Moderne"/>
        <s v="Jean Couturier"/>
        <s v="Love Luxe Beauty"/>
        <s v="Snif"/>
        <s v="Gloria Vanderbilt"/>
        <m/>
      </sharedItems>
    </cacheField>
    <cacheField name="Type" numFmtId="0">
      <sharedItems containsBlank="1" count="27">
        <s v="Eau de Parfum"/>
        <s v="Eau de Toilette"/>
        <s v="Eau de Cologne"/>
        <s v="Perfume, Eau de Parfum"/>
        <s v="Eau de Perfume"/>
        <s v="Deodorant"/>
        <s v="Gift Sets"/>
        <s v="Perfume"/>
        <s v="Extrait de Parfum"/>
        <s v="Hair Perfume"/>
        <s v="Lotion"/>
        <s v="Spray"/>
        <s v="Perfume Oil"/>
        <s v="Fragrance Mist"/>
        <m/>
        <s v="SKIN_MOISTURIZER"/>
        <s v="Parfum"/>
        <s v="Shimmer"/>
        <s v="Sensuous Body Moisturizer"/>
        <s v="Does Not Apply"/>
        <s v="Fragrances"/>
        <s v="Shimmering Body Oil"/>
        <s v="SOLID PERFUME STICK"/>
        <s v="Toilette Spray"/>
        <s v="Mist"/>
        <s v="Scented Oils"/>
        <s v="Pink Sugar"/>
      </sharedItems>
    </cacheField>
    <cacheField name="Price" numFmtId="0">
      <sharedItems containsString="0" containsBlank="1" containsNumber="1" minValue="1.99" maxValue="299.99"/>
    </cacheField>
    <cacheField name="Available Stocks" numFmtId="0">
      <sharedItems containsString="0" containsBlank="1" containsNumber="1" containsInteger="1" minValue="1" maxValue="557"/>
    </cacheField>
    <cacheField name="Sold" numFmtId="0">
      <sharedItems containsString="0" containsBlank="1" containsNumber="1" containsInteger="1" minValue="1" maxValue="17854"/>
    </cacheField>
    <cacheField name="Total Sales" numFmtId="0">
      <sharedItems containsString="0" containsBlank="1" containsNumber="1" minValue="13" maxValue="475987.64" count="964">
        <n v="120481.15"/>
        <n v="119859.66"/>
        <n v="116330.76000000001"/>
        <n v="115556.44000000002"/>
        <n v="114545.2"/>
        <n v="109158.59000000001"/>
        <n v="104806.66"/>
        <n v="104748.22"/>
        <n v="103297.95000000001"/>
        <n v="103014.32"/>
        <n v="97883.8"/>
        <n v="96873.75"/>
        <n v="96640.65"/>
        <n v="95397.920000000013"/>
        <n v="94155.07"/>
        <n v="92540.7"/>
        <n v="90626.700000000012"/>
        <n v="88820.25"/>
        <n v="88098.599999999991"/>
        <n v="85334.26"/>
        <n v="81538.680000000008"/>
        <n v="81171.180000000008"/>
        <n v="80379"/>
        <n v="79672.320000000007"/>
        <n v="78176.509999999995"/>
        <n v="77943.42"/>
        <n v="76404.479999999996"/>
        <n v="76206.539999999994"/>
        <n v="74710.69"/>
        <n v="74098.53"/>
        <n v="72954"/>
        <n v="71980.5"/>
        <n v="71835.67"/>
        <n v="71300.52"/>
        <n v="71246.48"/>
        <n v="71205.36"/>
        <n v="69260.67"/>
        <n v="68307.14"/>
        <n v="68008.710000000006"/>
        <n v="67197.599999999991"/>
        <n v="64285.32"/>
        <n v="63421.8"/>
        <n v="62751.839999999997"/>
        <n v="61916.100000000006"/>
        <n v="61809.919999999998"/>
        <n v="60669"/>
        <n v="59336.549999999996"/>
        <n v="59242.499999999993"/>
        <n v="59232.32"/>
        <n v="55111.42"/>
        <n v="51097.1"/>
        <n v="48714.610000000008"/>
        <n v="47925.9"/>
        <n v="47463.5"/>
        <n v="47282.76"/>
        <n v="46121.740000000005"/>
        <n v="45739.200000000004"/>
        <n v="45568"/>
        <n v="45148.71"/>
        <n v="45129.7"/>
        <n v="41883.449999999997"/>
        <n v="41351.659999999996"/>
        <n v="41159.519999999997"/>
        <n v="40528.879999999997"/>
        <n v="40238.44"/>
        <n v="40046.400000000001"/>
        <n v="39484.200000000004"/>
        <n v="39399.75"/>
        <n v="39260.449999999997"/>
        <n v="38728.83"/>
        <n v="37797.759999999995"/>
        <n v="37319.68"/>
        <n v="37191"/>
        <n v="37108.049999999996"/>
        <n v="37054.92"/>
        <n v="36867.599999999999"/>
        <n v="36243.9"/>
        <n v="35663.24"/>
        <n v="35342.100000000006"/>
        <n v="35323.199999999997"/>
        <n v="34413.61"/>
        <n v="34167.760000000002"/>
        <n v="34065.29"/>
        <n v="33654.879999999997"/>
        <n v="32759.159999999996"/>
        <n v="31438.85"/>
        <n v="31060.12"/>
        <n v="29643.84"/>
        <n v="29502.370000000003"/>
        <n v="29485.25"/>
        <n v="29418.420000000002"/>
        <n v="27651.5"/>
        <n v="27599.08"/>
        <n v="26626.48"/>
        <n v="26510.039999999997"/>
        <n v="26492.950000000004"/>
        <n v="26331.109999999997"/>
        <n v="26181.3"/>
        <n v="25928.400000000001"/>
        <n v="25723.879999999997"/>
        <n v="25665.88"/>
        <n v="25647.149999999998"/>
        <n v="25277.68"/>
        <n v="24780.9"/>
        <n v="24342.649999999998"/>
        <n v="24207.149999999998"/>
        <n v="24080"/>
        <n v="23114.560000000001"/>
        <n v="22934.07"/>
        <n v="22472.1"/>
        <n v="22182.240000000002"/>
        <n v="22052.399999999998"/>
        <n v="21722.76"/>
        <n v="21707"/>
        <n v="20259.400000000001"/>
        <n v="19640.830000000002"/>
        <n v="19572.3"/>
        <n v="19541.5"/>
        <n v="19384.09"/>
        <n v="19152.810000000001"/>
        <n v="19083.599999999999"/>
        <n v="18993.25"/>
        <n v="18776.810000000001"/>
        <n v="18766.03"/>
        <n v="18756.3"/>
        <n v="18254.25"/>
        <n v="17759.5"/>
        <n v="17743"/>
        <n v="17700.93"/>
        <n v="17362.52"/>
        <n v="17288.07"/>
        <n v="17163.900000000001"/>
        <n v="17052"/>
        <n v="16968"/>
        <n v="16918.59"/>
        <n v="16868.61"/>
        <n v="16825.14"/>
        <n v="16456"/>
        <n v="16453.759999999998"/>
        <n v="16146.24"/>
        <n v="16116.39"/>
        <n v="15871"/>
        <n v="15687.25"/>
        <n v="15571.28"/>
        <n v="15542.759999999998"/>
        <n v="15494.310000000001"/>
        <n v="15360"/>
        <n v="15354.84"/>
        <n v="15208.130000000001"/>
        <n v="15179.47"/>
        <n v="15159.75"/>
        <n v="14916.88"/>
        <n v="14746"/>
        <n v="14730.51"/>
        <n v="14577.57"/>
        <n v="14470.38"/>
        <n v="14397.12"/>
        <n v="14315.849999999999"/>
        <n v="13966.8"/>
        <n v="13620.53"/>
        <n v="13619.82"/>
        <n v="13575.269999999999"/>
        <n v="13550"/>
        <n v="13506.42"/>
        <n v="13304.970000000001"/>
        <n v="13103.86"/>
        <n v="12955.679999999998"/>
        <n v="12828.609999999999"/>
        <n v="12815.18"/>
        <n v="12697.6"/>
        <n v="12622.890000000001"/>
        <n v="12553.12"/>
        <n v="12405.619999999999"/>
        <n v="12390.84"/>
        <n v="12132.4"/>
        <n v="12069.04"/>
        <n v="11998.4"/>
        <n v="11925.33"/>
        <n v="11757.599999999999"/>
        <n v="11497.7"/>
        <n v="11469.92"/>
        <n v="11134.84"/>
        <n v="10987.21"/>
        <n v="10916.64"/>
        <n v="10806.07"/>
        <n v="10582.5"/>
        <n v="10560.62"/>
        <n v="10487.61"/>
        <n v="10454.75"/>
        <n v="10446.57"/>
        <n v="10437.68"/>
        <n v="10241.4"/>
        <n v="10132.710000000001"/>
        <n v="9903.75"/>
        <n v="9892.5"/>
        <n v="9877.92"/>
        <n v="9876.5099999999984"/>
        <n v="9777.2999999999993"/>
        <n v="9774.8799999999992"/>
        <n v="9726.48"/>
        <n v="9628.93"/>
        <n v="9566.16"/>
        <n v="9446.85"/>
        <n v="9358.98"/>
        <n v="9306.39"/>
        <n v="9306.2100000000009"/>
        <n v="9300"/>
        <n v="9287.4599999999991"/>
        <n v="9246.2999999999993"/>
        <n v="9243.99"/>
        <n v="9237.8000000000011"/>
        <n v="9148.17"/>
        <n v="9040.5"/>
        <n v="8998.5"/>
        <n v="8948.2100000000009"/>
        <n v="8865.1999999999989"/>
        <n v="8815.59"/>
        <n v="8802"/>
        <n v="8780.64"/>
        <n v="8698.26"/>
        <n v="8607.0199999999986"/>
        <n v="8487.17"/>
        <n v="8386.9500000000007"/>
        <n v="8325.36"/>
        <n v="8246"/>
        <n v="8222.4600000000009"/>
        <n v="7993.7699999999995"/>
        <n v="7977.53"/>
        <n v="7896.05"/>
        <n v="7851.6200000000008"/>
        <n v="7656"/>
        <n v="7603.2599999999993"/>
        <n v="7596.55"/>
        <n v="7582.75"/>
        <n v="7527.49"/>
        <n v="7490.88"/>
        <n v="7478.9"/>
        <n v="7396.63"/>
        <n v="7342.7400000000007"/>
        <n v="7337"/>
        <n v="7334.6900000000005"/>
        <n v="7333.88"/>
        <n v="7331.9400000000005"/>
        <n v="7320.24"/>
        <n v="7302.34"/>
        <n v="7292.68"/>
        <n v="7281.95"/>
        <n v="7236.32"/>
        <n v="7219.35"/>
        <n v="7128"/>
        <n v="7124.3"/>
        <n v="7069.14"/>
        <n v="7059.08"/>
        <n v="7023.2800000000007"/>
        <n v="6970.34"/>
        <n v="6896.26"/>
        <n v="6838.8600000000006"/>
        <n v="6825"/>
        <n v="6750"/>
        <n v="6747.3"/>
        <n v="6687.7699999999995"/>
        <n v="6663.9"/>
        <n v="6663.4500000000007"/>
        <n v="6597.3600000000006"/>
        <n v="6590.5"/>
        <n v="6475.95"/>
        <n v="6440.4000000000005"/>
        <n v="6348.7300000000005"/>
        <n v="6316.83"/>
        <n v="6276.54"/>
        <n v="6262.2"/>
        <n v="6138.2"/>
        <n v="6120.1"/>
        <n v="6110.4400000000005"/>
        <n v="6098.7800000000007"/>
        <n v="6034.29"/>
        <n v="6019.5700000000006"/>
        <n v="6005.9000000000005"/>
        <n v="5982.64"/>
        <n v="5886"/>
        <n v="5848.83"/>
        <n v="5794.39"/>
        <n v="5707.92"/>
        <n v="5671.54"/>
        <n v="5627.5199999999995"/>
        <n v="5608.13"/>
        <n v="5588.7"/>
        <n v="5584.5300000000007"/>
        <n v="5543.44"/>
        <n v="5322.79"/>
        <n v="5312.84"/>
        <n v="5178.6000000000004"/>
        <n v="5128.8600000000006"/>
        <n v="5107.08"/>
        <n v="5085.99"/>
        <n v="5071.7700000000004"/>
        <n v="5064.51"/>
        <n v="5055.4000000000005"/>
        <n v="5043.05"/>
        <n v="5038.7400000000007"/>
        <n v="5005.4399999999996"/>
        <n v="4986.0999999999995"/>
        <n v="4948.5099999999993"/>
        <n v="4847.5199999999995"/>
        <n v="4834.58"/>
        <n v="4809.63"/>
        <n v="4794.91"/>
        <n v="4756.7800000000007"/>
        <n v="4746.53"/>
        <n v="4679.55"/>
        <n v="4659.59"/>
        <n v="4582.3799999999992"/>
        <n v="4479.2"/>
        <n v="4423.66"/>
        <n v="4417.12"/>
        <n v="4406.4799999999996"/>
        <n v="4403.3599999999997"/>
        <n v="4388.72"/>
        <n v="4341.6100000000006"/>
        <n v="4296.04"/>
        <n v="4283.6399999999994"/>
        <n v="4266.45"/>
        <n v="4210.92"/>
        <n v="4183.45"/>
        <n v="4147"/>
        <n v="4091.0400000000004"/>
        <n v="4078.98"/>
        <n v="4069.26"/>
        <n v="4035"/>
        <n v="4028.7"/>
        <n v="4015.9700000000003"/>
        <n v="3958.5"/>
        <n v="3957.72"/>
        <n v="3938.6099999999997"/>
        <n v="3936.9"/>
        <n v="3907.5299999999997"/>
        <n v="3893.1"/>
        <n v="3848.9"/>
        <n v="3847.4799999999996"/>
        <n v="3837.44"/>
        <n v="3831.5"/>
        <n v="3749.25"/>
        <n v="3724"/>
        <n v="3709.47"/>
        <n v="3691.58"/>
        <n v="3654"/>
        <n v="3538.2299999999996"/>
        <n v="3472"/>
        <n v="3462.45"/>
        <n v="3449.31"/>
        <n v="3411.06"/>
        <n v="3355.3"/>
        <n v="3334.4"/>
        <n v="3299.4"/>
        <n v="3292.2"/>
        <n v="3213"/>
        <n v="3199.6"/>
        <n v="3170.9100000000003"/>
        <n v="3160.3"/>
        <n v="3159.21"/>
        <n v="3155.04"/>
        <n v="3154.23"/>
        <n v="3117.69"/>
        <n v="3110.4900000000002"/>
        <n v="3093.12"/>
        <n v="3092.56"/>
        <n v="3079.23"/>
        <n v="3063.42"/>
        <n v="3044.48"/>
        <n v="3038.75"/>
        <n v="3037.51"/>
        <n v="3025.11"/>
        <n v="3023.31"/>
        <n v="3020.73"/>
        <n v="3013"/>
        <n v="2989.53"/>
        <n v="2970"/>
        <n v="2952"/>
        <n v="2939.02"/>
        <n v="2925.23"/>
        <n v="2915.46"/>
        <n v="2899.71"/>
        <n v="2879.7"/>
        <n v="2877.12"/>
        <n v="2859.1200000000003"/>
        <n v="2847.9"/>
        <n v="2820.0899999999997"/>
        <n v="2813.7599999999998"/>
        <n v="2784"/>
        <n v="2758.1099999999997"/>
        <n v="2738.17"/>
        <n v="2724.96"/>
        <n v="2719.2000000000003"/>
        <n v="2706.48"/>
        <n v="2699.46"/>
        <n v="2682.5"/>
        <n v="2660.67"/>
        <n v="2649.4700000000003"/>
        <n v="2639.34"/>
        <n v="2606.21"/>
        <n v="2589.3000000000002"/>
        <n v="2579.5700000000002"/>
        <n v="2564.62"/>
        <n v="2551.6200000000003"/>
        <n v="2530.8900000000003"/>
        <n v="2492.88"/>
        <n v="2484.2999999999997"/>
        <n v="2462.46"/>
        <n v="2449.86"/>
        <n v="2441.34"/>
        <n v="2435.1299999999997"/>
        <n v="2397"/>
        <n v="2380"/>
        <n v="2379.66"/>
        <n v="2365.7000000000003"/>
        <n v="2346.2400000000002"/>
        <n v="2346"/>
        <n v="2330.9"/>
        <n v="2299.54"/>
        <n v="2287.48"/>
        <n v="2279.0499999999997"/>
        <n v="2274.6499999999996"/>
        <n v="2240.6000000000004"/>
        <n v="2222.4300000000003"/>
        <n v="2199.6"/>
        <n v="2184"/>
        <n v="2180.73"/>
        <n v="2159.64"/>
        <n v="2149.5700000000002"/>
        <n v="2148.9"/>
        <n v="2145.15"/>
        <n v="2144.35"/>
        <n v="2111.11"/>
        <n v="2107.3199999999997"/>
        <n v="2099.7199999999998"/>
        <n v="2099.65"/>
        <n v="2049.59"/>
        <n v="2039.66"/>
        <n v="2002.08"/>
        <n v="1999.8"/>
        <n v="1975"/>
        <n v="1974.2099999999998"/>
        <n v="1963.44"/>
        <n v="1958.98"/>
        <n v="1957.5"/>
        <n v="1928.07"/>
        <n v="1924.02"/>
        <n v="1919.52"/>
        <n v="1899.81"/>
        <n v="1899.6200000000001"/>
        <n v="1889.7299999999998"/>
        <n v="1889.5800000000002"/>
        <n v="1887.68"/>
        <n v="1885.8899999999999"/>
        <n v="1883.7"/>
        <n v="1865.75"/>
        <n v="1862.31"/>
        <n v="1859.3799999999999"/>
        <n v="1850.28"/>
        <n v="1847.46"/>
        <n v="1846"/>
        <n v="1825.1699999999998"/>
        <n v="1816.3999999999999"/>
        <n v="1812.63"/>
        <n v="1810.41"/>
        <n v="1799.7"/>
        <n v="1788.6000000000001"/>
        <n v="1763.51"/>
        <n v="1759.6000000000001"/>
        <n v="1755.25"/>
        <n v="1754.35"/>
        <n v="1749.7499999999998"/>
        <n v="1749.65"/>
        <n v="1739.71"/>
        <n v="1716.83"/>
        <n v="1709.4299999999998"/>
        <n v="1706.04"/>
        <n v="1704.69"/>
        <n v="1677.3600000000001"/>
        <n v="1676.7"/>
        <n v="1647"/>
        <n v="1637.6100000000001"/>
        <n v="1635.64"/>
        <n v="1613.7"/>
        <n v="1609.77"/>
        <n v="1595.4299999999998"/>
        <n v="1589.7"/>
        <n v="1586"/>
        <n v="1580"/>
        <n v="1567.02"/>
        <n v="1559.74"/>
        <n v="1549.3799999999999"/>
        <n v="1530"/>
        <n v="1525.5"/>
        <n v="1514.85"/>
        <n v="1502.08"/>
        <n v="1500"/>
        <n v="1494.3000000000002"/>
        <n v="1476.68"/>
        <n v="1471.75"/>
        <n v="1461.5700000000002"/>
        <n v="1458.31"/>
        <n v="1457.92"/>
        <n v="1438.4"/>
        <n v="1427.36"/>
        <n v="1425"/>
        <n v="1420.65"/>
        <n v="1414.26"/>
        <n v="1404"/>
        <n v="1399.75"/>
        <n v="1388.6100000000001"/>
        <n v="1379.77"/>
        <n v="1377.7"/>
        <n v="1376.73"/>
        <n v="1375.68"/>
        <n v="1374.4499999999998"/>
        <n v="1373.75"/>
        <n v="1359.6000000000001"/>
        <n v="1350"/>
        <n v="1349.87"/>
        <n v="1349.55"/>
        <n v="1347.3"/>
        <n v="1343.25"/>
        <n v="1327.05"/>
        <n v="1312.87"/>
        <n v="1300.05"/>
        <n v="1297.47"/>
        <n v="1287.9000000000001"/>
        <n v="1282.5"/>
        <n v="1279.68"/>
        <n v="1275.71"/>
        <n v="1273.51"/>
        <n v="1259.79"/>
        <n v="1259.6400000000001"/>
        <n v="1259.52"/>
        <n v="1249.75"/>
        <n v="1246.57"/>
        <n v="1246.4199999999998"/>
        <n v="1242"/>
        <n v="1241.73"/>
        <n v="1222"/>
        <n v="1217.58"/>
        <n v="1216.32"/>
        <n v="1214.17"/>
        <n v="1200"/>
        <n v="1199.8799999999999"/>
        <n v="1199.8499999999999"/>
        <n v="1199.8"/>
        <n v="1199.2"/>
        <n v="1198.8899999999999"/>
        <n v="1198"/>
        <n v="1188.3"/>
        <n v="1188"/>
        <n v="1187.56"/>
        <n v="1183.68"/>
        <n v="1161"/>
        <n v="1156.1100000000001"/>
        <n v="1146.69"/>
        <n v="1144"/>
        <n v="1142.96"/>
        <n v="1139.24"/>
        <n v="1132.74"/>
        <n v="1108.1999999999998"/>
        <n v="1100"/>
        <n v="1099.78"/>
        <n v="1099.75"/>
        <n v="1090.2"/>
        <n v="1089"/>
        <n v="1078.8"/>
        <n v="1061.82"/>
        <n v="1056.5899999999999"/>
        <n v="1055.76"/>
        <n v="1051.2"/>
        <n v="1049.7"/>
        <n v="1046.69"/>
        <n v="1043.28"/>
        <n v="1034.54"/>
        <n v="1033.06"/>
        <n v="1018.6700000000001"/>
        <n v="1013.6099999999999"/>
        <n v="1009.9"/>
        <n v="1007.84"/>
        <n v="1005.7"/>
        <n v="1000.8699999999999"/>
        <n v="999.9"/>
        <n v="989.1"/>
        <n v="975"/>
        <n v="974.86999999999989"/>
        <n v="962.07999999999993"/>
        <n v="945.34999999999991"/>
        <n v="944.79000000000008"/>
        <n v="943.84"/>
        <n v="941.4899999999999"/>
        <n v="940"/>
        <n v="934.83"/>
        <n v="921.6"/>
        <n v="909.74"/>
        <n v="905.68999999999994"/>
        <n v="896.7700000000001"/>
        <n v="896.6099999999999"/>
        <n v="879.80000000000007"/>
        <n v="876.4"/>
        <n v="872.34999999999991"/>
        <n v="869.80000000000007"/>
        <n v="869.70999999999992"/>
        <n v="859.80000000000007"/>
        <n v="849.83"/>
        <n v="834.4"/>
        <n v="833"/>
        <n v="820"/>
        <n v="815.9"/>
        <n v="810"/>
        <n v="806.3"/>
        <n v="805.74"/>
        <n v="803.04000000000008"/>
        <n v="800.1"/>
        <n v="796.2299999999999"/>
        <n v="795.15"/>
        <n v="786.42"/>
        <n v="783.86"/>
        <n v="782.91"/>
        <n v="779.74"/>
        <n v="764.49"/>
        <n v="750"/>
        <n v="749.85"/>
        <n v="740.81000000000006"/>
        <n v="739.63"/>
        <n v="735.36"/>
        <n v="730.83"/>
        <n v="722.28"/>
        <n v="719.91"/>
        <n v="715"/>
        <n v="708"/>
        <n v="707.88"/>
        <n v="705.5"/>
        <n v="703.84"/>
        <n v="700"/>
        <n v="699.93"/>
        <n v="695.42"/>
        <n v="693"/>
        <n v="686.06999999999994"/>
        <n v="684.32"/>
        <n v="679.15"/>
        <n v="676.65"/>
        <n v="675.48"/>
        <n v="674.4"/>
        <n v="665"/>
        <n v="662.6099999999999"/>
        <n v="660"/>
        <n v="659.89"/>
        <n v="659.85"/>
        <n v="651.75"/>
        <n v="649.87"/>
        <n v="649.35"/>
        <n v="647.88"/>
        <n v="644.29999999999995"/>
        <n v="639.20000000000005"/>
        <n v="637"/>
        <n v="636.51"/>
        <n v="629.92999999999995"/>
        <n v="629.86"/>
        <n v="629.82000000000005"/>
        <n v="629.79"/>
        <n v="629.30000000000007"/>
        <n v="624.75"/>
        <n v="623.88"/>
        <n v="623.74"/>
        <n v="618.26"/>
        <n v="609.48"/>
        <n v="608.92999999999995"/>
        <n v="607.84"/>
        <n v="594"/>
        <n v="592"/>
        <n v="587.79"/>
        <n v="584.82000000000005"/>
        <n v="583.27"/>
        <n v="576.1"/>
        <n v="574.72"/>
        <n v="573.86"/>
        <n v="569.04999999999995"/>
        <n v="568.26"/>
        <n v="559.92999999999995"/>
        <n v="559.65"/>
        <n v="559.20000000000005"/>
        <n v="558.57000000000005"/>
        <n v="558.36"/>
        <n v="552.92999999999995"/>
        <n v="550.85"/>
        <n v="549.89"/>
        <n v="549"/>
        <n v="548.81999999999994"/>
        <n v="543.9"/>
        <n v="543.75"/>
        <n v="543.32999999999993"/>
        <n v="541.52"/>
        <n v="539.93999999999994"/>
        <n v="539.91"/>
        <n v="539.9"/>
        <n v="539.88"/>
        <n v="538.65"/>
        <n v="535.70000000000005"/>
        <n v="528.77"/>
        <n v="527.76"/>
        <n v="526.19999999999993"/>
        <n v="524.79"/>
        <n v="521.93999999999994"/>
        <n v="520"/>
        <n v="509.83"/>
        <n v="500"/>
        <n v="499.95"/>
        <n v="499.90000000000003"/>
        <n v="494.91"/>
        <n v="492.58000000000004"/>
        <n v="490"/>
        <n v="489.92999999999995"/>
        <n v="483.89000000000004"/>
        <n v="480.4"/>
        <n v="480"/>
        <n v="479.93999999999994"/>
        <n v="479.92"/>
        <n v="475.66"/>
        <n v="474.74999999999994"/>
        <n v="467.87"/>
        <n v="467.64"/>
        <n v="462"/>
        <n v="461.86"/>
        <n v="458.46000000000004"/>
        <n v="449.93999999999994"/>
        <n v="446.70000000000005"/>
        <n v="444"/>
        <n v="441.83"/>
        <n v="441.75"/>
        <n v="441"/>
        <n v="440"/>
        <n v="439.56"/>
        <n v="434.95"/>
        <n v="432"/>
        <n v="425.59"/>
        <n v="425.5"/>
        <n v="423.92"/>
        <n v="420"/>
        <n v="419.88"/>
        <n v="419.85999999999996"/>
        <n v="419.79999999999995"/>
        <n v="419.3"/>
        <n v="418"/>
        <n v="415.68"/>
        <n v="413.38"/>
        <n v="404.91"/>
        <n v="403.2"/>
        <n v="401.70000000000005"/>
        <n v="400.14"/>
        <n v="400"/>
        <n v="399.95"/>
        <n v="396"/>
        <n v="389.34999999999997"/>
        <n v="379.96"/>
        <n v="374.96999999999997"/>
        <n v="371.76"/>
        <n v="368.5"/>
        <n v="359.94"/>
        <n v="354.76"/>
        <n v="349.72"/>
        <n v="348"/>
        <n v="347.96"/>
        <n v="343.2"/>
        <n v="342.93"/>
        <n v="340.78000000000003"/>
        <n v="338.25"/>
        <n v="337.5"/>
        <n v="334.79999999999995"/>
        <n v="332.34000000000003"/>
        <n v="330"/>
        <n v="329.89"/>
        <n v="324.95"/>
        <n v="323.95999999999998"/>
        <n v="320"/>
        <n v="319.95999999999998"/>
        <n v="319.12"/>
        <n v="318.70999999999998"/>
        <n v="312.93"/>
        <n v="311.88"/>
        <n v="310.79999999999995"/>
        <n v="306.89999999999998"/>
        <n v="305.83"/>
        <n v="304"/>
        <n v="303.04000000000002"/>
        <n v="299.96999999999997"/>
        <n v="299.94"/>
        <n v="299.89999999999998"/>
        <n v="296.91000000000003"/>
        <n v="293.93"/>
        <n v="287.82"/>
        <n v="286.93"/>
        <n v="279.92"/>
        <n v="277.5"/>
        <n v="272"/>
        <n v="269.90999999999997"/>
        <n v="269.55"/>
        <n v="269.09999999999997"/>
        <n v="259.95999999999998"/>
        <n v="254.25"/>
        <n v="254.14999999999998"/>
        <n v="252.89"/>
        <n v="252"/>
        <n v="247.12"/>
        <n v="246.5"/>
        <n v="245.25"/>
        <n v="237.85999999999999"/>
        <n v="229.8"/>
        <n v="227.81"/>
        <n v="225.55"/>
        <n v="224.95000000000002"/>
        <n v="224.91"/>
        <n v="223.92"/>
        <n v="223.12"/>
        <n v="222.45000000000002"/>
        <n v="219.96"/>
        <n v="218.67999999999998"/>
        <n v="216"/>
        <n v="211.96"/>
        <n v="207.61"/>
        <n v="206.5"/>
        <n v="200.96999999999997"/>
        <n v="200"/>
        <n v="199.96"/>
        <n v="198"/>
        <n v="195.52"/>
        <n v="193"/>
        <n v="191.68"/>
        <n v="190.24"/>
        <n v="190"/>
        <n v="186.06"/>
        <n v="183.92"/>
        <n v="183.4"/>
        <n v="179.8"/>
        <n v="179.39999999999998"/>
        <n v="178.5"/>
        <n v="175.6"/>
        <n v="175.5"/>
        <n v="174.95000000000002"/>
        <n v="171.96"/>
        <n v="170.54999999999998"/>
        <n v="168"/>
        <n v="167.29999999999998"/>
        <n v="165.62"/>
        <n v="161.97"/>
        <n v="160.92999999999998"/>
        <n v="160"/>
        <n v="159.97999999999999"/>
        <n v="153"/>
        <n v="150"/>
        <n v="149.94999999999999"/>
        <n v="140"/>
        <n v="139.92000000000002"/>
        <n v="139.9"/>
        <n v="139.08000000000001"/>
        <n v="136.54999999999998"/>
        <n v="134.97"/>
        <n v="130"/>
        <n v="129.87"/>
        <n v="129.56"/>
        <n v="125.97"/>
        <n v="124.9"/>
        <n v="120"/>
        <n v="119.85000000000001"/>
        <n v="116.07"/>
        <n v="113.98"/>
        <n v="111.76"/>
        <n v="107.8"/>
        <n v="107.64000000000001"/>
        <n v="105"/>
        <n v="101.76"/>
        <n v="99.9"/>
        <n v="99.75"/>
        <n v="95.96"/>
        <n v="95.92"/>
        <n v="95"/>
        <n v="93.949999999999989"/>
        <n v="93.589999999999989"/>
        <n v="92.88"/>
        <n v="89.98"/>
        <n v="89.94"/>
        <n v="87.6"/>
        <n v="86.97"/>
        <n v="84"/>
        <n v="83.649999999999991"/>
        <n v="79.989999999999995"/>
        <n v="79.95"/>
        <n v="77.92"/>
        <n v="77.849999999999994"/>
        <n v="76.989999999999995"/>
        <n v="75"/>
        <n v="74.97"/>
        <n v="74.95"/>
        <n v="74.75"/>
        <n v="74.5"/>
        <n v="72"/>
        <n v="71.599999999999994"/>
        <n v="69.95"/>
        <n v="65.94"/>
        <n v="65.070000000000007"/>
        <n v="65"/>
        <n v="59.99"/>
        <n v="59.97"/>
        <n v="54.12"/>
        <n v="52"/>
        <n v="48"/>
        <n v="47.97"/>
        <n v="47.8"/>
        <n v="44.9"/>
        <n v="42"/>
        <n v="41.94"/>
        <n v="40"/>
        <n v="39.96"/>
        <n v="38.9"/>
        <n v="37.979999999999997"/>
        <n v="37"/>
        <n v="33"/>
        <n v="29.99"/>
        <n v="29.95"/>
        <n v="28.9"/>
        <n v="28"/>
        <n v="24"/>
        <n v="23.99"/>
        <n v="23.89"/>
        <n v="21.95"/>
        <n v="20"/>
        <n v="19.8"/>
        <n v="19.399999999999999"/>
        <n v="19"/>
        <n v="18.87"/>
        <n v="17.97"/>
        <n v="17"/>
        <n v="16.989999999999998"/>
        <n v="15"/>
        <n v="14.95"/>
        <n v="13"/>
        <n v="131225.03999999998"/>
        <n v="131796.72"/>
        <n v="133417.56"/>
        <n v="135092.41999999998"/>
        <n v="135559.62"/>
        <n v="135673.02000000002"/>
        <n v="136524.9"/>
        <n v="138173.28"/>
        <n v="140449.01999999999"/>
        <n v="147634.56"/>
        <n v="154485.52000000002"/>
        <n v="155935.82"/>
        <n v="160410.87"/>
        <n v="182130.24"/>
        <n v="186356.74000000002"/>
        <n v="198400.02000000002"/>
        <n v="201897.12"/>
        <n v="202286.28"/>
        <n v="209788.5"/>
        <n v="217180.28"/>
        <n v="225418.15999999997"/>
        <n v="237532.68"/>
        <n v="254879.85"/>
        <n v="401399.25"/>
        <n v="475987.64"/>
        <m/>
      </sharedItems>
    </cacheField>
    <cacheField name="Last  Updated Date2" numFmtId="0">
      <sharedItems containsNonDate="0" containsDate="1" containsString="0" containsBlank="1" minDate="2024-01-01T00:00:00" maxDate="2024-06-02T00:00:00" count="154">
        <d v="2024-06-01T00:00:00"/>
        <d v="2024-01-11T00:00:00"/>
        <d v="2024-04-22T00:00:00"/>
        <d v="2024-01-19T00:00:00"/>
        <d v="2024-05-11T00:00:00"/>
        <d v="2024-05-27T00:00:00"/>
        <d v="2024-02-19T00:00:00"/>
        <d v="2024-03-27T00:00:00"/>
        <d v="2024-02-23T00:00:00"/>
        <d v="2024-05-22T00:00:00"/>
        <d v="2024-04-18T00:00:00"/>
        <d v="2024-05-05T00:00:00"/>
        <d v="2024-03-05T00:00:00"/>
        <d v="2024-02-01T00:00:00"/>
        <d v="2024-04-10T00:00:00"/>
        <d v="2024-05-10T00:00:00"/>
        <d v="2024-02-26T00:00:00"/>
        <d v="2024-03-13T00:00:00"/>
        <d v="2024-02-11T00:00:00"/>
        <d v="2024-02-15T00:00:00"/>
        <d v="2024-03-19T00:00:00"/>
        <d v="2024-03-23T00:00:00"/>
        <d v="2024-04-05T00:00:00"/>
        <d v="2024-05-07T00:00:00"/>
        <d v="2024-05-14T00:00:00"/>
        <d v="2024-02-13T00:00:00"/>
        <d v="2024-01-20T00:00:00"/>
        <d v="2024-05-08T00:00:00"/>
        <d v="2024-03-04T00:00:00"/>
        <d v="2024-03-25T00:00:00"/>
        <d v="2024-02-16T00:00:00"/>
        <d v="2024-01-30T00:00:00"/>
        <d v="2024-02-14T00:00:00"/>
        <d v="2024-03-31T00:00:00"/>
        <d v="2024-03-21T00:00:00"/>
        <d v="2024-05-31T00:00:00"/>
        <d v="2024-04-12T00:00:00"/>
        <d v="2024-02-22T00:00:00"/>
        <d v="2024-01-10T00:00:00"/>
        <d v="2024-01-26T00:00:00"/>
        <d v="2024-03-01T00:00:00"/>
        <d v="2024-04-28T00:00:00"/>
        <d v="2024-03-08T00:00:00"/>
        <d v="2024-02-10T00:00:00"/>
        <d v="2024-05-15T00:00:00"/>
        <d v="2024-01-29T00:00:00"/>
        <d v="2024-02-03T00:00:00"/>
        <d v="2024-03-29T00:00:00"/>
        <d v="2024-02-28T00:00:00"/>
        <d v="2024-01-21T00:00:00"/>
        <d v="2024-05-09T00:00:00"/>
        <d v="2024-02-12T00:00:00"/>
        <d v="2024-03-17T00:00:00"/>
        <d v="2024-03-24T00:00:00"/>
        <d v="2024-03-16T00:00:00"/>
        <d v="2024-05-20T00:00:00"/>
        <d v="2024-04-06T00:00:00"/>
        <d v="2024-04-11T00:00:00"/>
        <d v="2024-02-18T00:00:00"/>
        <d v="2024-03-07T00:00:00"/>
        <d v="2024-01-09T00:00:00"/>
        <d v="2024-04-21T00:00:00"/>
        <d v="2024-03-10T00:00:00"/>
        <d v="2024-01-04T00:00:00"/>
        <d v="2024-03-18T00:00:00"/>
        <d v="2024-01-25T00:00:00"/>
        <d v="2024-01-23T00:00:00"/>
        <d v="2024-04-23T00:00:00"/>
        <d v="2024-02-06T00:00:00"/>
        <d v="2024-03-03T00:00:00"/>
        <d v="2024-04-13T00:00:00"/>
        <d v="2024-01-05T00:00:00"/>
        <d v="2024-03-12T00:00:00"/>
        <d v="2024-03-26T00:00:00"/>
        <d v="2024-05-16T00:00:00"/>
        <d v="2024-04-26T00:00:00"/>
        <d v="2024-04-08T00:00:00"/>
        <d v="2024-03-14T00:00:00"/>
        <d v="2024-04-27T00:00:00"/>
        <d v="2024-01-27T00:00:00"/>
        <d v="2024-05-21T00:00:00"/>
        <d v="2024-04-03T00:00:00"/>
        <d v="2024-01-28T00:00:00"/>
        <d v="2024-01-18T00:00:00"/>
        <d v="2024-03-28T00:00:00"/>
        <d v="2024-02-24T00:00:00"/>
        <d v="2024-01-13T00:00:00"/>
        <d v="2024-05-19T00:00:00"/>
        <d v="2024-05-28T00:00:00"/>
        <d v="2024-04-29T00:00:00"/>
        <d v="2024-05-13T00:00:00"/>
        <d v="2024-04-19T00:00:00"/>
        <d v="2024-02-17T00:00:00"/>
        <d v="2024-03-02T00:00:00"/>
        <d v="2024-01-24T00:00:00"/>
        <d v="2024-04-20T00:00:00"/>
        <d v="2024-02-27T00:00:00"/>
        <d v="2024-02-25T00:00:00"/>
        <d v="2024-01-17T00:00:00"/>
        <d v="2024-04-16T00:00:00"/>
        <d v="2024-03-22T00:00:00"/>
        <d v="2024-03-20T00:00:00"/>
        <d v="2024-01-22T00:00:00"/>
        <d v="2024-05-23T00:00:00"/>
        <d v="2024-05-03T00:00:00"/>
        <d v="2024-05-29T00:00:00"/>
        <d v="2024-05-04T00:00:00"/>
        <d v="2024-03-06T00:00:00"/>
        <d v="2024-01-01T00:00:00"/>
        <d v="2024-01-07T00:00:00"/>
        <d v="2024-02-09T00:00:00"/>
        <d v="2024-04-25T00:00:00"/>
        <d v="2024-04-02T00:00:00"/>
        <d v="2024-05-24T00:00:00"/>
        <d v="2024-05-06T00:00:00"/>
        <d v="2024-05-12T00:00:00"/>
        <d v="2024-05-17T00:00:00"/>
        <d v="2024-04-01T00:00:00"/>
        <d v="2024-01-14T00:00:00"/>
        <d v="2024-02-04T00:00:00"/>
        <d v="2024-04-04T00:00:00"/>
        <d v="2024-05-26T00:00:00"/>
        <d v="2024-03-11T00:00:00"/>
        <d v="2024-01-03T00:00:00"/>
        <d v="2024-03-30T00:00:00"/>
        <d v="2024-05-25T00:00:00"/>
        <d v="2024-01-15T00:00:00"/>
        <d v="2024-04-17T00:00:00"/>
        <d v="2024-02-08T00:00:00"/>
        <d v="2024-04-14T00:00:00"/>
        <d v="2024-04-30T00:00:00"/>
        <d v="2024-02-02T00:00:00"/>
        <d v="2024-02-21T00:00:00"/>
        <d v="2024-01-08T00:00:00"/>
        <d v="2024-05-02T00:00:00"/>
        <d v="2024-02-29T00:00:00"/>
        <d v="2024-04-15T00:00:00"/>
        <d v="2024-05-18T00:00:00"/>
        <d v="2024-01-12T00:00:00"/>
        <d v="2024-01-06T00:00:00"/>
        <d v="2024-04-24T00:00:00"/>
        <d v="2024-03-15T00:00:00"/>
        <d v="2024-02-07T00:00:00"/>
        <d v="2024-02-20T00:00:00"/>
        <d v="2024-05-01T00:00:00"/>
        <d v="2024-01-16T00:00:00"/>
        <d v="2024-04-07T00:00:00"/>
        <d v="2024-01-02T00:00:00"/>
        <d v="2024-03-09T00:00:00"/>
        <d v="2024-04-09T00:00:00"/>
        <d v="2024-02-05T00:00:00"/>
        <d v="2024-01-31T00:00:00"/>
        <d v="2024-05-30T00:00:00"/>
        <m/>
      </sharedItems>
      <fieldGroup par="9"/>
    </cacheField>
    <cacheField name="Country" numFmtId="0">
      <sharedItems containsBlank="1" count="5">
        <s v="United States"/>
        <s v="Taiwan"/>
        <s v="India"/>
        <s v="China"/>
        <m/>
      </sharedItems>
    </cacheField>
    <cacheField name="Days (Last  Updated Date2)" numFmtId="0" databaseField="0">
      <fieldGroup base="6">
        <rangePr groupBy="days" startDate="2024-01-01T00:00:00" endDate="2024-06-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4"/>
        </groupItems>
      </fieldGroup>
    </cacheField>
    <cacheField name="Months (Last  Updated Date2)" numFmtId="0" databaseField="0">
      <fieldGroup base="6">
        <rangePr groupBy="months" startDate="2024-01-01T00:00:00" endDate="2024-06-02T00:00:00"/>
        <groupItems count="14">
          <s v="&lt;1/1/2024"/>
          <s v="Jan"/>
          <s v="Feb"/>
          <s v="Mar"/>
          <s v="Apr"/>
          <s v="May"/>
          <s v="Jun"/>
          <s v="Jul"/>
          <s v="Aug"/>
          <s v="Sep"/>
          <s v="Oct"/>
          <s v="Nov"/>
          <s v="Dec"/>
          <s v="&gt;6/2/2024"/>
        </groupItems>
      </fieldGroup>
    </cacheField>
  </cacheFields>
  <extLst>
    <ext xmlns:x14="http://schemas.microsoft.com/office/spreadsheetml/2009/9/main" uri="{725AE2AE-9491-48be-B2B4-4EB974FC3084}">
      <x14:pivotCacheDefinition pivotCacheId="13113654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COMPUTERS" refreshedDate="45976.850000347222" createdVersion="8" refreshedVersion="8" minRefreshableVersion="3" recordCount="977" xr:uid="{BBA6BE10-6189-496A-BC7C-C1448B454BA5}">
  <cacheSource type="worksheet">
    <worksheetSource name="Table2_1"/>
  </cacheSource>
  <cacheFields count="16">
    <cacheField name="Brand" numFmtId="0">
      <sharedItems count="226">
        <s v="Dior"/>
        <s v="As Show"/>
        <s v="Unbranded"/>
        <s v="Lattafa"/>
        <s v="Multiple Brands"/>
        <s v="Maison Alhambra"/>
        <s v="Gucci"/>
        <s v="Paco Rabanne"/>
        <s v="Montblanc"/>
        <s v="Secertmu"/>
        <s v="Uomo"/>
        <s v="Grandeur"/>
        <s v="Ralph Lauren"/>
        <s v="C.K"/>
        <s v="Versace"/>
        <s v="Azzaro"/>
        <s v="Dumont"/>
        <s v="Afnan"/>
        <s v="Guy Laroche"/>
        <s v="Giorgio Armani"/>
        <s v="Penhaligon'S"/>
        <s v="Bharara"/>
        <s v="Valentino"/>
        <s v="Rasasi"/>
        <s v="Armaf"/>
        <s v="Polo Ralph Lauren"/>
        <s v="Salvatore Ferragamo"/>
        <s v="Dolce&amp;Gabbana"/>
        <s v="As Picture Show"/>
        <s v="Yves Saint Laurent"/>
        <s v="As Shown"/>
        <s v="2Nd To None"/>
        <s v="Burberry"/>
        <s v="Viktor &amp; Rolf"/>
        <s v="Giorgio Beverly Hills"/>
        <s v="Cologne"/>
        <s v="Roja"/>
        <s v="Metaherbal Labs"/>
        <s v="Abercrombie &amp; Fitch"/>
        <s v="As Showed"/>
        <s v="Myrurgia"/>
        <s v="Mont Blanc Legend"/>
        <s v="Moschino"/>
        <s v="Hermès"/>
        <s v="As Photos"/>
        <s v="Givenchy"/>
        <s v="Dolce &amp; Gabbana"/>
        <s v="Carolina Herrera"/>
        <s v="Superz Budapest"/>
        <s v="Jean Paul Gaultier"/>
        <s v="Davidoff"/>
        <s v="Christian Dior"/>
        <s v="Paris Hilton"/>
        <s v="Sean John"/>
        <s v="Dossier"/>
        <s v="Michael Malul"/>
        <s v="Zara"/>
        <s v="Kenneth Cole"/>
        <s v="As Picture Shown"/>
        <s v="Reyane Tradition"/>
        <s v="Mercedes-Benz"/>
        <s v="Parfums De Marly"/>
        <s v="Mirage Brands"/>
        <s v="Ard Al Zaafaran"/>
        <s v="Pierre Cardin"/>
        <s v="Ysl"/>
        <s v="Ebc"/>
        <s v="Cartier"/>
        <s v="Bath &amp; Body Works"/>
        <s v="El Ganso"/>
        <s v="Jil Sander"/>
        <s v="Calvin Klein"/>
        <s v="Perry Ellis"/>
        <s v="Emporio Armani"/>
        <s v="Mont Blanc"/>
        <s v="John Varvatos"/>
        <s v="Tommy Bahama"/>
        <s v="Blue Perfumes"/>
        <s v="Hugo Boss"/>
        <s v="Paul Sebastian"/>
        <s v="Halloween"/>
        <s v="Boucheron"/>
        <s v="Jo Malone"/>
        <s v="Jimmy Choo"/>
        <s v="Bvlgari"/>
        <s v="Khadlaj"/>
        <s v="Jaguar"/>
        <s v="Louis Vuitton"/>
        <s v="David Beckham"/>
        <s v="Prada"/>
        <s v="Mfk"/>
        <s v="Hermes"/>
        <s v="Michel Germain"/>
        <s v="Maison Margiela"/>
        <s v="Fragrance"/>
        <s v="Juicy Couture"/>
        <s v="Franck Olivier"/>
        <s v="Chanel"/>
        <s v="Lalique"/>
        <s v="By Al Hambra"/>
        <s v="Joop"/>
        <s v="Tommy Hilfiger"/>
        <s v="Ted Lapidus"/>
        <s v="Gianni Versace"/>
        <s v="Axe"/>
        <s v="Aramis"/>
        <s v="Nautica"/>
        <s v="Issey Miyake"/>
        <s v="King Of Kings"/>
        <s v="Thierry Mugler"/>
        <s v="Rue21"/>
        <s v="Roja Dove"/>
        <s v="Creed"/>
        <s v="Tom Ford"/>
        <s v="Al Wataniah"/>
        <s v="Macarena"/>
        <s v="Coty"/>
        <s v="Claude Marsal"/>
        <s v="Lucianno"/>
        <s v="Rochas"/>
        <s v="Classic Brands"/>
        <s v="Yves De Sistelle"/>
        <s v="Kenneth Cole Reaction"/>
        <s v="Lacoste"/>
        <s v="Brut"/>
        <s v="J. Del Pozo"/>
        <s v="Jovan"/>
        <s v="Coty Inc."/>
        <s v="Bentley"/>
        <s v="Fragrance World"/>
        <s v="Allsaints"/>
        <s v="Adidas"/>
        <s v="Guerlain"/>
        <s v="Coach"/>
        <s v="Avon"/>
        <s v="Giorgio Arm.Ani"/>
        <s v="Lapidus"/>
        <s v="Limited Edition"/>
        <s v="Bond No. 9"/>
        <s v="Jacques Bogart"/>
        <s v="Acqua Di Parma"/>
        <s v="Designer Series"/>
        <s v="Guerlain Paris"/>
        <s v="Al Haramain"/>
        <s v="Maison Martin Margiela"/>
        <s v="Luxury"/>
        <s v="Roja Parfums"/>
        <s v="Narciso Rodriguez"/>
        <s v="Houbigant"/>
        <s v="Topshelf"/>
        <s v="Tiffany"/>
        <s v="Phillips-Van Heusen"/>
        <s v="Diesel"/>
        <s v="Hollister"/>
        <s v="Liz Claiborne"/>
        <s v="Fm"/>
        <s v="Mandarin Duck"/>
        <s v="Lomani"/>
        <s v="Heaven Scents"/>
        <s v="Karl Lagerfeld"/>
        <s v="Milestone Perfumes"/>
        <s v="Lanvin"/>
        <s v="Missoni"/>
        <s v="Halston"/>
        <s v="Baron"/>
        <s v="Nikos"/>
        <s v="Branded"/>
        <s v="Clinique"/>
        <s v="Old Spice"/>
        <s v="Ed Hardy"/>
        <s v="Lauren Ralph Lauren"/>
        <s v="Clive Christian"/>
        <s v="Kenzo"/>
        <s v="Victor &amp; Rolf"/>
        <s v="Acqua Di Gio"/>
        <s v="Emanuelle Ungaro"/>
        <s v="Curve"/>
        <s v="Michael Malul London"/>
        <s v="Estée Lauder"/>
        <s v="Rawchemistry"/>
        <s v="Sterling"/>
        <s v="Territoire"/>
        <s v="Mary Kay"/>
        <s v="Have A Scent"/>
        <s v="Fragrance Couture"/>
        <s v="Pheromones"/>
        <s v="Mancera"/>
        <s v="Llure Sx"/>
        <s v="Fc"/>
        <s v="Assorted"/>
        <s v="Hinode"/>
        <s v="Michael Jordan"/>
        <s v="Falic Fashion Group"/>
        <s v="Nina Ricci"/>
        <s v="Vince Camuto"/>
        <s v="Mercedes Benz"/>
        <s v="Cuba"/>
        <s v="Alexandria Fragrances"/>
        <s v="Guess"/>
        <s v="Victor Manuelle"/>
        <s v="English Laundry"/>
        <s v="Hybrid &amp; Company"/>
        <s v="Does Not Apply"/>
        <s v="Emper"/>
        <s v="Maison Francis Kurkdjian"/>
        <s v="Montale"/>
        <s v="Ulric De Varens"/>
        <s v="Fragance One"/>
        <s v="Elixir"/>
        <s v="Michael Malul Gents Scents"/>
        <s v="Xerjoff"/>
        <s v="United Scents"/>
        <s v="Aladdin"/>
        <s v="Elizabeth Taylor"/>
        <s v="Al Rehab"/>
        <s v="Bod Man"/>
        <s v="Polo"/>
        <s v="Amouage"/>
        <s v="Roberto Cavalli"/>
        <s v="Dana"/>
        <s v="Dvyne Fragrances"/>
        <s v="Arabian Oud"/>
        <s v="L’Occitane"/>
        <s v="The Baron"/>
        <s v="Hanae Mori"/>
        <s v="Estee Lauder"/>
      </sharedItems>
    </cacheField>
    <cacheField name="TYPE" numFmtId="0">
      <sharedItems count="11">
        <s v="Eau De Parfum"/>
        <s v="Eau De Toilette"/>
        <s v="Fragrances"/>
        <s v="Perfume"/>
        <s v="Unknown"/>
        <s v="Parfum"/>
        <s v="Deodorant"/>
        <s v="Extrait De Parfum"/>
        <s v="Eau De Cologne"/>
        <s v="Gift Sets"/>
        <s v="Does Not Apply"/>
      </sharedItems>
    </cacheField>
    <cacheField name="PRICE" numFmtId="0">
      <sharedItems containsSemiMixedTypes="0" containsString="0" containsNumber="1" minValue="3" maxValue="250"/>
    </cacheField>
    <cacheField name="Available Stocks" numFmtId="0">
      <sharedItems containsSemiMixedTypes="0" containsString="0" containsNumber="1" containsInteger="1" minValue="1" maxValue="842"/>
    </cacheField>
    <cacheField name="sold" numFmtId="0">
      <sharedItems containsSemiMixedTypes="0" containsString="0" containsNumber="1" containsInteger="1" minValue="1" maxValue="18882"/>
    </cacheField>
    <cacheField name="Total  Sales" numFmtId="0">
      <sharedItems containsSemiMixedTypes="0" containsString="0" containsNumber="1" minValue="12" maxValue="426007.23000000004"/>
    </cacheField>
    <cacheField name="Z-Score" numFmtId="0">
      <sharedItems containsSemiMixedTypes="0" containsString="0" containsNumber="1" minValue="-0.25326453110095759" maxValue="3.9288554419165886"/>
    </cacheField>
    <cacheField name="Outliers" numFmtId="0">
      <sharedItems/>
    </cacheField>
    <cacheField name="Country" numFmtId="0">
      <sharedItems count="4">
        <s v="India"/>
        <s v="Tiwan"/>
        <s v="China"/>
        <s v="United States"/>
      </sharedItems>
    </cacheField>
    <cacheField name="last Updated Date" numFmtId="14">
      <sharedItems containsSemiMixedTypes="0" containsNonDate="0" containsDate="1" containsString="0" minDate="2024-01-01T00:00:00" maxDate="2024-06-02T00:00:00" count="153">
        <d v="2024-02-06T00:00:00"/>
        <d v="2024-01-27T00:00:00"/>
        <d v="2024-02-11T00:00:00"/>
        <d v="2024-04-18T00:00:00"/>
        <d v="2024-01-16T00:00:00"/>
        <d v="2024-04-29T00:00:00"/>
        <d v="2024-05-22T00:00:00"/>
        <d v="2024-01-05T00:00:00"/>
        <d v="2024-02-01T00:00:00"/>
        <d v="2024-02-05T00:00:00"/>
        <d v="2024-02-21T00:00:00"/>
        <d v="2024-03-21T00:00:00"/>
        <d v="2024-05-24T00:00:00"/>
        <d v="2024-05-21T00:00:00"/>
        <d v="2024-01-09T00:00:00"/>
        <d v="2024-02-13T00:00:00"/>
        <d v="2024-02-16T00:00:00"/>
        <d v="2024-04-06T00:00:00"/>
        <d v="2024-04-09T00:00:00"/>
        <d v="2024-03-16T00:00:00"/>
        <d v="2024-02-07T00:00:00"/>
        <d v="2024-04-02T00:00:00"/>
        <d v="2024-04-26T00:00:00"/>
        <d v="2024-05-06T00:00:00"/>
        <d v="2024-02-23T00:00:00"/>
        <d v="2024-03-13T00:00:00"/>
        <d v="2024-03-29T00:00:00"/>
        <d v="2024-02-14T00:00:00"/>
        <d v="2024-01-30T00:00:00"/>
        <d v="2024-03-07T00:00:00"/>
        <d v="2024-04-05T00:00:00"/>
        <d v="2024-01-13T00:00:00"/>
        <d v="2024-04-16T00:00:00"/>
        <d v="2024-01-06T00:00:00"/>
        <d v="2024-04-12T00:00:00"/>
        <d v="2024-03-30T00:00:00"/>
        <d v="2024-03-03T00:00:00"/>
        <d v="2024-04-07T00:00:00"/>
        <d v="2024-03-12T00:00:00"/>
        <d v="2024-05-29T00:00:00"/>
        <d v="2024-05-09T00:00:00"/>
        <d v="2024-04-30T00:00:00"/>
        <d v="2024-03-24T00:00:00"/>
        <d v="2024-02-18T00:00:00"/>
        <d v="2024-05-04T00:00:00"/>
        <d v="2024-01-03T00:00:00"/>
        <d v="2024-04-21T00:00:00"/>
        <d v="2024-03-09T00:00:00"/>
        <d v="2024-02-24T00:00:00"/>
        <d v="2024-02-15T00:00:00"/>
        <d v="2024-05-18T00:00:00"/>
        <d v="2024-04-22T00:00:00"/>
        <d v="2024-04-28T00:00:00"/>
        <d v="2024-05-28T00:00:00"/>
        <d v="2024-02-03T00:00:00"/>
        <d v="2024-05-11T00:00:00"/>
        <d v="2024-01-19T00:00:00"/>
        <d v="2024-05-12T00:00:00"/>
        <d v="2024-03-06T00:00:00"/>
        <d v="2024-04-14T00:00:00"/>
        <d v="2024-04-13T00:00:00"/>
        <d v="2024-02-22T00:00:00"/>
        <d v="2024-03-18T00:00:00"/>
        <d v="2024-05-17T00:00:00"/>
        <d v="2024-03-04T00:00:00"/>
        <d v="2024-05-14T00:00:00"/>
        <d v="2024-01-02T00:00:00"/>
        <d v="2024-03-02T00:00:00"/>
        <d v="2024-04-04T00:00:00"/>
        <d v="2024-01-25T00:00:00"/>
        <d v="2024-03-31T00:00:00"/>
        <d v="2024-05-30T00:00:00"/>
        <d v="2024-01-24T00:00:00"/>
        <d v="2024-02-09T00:00:00"/>
        <d v="2024-04-08T00:00:00"/>
        <d v="2024-02-10T00:00:00"/>
        <d v="2024-03-23T00:00:00"/>
        <d v="2024-01-18T00:00:00"/>
        <d v="2024-03-14T00:00:00"/>
        <d v="2024-02-12T00:00:00"/>
        <d v="2024-02-27T00:00:00"/>
        <d v="2024-01-31T00:00:00"/>
        <d v="2024-01-23T00:00:00"/>
        <d v="2024-01-11T00:00:00"/>
        <d v="2024-05-23T00:00:00"/>
        <d v="2024-05-13T00:00:00"/>
        <d v="2024-02-04T00:00:00"/>
        <d v="2024-03-26T00:00:00"/>
        <d v="2024-01-21T00:00:00"/>
        <d v="2024-05-16T00:00:00"/>
        <d v="2024-05-02T00:00:00"/>
        <d v="2024-01-07T00:00:00"/>
        <d v="2024-04-19T00:00:00"/>
        <d v="2024-04-10T00:00:00"/>
        <d v="2024-01-29T00:00:00"/>
        <d v="2024-02-29T00:00:00"/>
        <d v="2024-03-20T00:00:00"/>
        <d v="2024-05-26T00:00:00"/>
        <d v="2024-01-15T00:00:00"/>
        <d v="2024-04-17T00:00:00"/>
        <d v="2024-05-08T00:00:00"/>
        <d v="2024-04-25T00:00:00"/>
        <d v="2024-02-02T00:00:00"/>
        <d v="2024-05-07T00:00:00"/>
        <d v="2024-04-11T00:00:00"/>
        <d v="2024-02-17T00:00:00"/>
        <d v="2024-01-20T00:00:00"/>
        <d v="2024-05-10T00:00:00"/>
        <d v="2024-02-26T00:00:00"/>
        <d v="2024-03-10T00:00:00"/>
        <d v="2024-04-20T00:00:00"/>
        <d v="2024-04-24T00:00:00"/>
        <d v="2024-05-03T00:00:00"/>
        <d v="2024-03-05T00:00:00"/>
        <d v="2024-04-03T00:00:00"/>
        <d v="2024-03-27T00:00:00"/>
        <d v="2024-05-01T00:00:00"/>
        <d v="2024-01-14T00:00:00"/>
        <d v="2024-02-08T00:00:00"/>
        <d v="2024-01-22T00:00:00"/>
        <d v="2024-02-19T00:00:00"/>
        <d v="2024-05-27T00:00:00"/>
        <d v="2024-01-10T00:00:00"/>
        <d v="2024-01-26T00:00:00"/>
        <d v="2024-04-15T00:00:00"/>
        <d v="2024-03-08T00:00:00"/>
        <d v="2024-03-19T00:00:00"/>
        <d v="2024-05-05T00:00:00"/>
        <d v="2024-01-04T00:00:00"/>
        <d v="2024-05-19T00:00:00"/>
        <d v="2024-04-23T00:00:00"/>
        <d v="2024-04-27T00:00:00"/>
        <d v="2024-01-17T00:00:00"/>
        <d v="2024-05-25T00:00:00"/>
        <d v="2024-03-28T00:00:00"/>
        <d v="2024-02-25T00:00:00"/>
        <d v="2024-05-31T00:00:00"/>
        <d v="2024-01-28T00:00:00"/>
        <d v="2024-01-01T00:00:00"/>
        <d v="2024-03-15T00:00:00"/>
        <d v="2024-03-11T00:00:00"/>
        <d v="2024-05-15T00:00:00"/>
        <d v="2024-05-20T00:00:00"/>
        <d v="2024-01-12T00:00:00"/>
        <d v="2024-03-17T00:00:00"/>
        <d v="2024-02-28T00:00:00"/>
        <d v="2024-04-01T00:00:00"/>
        <d v="2024-03-01T00:00:00"/>
        <d v="2024-01-08T00:00:00"/>
        <d v="2024-06-01T00:00:00"/>
        <d v="2024-03-25T00:00:00"/>
        <d v="2024-02-20T00:00:00"/>
        <d v="2024-03-22T00:00:00"/>
      </sharedItems>
      <fieldGroup par="15"/>
    </cacheField>
    <cacheField name="Average of Type" numFmtId="0">
      <sharedItems containsSemiMixedTypes="0" containsString="0" containsNumber="1" minValue="174.79" maxValue="66960.915909090923"/>
    </cacheField>
    <cacheField name="Std of Type" numFmtId="0">
      <sharedItems containsSemiMixedTypes="0" containsString="0" containsNumber="1" minValue="67.415560518325421" maxValue="268412.05159382155"/>
    </cacheField>
    <cacheField name="Z  - Score" numFmtId="0">
      <sharedItems containsSemiMixedTypes="0" containsString="0" containsNumber="1" minValue="-1.108152670225854" maxValue="2.9806852700254458"/>
    </cacheField>
    <cacheField name="Outliers of Type" numFmtId="0">
      <sharedItems/>
    </cacheField>
    <cacheField name="Days (last Updated Date)" numFmtId="0" databaseField="0">
      <fieldGroup base="9">
        <rangePr groupBy="days" startDate="2024-01-01T00:00:00" endDate="2024-06-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4"/>
        </groupItems>
      </fieldGroup>
    </cacheField>
    <cacheField name="Months (last Updated Date)" numFmtId="0" databaseField="0">
      <fieldGroup base="9">
        <rangePr groupBy="months" startDate="2024-01-01T00:00:00" endDate="2024-06-02T00:00:00"/>
        <groupItems count="14">
          <s v="&lt;1/1/2024"/>
          <s v="Jan"/>
          <s v="Feb"/>
          <s v="Mar"/>
          <s v="Apr"/>
          <s v="May"/>
          <s v="Jun"/>
          <s v="Jul"/>
          <s v="Aug"/>
          <s v="Sep"/>
          <s v="Oct"/>
          <s v="Nov"/>
          <s v="Dec"/>
          <s v="&gt;6/2/2024"/>
        </groupItems>
      </fieldGroup>
    </cacheField>
  </cacheFields>
  <extLst>
    <ext xmlns:x14="http://schemas.microsoft.com/office/spreadsheetml/2009/9/main" uri="{725AE2AE-9491-48be-B2B4-4EB974FC3084}">
      <x14:pivotCacheDefinition pivotCacheId="669620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n v="86.99"/>
    <n v="10"/>
    <n v="1385"/>
    <x v="0"/>
    <x v="0"/>
    <x v="0"/>
  </r>
  <r>
    <x v="1"/>
    <x v="1"/>
    <n v="15.42"/>
    <n v="114"/>
    <n v="7773"/>
    <x v="1"/>
    <x v="0"/>
    <x v="0"/>
  </r>
  <r>
    <x v="2"/>
    <x v="1"/>
    <n v="20.67"/>
    <n v="1"/>
    <n v="5628"/>
    <x v="2"/>
    <x v="1"/>
    <x v="0"/>
  </r>
  <r>
    <x v="3"/>
    <x v="1"/>
    <n v="33.340000000000003"/>
    <n v="8"/>
    <n v="3466"/>
    <x v="3"/>
    <x v="1"/>
    <x v="0"/>
  </r>
  <r>
    <x v="4"/>
    <x v="0"/>
    <n v="37.19"/>
    <n v="1"/>
    <n v="3080"/>
    <x v="4"/>
    <x v="2"/>
    <x v="1"/>
  </r>
  <r>
    <x v="5"/>
    <x v="2"/>
    <n v="14.89"/>
    <n v="1"/>
    <n v="7331"/>
    <x v="5"/>
    <x v="3"/>
    <x v="2"/>
  </r>
  <r>
    <x v="6"/>
    <x v="1"/>
    <n v="25.42"/>
    <n v="107"/>
    <n v="4123"/>
    <x v="6"/>
    <x v="4"/>
    <x v="0"/>
  </r>
  <r>
    <x v="7"/>
    <x v="1"/>
    <n v="64.94"/>
    <n v="10"/>
    <n v="1613"/>
    <x v="7"/>
    <x v="5"/>
    <x v="3"/>
  </r>
  <r>
    <x v="8"/>
    <x v="0"/>
    <n v="32.130000000000003"/>
    <n v="1"/>
    <n v="3215"/>
    <x v="8"/>
    <x v="6"/>
    <x v="2"/>
  </r>
  <r>
    <x v="9"/>
    <x v="1"/>
    <n v="20.87"/>
    <n v="10"/>
    <n v="4936"/>
    <x v="9"/>
    <x v="7"/>
    <x v="2"/>
  </r>
  <r>
    <x v="4"/>
    <x v="0"/>
    <n v="38.92"/>
    <n v="141"/>
    <n v="2515"/>
    <x v="10"/>
    <x v="8"/>
    <x v="1"/>
  </r>
  <r>
    <x v="10"/>
    <x v="0"/>
    <n v="27.25"/>
    <n v="10"/>
    <n v="3555"/>
    <x v="11"/>
    <x v="9"/>
    <x v="1"/>
  </r>
  <r>
    <x v="11"/>
    <x v="0"/>
    <n v="50.73"/>
    <n v="105"/>
    <n v="1905"/>
    <x v="12"/>
    <x v="10"/>
    <x v="3"/>
  </r>
  <r>
    <x v="12"/>
    <x v="1"/>
    <n v="33.520000000000003"/>
    <n v="131"/>
    <n v="2846"/>
    <x v="13"/>
    <x v="11"/>
    <x v="1"/>
  </r>
  <r>
    <x v="13"/>
    <x v="3"/>
    <n v="17.89"/>
    <n v="71"/>
    <n v="5263"/>
    <x v="14"/>
    <x v="12"/>
    <x v="1"/>
  </r>
  <r>
    <x v="14"/>
    <x v="1"/>
    <n v="35.729999999999997"/>
    <n v="557"/>
    <n v="2590"/>
    <x v="15"/>
    <x v="13"/>
    <x v="1"/>
  </r>
  <r>
    <x v="15"/>
    <x v="0"/>
    <n v="33.380000000000003"/>
    <n v="76"/>
    <n v="2715"/>
    <x v="16"/>
    <x v="14"/>
    <x v="1"/>
  </r>
  <r>
    <x v="16"/>
    <x v="1"/>
    <n v="65.55"/>
    <n v="10"/>
    <n v="1355"/>
    <x v="17"/>
    <x v="15"/>
    <x v="1"/>
  </r>
  <r>
    <x v="17"/>
    <x v="4"/>
    <n v="20.45"/>
    <n v="110"/>
    <n v="4308"/>
    <x v="18"/>
    <x v="16"/>
    <x v="2"/>
  </r>
  <r>
    <x v="18"/>
    <x v="0"/>
    <n v="39.82"/>
    <n v="10"/>
    <n v="2143"/>
    <x v="19"/>
    <x v="17"/>
    <x v="1"/>
  </r>
  <r>
    <x v="19"/>
    <x v="3"/>
    <n v="85.56"/>
    <n v="1"/>
    <n v="953"/>
    <x v="20"/>
    <x v="18"/>
    <x v="0"/>
  </r>
  <r>
    <x v="20"/>
    <x v="0"/>
    <n v="34.380000000000003"/>
    <n v="131"/>
    <n v="2361"/>
    <x v="21"/>
    <x v="19"/>
    <x v="3"/>
  </r>
  <r>
    <x v="21"/>
    <x v="0"/>
    <n v="22.9"/>
    <n v="1"/>
    <n v="3510"/>
    <x v="22"/>
    <x v="20"/>
    <x v="1"/>
  </r>
  <r>
    <x v="22"/>
    <x v="1"/>
    <n v="22.23"/>
    <n v="10"/>
    <n v="3584"/>
    <x v="23"/>
    <x v="21"/>
    <x v="3"/>
  </r>
  <r>
    <x v="23"/>
    <x v="1"/>
    <n v="35.39"/>
    <n v="31"/>
    <n v="2209"/>
    <x v="24"/>
    <x v="22"/>
    <x v="3"/>
  </r>
  <r>
    <x v="12"/>
    <x v="4"/>
    <n v="31.14"/>
    <n v="25"/>
    <n v="2503"/>
    <x v="25"/>
    <x v="23"/>
    <x v="2"/>
  </r>
  <r>
    <x v="20"/>
    <x v="0"/>
    <n v="24.24"/>
    <n v="251"/>
    <n v="3152"/>
    <x v="26"/>
    <x v="24"/>
    <x v="1"/>
  </r>
  <r>
    <x v="24"/>
    <x v="4"/>
    <n v="50.07"/>
    <n v="62"/>
    <n v="1522"/>
    <x v="27"/>
    <x v="25"/>
    <x v="2"/>
  </r>
  <r>
    <x v="1"/>
    <x v="1"/>
    <n v="22.51"/>
    <n v="189"/>
    <n v="3319"/>
    <x v="28"/>
    <x v="26"/>
    <x v="2"/>
  </r>
  <r>
    <x v="25"/>
    <x v="0"/>
    <n v="44.99"/>
    <n v="10"/>
    <n v="1647"/>
    <x v="29"/>
    <x v="27"/>
    <x v="0"/>
  </r>
  <r>
    <x v="26"/>
    <x v="0"/>
    <n v="18.899999999999999"/>
    <n v="245"/>
    <n v="3860"/>
    <x v="30"/>
    <x v="28"/>
    <x v="1"/>
  </r>
  <r>
    <x v="21"/>
    <x v="0"/>
    <n v="20.420000000000002"/>
    <n v="204"/>
    <n v="3525"/>
    <x v="31"/>
    <x v="29"/>
    <x v="1"/>
  </r>
  <r>
    <x v="15"/>
    <x v="1"/>
    <n v="37.630000000000003"/>
    <n v="12"/>
    <n v="1909"/>
    <x v="32"/>
    <x v="26"/>
    <x v="0"/>
  </r>
  <r>
    <x v="12"/>
    <x v="4"/>
    <n v="37.020000000000003"/>
    <n v="25"/>
    <n v="1926"/>
    <x v="33"/>
    <x v="30"/>
    <x v="2"/>
  </r>
  <r>
    <x v="12"/>
    <x v="0"/>
    <n v="38.89"/>
    <n v="25"/>
    <n v="1832"/>
    <x v="34"/>
    <x v="31"/>
    <x v="1"/>
  </r>
  <r>
    <x v="27"/>
    <x v="0"/>
    <n v="26.14"/>
    <n v="10"/>
    <n v="2724"/>
    <x v="35"/>
    <x v="32"/>
    <x v="2"/>
  </r>
  <r>
    <x v="28"/>
    <x v="1"/>
    <n v="29.97"/>
    <n v="93"/>
    <n v="2311"/>
    <x v="36"/>
    <x v="20"/>
    <x v="0"/>
  </r>
  <r>
    <x v="29"/>
    <x v="1"/>
    <n v="24.74"/>
    <n v="10"/>
    <n v="2761"/>
    <x v="37"/>
    <x v="33"/>
    <x v="2"/>
  </r>
  <r>
    <x v="14"/>
    <x v="0"/>
    <n v="34.93"/>
    <n v="1"/>
    <n v="1947"/>
    <x v="38"/>
    <x v="34"/>
    <x v="2"/>
  </r>
  <r>
    <x v="15"/>
    <x v="0"/>
    <n v="54.9"/>
    <n v="72"/>
    <n v="1224"/>
    <x v="39"/>
    <x v="19"/>
    <x v="0"/>
  </r>
  <r>
    <x v="30"/>
    <x v="0"/>
    <n v="40.92"/>
    <n v="1"/>
    <n v="1571"/>
    <x v="40"/>
    <x v="21"/>
    <x v="3"/>
  </r>
  <r>
    <x v="20"/>
    <x v="0"/>
    <n v="34.6"/>
    <n v="89"/>
    <n v="1833"/>
    <x v="41"/>
    <x v="35"/>
    <x v="2"/>
  </r>
  <r>
    <x v="20"/>
    <x v="0"/>
    <n v="28.68"/>
    <n v="145"/>
    <n v="2188"/>
    <x v="42"/>
    <x v="36"/>
    <x v="3"/>
  </r>
  <r>
    <x v="20"/>
    <x v="0"/>
    <n v="34.590000000000003"/>
    <n v="1"/>
    <n v="1790"/>
    <x v="43"/>
    <x v="37"/>
    <x v="2"/>
  </r>
  <r>
    <x v="31"/>
    <x v="1"/>
    <n v="13.76"/>
    <n v="86"/>
    <n v="4492"/>
    <x v="44"/>
    <x v="38"/>
    <x v="2"/>
  </r>
  <r>
    <x v="21"/>
    <x v="0"/>
    <n v="20.25"/>
    <n v="120"/>
    <n v="2996"/>
    <x v="45"/>
    <x v="39"/>
    <x v="0"/>
  </r>
  <r>
    <x v="32"/>
    <x v="2"/>
    <n v="18.63"/>
    <n v="13"/>
    <n v="3185"/>
    <x v="46"/>
    <x v="5"/>
    <x v="0"/>
  </r>
  <r>
    <x v="33"/>
    <x v="1"/>
    <n v="26.33"/>
    <n v="10"/>
    <n v="2250"/>
    <x v="47"/>
    <x v="23"/>
    <x v="3"/>
  </r>
  <r>
    <x v="15"/>
    <x v="1"/>
    <n v="9.92"/>
    <n v="10"/>
    <n v="5971"/>
    <x v="48"/>
    <x v="27"/>
    <x v="1"/>
  </r>
  <r>
    <x v="20"/>
    <x v="4"/>
    <n v="36.79"/>
    <n v="68"/>
    <n v="1498"/>
    <x v="49"/>
    <x v="40"/>
    <x v="1"/>
  </r>
  <r>
    <x v="34"/>
    <x v="1"/>
    <n v="26.15"/>
    <n v="112"/>
    <n v="1954"/>
    <x v="50"/>
    <x v="41"/>
    <x v="2"/>
  </r>
  <r>
    <x v="14"/>
    <x v="0"/>
    <n v="34.090000000000003"/>
    <n v="252"/>
    <n v="1429"/>
    <x v="51"/>
    <x v="42"/>
    <x v="3"/>
  </r>
  <r>
    <x v="35"/>
    <x v="0"/>
    <n v="67.98"/>
    <n v="1"/>
    <n v="705"/>
    <x v="52"/>
    <x v="43"/>
    <x v="1"/>
  </r>
  <r>
    <x v="15"/>
    <x v="1"/>
    <n v="9.94"/>
    <n v="10"/>
    <n v="4775"/>
    <x v="53"/>
    <x v="13"/>
    <x v="0"/>
  </r>
  <r>
    <x v="3"/>
    <x v="1"/>
    <n v="19.41"/>
    <n v="15"/>
    <n v="2436"/>
    <x v="54"/>
    <x v="44"/>
    <x v="2"/>
  </r>
  <r>
    <x v="32"/>
    <x v="2"/>
    <n v="18.62"/>
    <n v="10"/>
    <n v="2477"/>
    <x v="55"/>
    <x v="45"/>
    <x v="1"/>
  </r>
  <r>
    <x v="36"/>
    <x v="0"/>
    <n v="109.95"/>
    <n v="10"/>
    <n v="416"/>
    <x v="56"/>
    <x v="3"/>
    <x v="2"/>
  </r>
  <r>
    <x v="17"/>
    <x v="1"/>
    <n v="22.25"/>
    <n v="51"/>
    <n v="2048"/>
    <x v="57"/>
    <x v="43"/>
    <x v="1"/>
  </r>
  <r>
    <x v="37"/>
    <x v="1"/>
    <n v="39.99"/>
    <n v="10"/>
    <n v="1129"/>
    <x v="58"/>
    <x v="22"/>
    <x v="0"/>
  </r>
  <r>
    <x v="12"/>
    <x v="0"/>
    <n v="58.61"/>
    <n v="1"/>
    <n v="770"/>
    <x v="59"/>
    <x v="46"/>
    <x v="0"/>
  </r>
  <r>
    <x v="15"/>
    <x v="1"/>
    <n v="39.549999999999997"/>
    <n v="1"/>
    <n v="1059"/>
    <x v="60"/>
    <x v="27"/>
    <x v="3"/>
  </r>
  <r>
    <x v="15"/>
    <x v="0"/>
    <n v="55.73"/>
    <n v="10"/>
    <n v="742"/>
    <x v="61"/>
    <x v="47"/>
    <x v="2"/>
  </r>
  <r>
    <x v="23"/>
    <x v="0"/>
    <n v="25.47"/>
    <n v="96"/>
    <n v="1616"/>
    <x v="62"/>
    <x v="48"/>
    <x v="1"/>
  </r>
  <r>
    <x v="38"/>
    <x v="0"/>
    <n v="29.54"/>
    <n v="10"/>
    <n v="1372"/>
    <x v="63"/>
    <x v="49"/>
    <x v="1"/>
  </r>
  <r>
    <x v="39"/>
    <x v="1"/>
    <n v="23.98"/>
    <n v="15"/>
    <n v="1678"/>
    <x v="64"/>
    <x v="47"/>
    <x v="1"/>
  </r>
  <r>
    <x v="17"/>
    <x v="1"/>
    <n v="16.2"/>
    <n v="10"/>
    <n v="2472"/>
    <x v="65"/>
    <x v="50"/>
    <x v="3"/>
  </r>
  <r>
    <x v="13"/>
    <x v="1"/>
    <n v="15.8"/>
    <n v="72"/>
    <n v="2499"/>
    <x v="66"/>
    <x v="51"/>
    <x v="1"/>
  </r>
  <r>
    <x v="39"/>
    <x v="0"/>
    <n v="29.25"/>
    <n v="56"/>
    <n v="1347"/>
    <x v="67"/>
    <x v="52"/>
    <x v="1"/>
  </r>
  <r>
    <x v="40"/>
    <x v="0"/>
    <n v="24.77"/>
    <n v="200"/>
    <n v="1585"/>
    <x v="68"/>
    <x v="53"/>
    <x v="1"/>
  </r>
  <r>
    <x v="39"/>
    <x v="1"/>
    <n v="17.79"/>
    <n v="15"/>
    <n v="2177"/>
    <x v="69"/>
    <x v="54"/>
    <x v="2"/>
  </r>
  <r>
    <x v="34"/>
    <x v="5"/>
    <n v="18.88"/>
    <n v="10"/>
    <n v="2002"/>
    <x v="70"/>
    <x v="55"/>
    <x v="0"/>
  </r>
  <r>
    <x v="41"/>
    <x v="1"/>
    <n v="23.68"/>
    <n v="10"/>
    <n v="1576"/>
    <x v="71"/>
    <x v="56"/>
    <x v="3"/>
  </r>
  <r>
    <x v="22"/>
    <x v="0"/>
    <n v="17.25"/>
    <n v="165"/>
    <n v="2156"/>
    <x v="72"/>
    <x v="57"/>
    <x v="2"/>
  </r>
  <r>
    <x v="42"/>
    <x v="0"/>
    <n v="29.95"/>
    <n v="8"/>
    <n v="1239"/>
    <x v="73"/>
    <x v="44"/>
    <x v="0"/>
  </r>
  <r>
    <x v="43"/>
    <x v="0"/>
    <n v="42.69"/>
    <n v="10"/>
    <n v="868"/>
    <x v="74"/>
    <x v="58"/>
    <x v="1"/>
  </r>
  <r>
    <x v="15"/>
    <x v="1"/>
    <n v="18.809999999999999"/>
    <n v="4"/>
    <n v="1960"/>
    <x v="75"/>
    <x v="59"/>
    <x v="2"/>
  </r>
  <r>
    <x v="27"/>
    <x v="0"/>
    <n v="26.15"/>
    <n v="52"/>
    <n v="1386"/>
    <x v="76"/>
    <x v="60"/>
    <x v="2"/>
  </r>
  <r>
    <x v="44"/>
    <x v="0"/>
    <n v="18.14"/>
    <n v="10"/>
    <n v="1966"/>
    <x v="77"/>
    <x v="61"/>
    <x v="1"/>
  </r>
  <r>
    <x v="22"/>
    <x v="1"/>
    <n v="18.350000000000001"/>
    <n v="67"/>
    <n v="1926"/>
    <x v="78"/>
    <x v="62"/>
    <x v="1"/>
  </r>
  <r>
    <x v="45"/>
    <x v="0"/>
    <n v="26.4"/>
    <n v="10"/>
    <n v="1338"/>
    <x v="79"/>
    <x v="38"/>
    <x v="1"/>
  </r>
  <r>
    <x v="24"/>
    <x v="1"/>
    <n v="40.630000000000003"/>
    <n v="159"/>
    <n v="847"/>
    <x v="80"/>
    <x v="63"/>
    <x v="1"/>
  </r>
  <r>
    <x v="26"/>
    <x v="0"/>
    <n v="18.940000000000001"/>
    <n v="235"/>
    <n v="1804"/>
    <x v="81"/>
    <x v="64"/>
    <x v="3"/>
  </r>
  <r>
    <x v="46"/>
    <x v="4"/>
    <n v="36.590000000000003"/>
    <n v="175"/>
    <n v="931"/>
    <x v="82"/>
    <x v="65"/>
    <x v="0"/>
  </r>
  <r>
    <x v="4"/>
    <x v="0"/>
    <n v="42.28"/>
    <n v="1"/>
    <n v="796"/>
    <x v="83"/>
    <x v="66"/>
    <x v="0"/>
  </r>
  <r>
    <x v="3"/>
    <x v="1"/>
    <n v="19.829999999999998"/>
    <n v="22"/>
    <n v="1652"/>
    <x v="84"/>
    <x v="67"/>
    <x v="1"/>
  </r>
  <r>
    <x v="16"/>
    <x v="1"/>
    <n v="49.51"/>
    <n v="10"/>
    <n v="635"/>
    <x v="85"/>
    <x v="26"/>
    <x v="3"/>
  </r>
  <r>
    <x v="47"/>
    <x v="0"/>
    <n v="20.93"/>
    <n v="1"/>
    <n v="1484"/>
    <x v="86"/>
    <x v="68"/>
    <x v="1"/>
  </r>
  <r>
    <x v="13"/>
    <x v="0"/>
    <n v="17.52"/>
    <n v="10"/>
    <n v="1692"/>
    <x v="87"/>
    <x v="66"/>
    <x v="2"/>
  </r>
  <r>
    <x v="33"/>
    <x v="1"/>
    <n v="15.31"/>
    <n v="331"/>
    <n v="1927"/>
    <x v="88"/>
    <x v="50"/>
    <x v="1"/>
  </r>
  <r>
    <x v="48"/>
    <x v="1"/>
    <n v="14.75"/>
    <n v="183"/>
    <n v="1999"/>
    <x v="89"/>
    <x v="39"/>
    <x v="2"/>
  </r>
  <r>
    <x v="3"/>
    <x v="1"/>
    <n v="43.39"/>
    <n v="1"/>
    <n v="678"/>
    <x v="90"/>
    <x v="69"/>
    <x v="2"/>
  </r>
  <r>
    <x v="14"/>
    <x v="0"/>
    <n v="38.14"/>
    <n v="1"/>
    <n v="725"/>
    <x v="91"/>
    <x v="34"/>
    <x v="1"/>
  </r>
  <r>
    <x v="25"/>
    <x v="6"/>
    <n v="299.99"/>
    <n v="10"/>
    <n v="92"/>
    <x v="92"/>
    <x v="64"/>
    <x v="0"/>
  </r>
  <r>
    <x v="49"/>
    <x v="0"/>
    <n v="79.72"/>
    <n v="10"/>
    <n v="334"/>
    <x v="93"/>
    <x v="35"/>
    <x v="1"/>
  </r>
  <r>
    <x v="50"/>
    <x v="0"/>
    <n v="18.989999999999998"/>
    <n v="21"/>
    <n v="1396"/>
    <x v="94"/>
    <x v="42"/>
    <x v="3"/>
  </r>
  <r>
    <x v="14"/>
    <x v="1"/>
    <n v="35.090000000000003"/>
    <n v="45"/>
    <n v="755"/>
    <x v="95"/>
    <x v="70"/>
    <x v="1"/>
  </r>
  <r>
    <x v="4"/>
    <x v="0"/>
    <n v="34.33"/>
    <n v="10"/>
    <n v="767"/>
    <x v="96"/>
    <x v="71"/>
    <x v="1"/>
  </r>
  <r>
    <x v="20"/>
    <x v="4"/>
    <n v="29.55"/>
    <n v="408"/>
    <n v="886"/>
    <x v="97"/>
    <x v="72"/>
    <x v="3"/>
  </r>
  <r>
    <x v="51"/>
    <x v="1"/>
    <n v="26.35"/>
    <n v="127"/>
    <n v="984"/>
    <x v="98"/>
    <x v="27"/>
    <x v="1"/>
  </r>
  <r>
    <x v="26"/>
    <x v="0"/>
    <n v="19.239999999999998"/>
    <n v="7"/>
    <n v="1337"/>
    <x v="99"/>
    <x v="73"/>
    <x v="2"/>
  </r>
  <r>
    <x v="17"/>
    <x v="0"/>
    <n v="16.93"/>
    <n v="52"/>
    <n v="1516"/>
    <x v="100"/>
    <x v="74"/>
    <x v="3"/>
  </r>
  <r>
    <x v="52"/>
    <x v="0"/>
    <n v="89.99"/>
    <n v="10"/>
    <n v="285"/>
    <x v="101"/>
    <x v="75"/>
    <x v="0"/>
  </r>
  <r>
    <x v="38"/>
    <x v="0"/>
    <n v="29.53"/>
    <n v="50"/>
    <n v="856"/>
    <x v="102"/>
    <x v="76"/>
    <x v="0"/>
  </r>
  <r>
    <x v="37"/>
    <x v="1"/>
    <n v="57.63"/>
    <n v="1"/>
    <n v="430"/>
    <x v="103"/>
    <x v="71"/>
    <x v="3"/>
  </r>
  <r>
    <x v="53"/>
    <x v="1"/>
    <n v="29.65"/>
    <n v="6"/>
    <n v="821"/>
    <x v="104"/>
    <x v="10"/>
    <x v="1"/>
  </r>
  <r>
    <x v="30"/>
    <x v="7"/>
    <n v="43.15"/>
    <n v="10"/>
    <n v="561"/>
    <x v="105"/>
    <x v="19"/>
    <x v="1"/>
  </r>
  <r>
    <x v="54"/>
    <x v="0"/>
    <n v="40"/>
    <n v="4"/>
    <n v="602"/>
    <x v="106"/>
    <x v="77"/>
    <x v="0"/>
  </r>
  <r>
    <x v="7"/>
    <x v="0"/>
    <n v="84.98"/>
    <n v="1"/>
    <n v="272"/>
    <x v="107"/>
    <x v="78"/>
    <x v="1"/>
  </r>
  <r>
    <x v="12"/>
    <x v="1"/>
    <n v="25.23"/>
    <n v="8"/>
    <n v="909"/>
    <x v="108"/>
    <x v="79"/>
    <x v="2"/>
  </r>
  <r>
    <x v="55"/>
    <x v="0"/>
    <n v="30.45"/>
    <n v="8"/>
    <n v="738"/>
    <x v="109"/>
    <x v="80"/>
    <x v="1"/>
  </r>
  <r>
    <x v="56"/>
    <x v="0"/>
    <n v="24.98"/>
    <n v="234"/>
    <n v="888"/>
    <x v="110"/>
    <x v="46"/>
    <x v="1"/>
  </r>
  <r>
    <x v="57"/>
    <x v="0"/>
    <n v="23.97"/>
    <n v="117"/>
    <n v="920"/>
    <x v="111"/>
    <x v="12"/>
    <x v="0"/>
  </r>
  <r>
    <x v="58"/>
    <x v="5"/>
    <n v="14.94"/>
    <n v="3"/>
    <n v="1454"/>
    <x v="112"/>
    <x v="81"/>
    <x v="2"/>
  </r>
  <r>
    <x v="59"/>
    <x v="8"/>
    <n v="49"/>
    <n v="10"/>
    <n v="443"/>
    <x v="113"/>
    <x v="43"/>
    <x v="2"/>
  </r>
  <r>
    <x v="60"/>
    <x v="0"/>
    <n v="20.3"/>
    <n v="6"/>
    <n v="998"/>
    <x v="114"/>
    <x v="80"/>
    <x v="1"/>
  </r>
  <r>
    <x v="0"/>
    <x v="0"/>
    <n v="37.99"/>
    <n v="10"/>
    <n v="517"/>
    <x v="115"/>
    <x v="10"/>
    <x v="2"/>
  </r>
  <r>
    <x v="61"/>
    <x v="2"/>
    <n v="4.95"/>
    <n v="10"/>
    <n v="3954"/>
    <x v="116"/>
    <x v="31"/>
    <x v="1"/>
  </r>
  <r>
    <x v="62"/>
    <x v="1"/>
    <n v="45.98"/>
    <n v="1"/>
    <n v="425"/>
    <x v="117"/>
    <x v="69"/>
    <x v="3"/>
  </r>
  <r>
    <x v="12"/>
    <x v="1"/>
    <n v="34.43"/>
    <n v="16"/>
    <n v="563"/>
    <x v="118"/>
    <x v="26"/>
    <x v="0"/>
  </r>
  <r>
    <x v="63"/>
    <x v="0"/>
    <n v="45.93"/>
    <n v="153"/>
    <n v="417"/>
    <x v="119"/>
    <x v="27"/>
    <x v="3"/>
  </r>
  <r>
    <x v="53"/>
    <x v="0"/>
    <n v="50.22"/>
    <n v="8"/>
    <n v="380"/>
    <x v="120"/>
    <x v="82"/>
    <x v="3"/>
  </r>
  <r>
    <x v="64"/>
    <x v="0"/>
    <n v="34.85"/>
    <n v="10"/>
    <n v="545"/>
    <x v="121"/>
    <x v="83"/>
    <x v="2"/>
  </r>
  <r>
    <x v="38"/>
    <x v="0"/>
    <n v="33.590000000000003"/>
    <n v="9"/>
    <n v="559"/>
    <x v="122"/>
    <x v="17"/>
    <x v="2"/>
  </r>
  <r>
    <x v="40"/>
    <x v="4"/>
    <n v="24.79"/>
    <n v="70"/>
    <n v="757"/>
    <x v="123"/>
    <x v="84"/>
    <x v="0"/>
  </r>
  <r>
    <x v="46"/>
    <x v="0"/>
    <n v="30.9"/>
    <n v="3"/>
    <n v="607"/>
    <x v="124"/>
    <x v="85"/>
    <x v="0"/>
  </r>
  <r>
    <x v="65"/>
    <x v="0"/>
    <n v="19.95"/>
    <n v="1"/>
    <n v="915"/>
    <x v="125"/>
    <x v="86"/>
    <x v="0"/>
  </r>
  <r>
    <x v="7"/>
    <x v="1"/>
    <n v="64.58"/>
    <n v="1"/>
    <n v="275"/>
    <x v="126"/>
    <x v="23"/>
    <x v="0"/>
  </r>
  <r>
    <x v="16"/>
    <x v="0"/>
    <n v="11"/>
    <n v="10"/>
    <n v="1613"/>
    <x v="127"/>
    <x v="87"/>
    <x v="0"/>
  </r>
  <r>
    <x v="17"/>
    <x v="1"/>
    <n v="15.99"/>
    <n v="216"/>
    <n v="1107"/>
    <x v="128"/>
    <x v="63"/>
    <x v="3"/>
  </r>
  <r>
    <x v="43"/>
    <x v="0"/>
    <n v="42.04"/>
    <n v="413"/>
    <n v="413"/>
    <x v="129"/>
    <x v="88"/>
    <x v="0"/>
  </r>
  <r>
    <x v="52"/>
    <x v="0"/>
    <n v="43.99"/>
    <n v="2"/>
    <n v="393"/>
    <x v="130"/>
    <x v="6"/>
    <x v="1"/>
  </r>
  <r>
    <x v="33"/>
    <x v="0"/>
    <n v="16.3"/>
    <n v="159"/>
    <n v="1053"/>
    <x v="131"/>
    <x v="89"/>
    <x v="1"/>
  </r>
  <r>
    <x v="49"/>
    <x v="0"/>
    <n v="42"/>
    <n v="4"/>
    <n v="406"/>
    <x v="132"/>
    <x v="12"/>
    <x v="3"/>
  </r>
  <r>
    <x v="49"/>
    <x v="0"/>
    <n v="42"/>
    <n v="4"/>
    <n v="404"/>
    <x v="133"/>
    <x v="81"/>
    <x v="3"/>
  </r>
  <r>
    <x v="52"/>
    <x v="0"/>
    <n v="119.99"/>
    <n v="10"/>
    <n v="141"/>
    <x v="134"/>
    <x v="43"/>
    <x v="2"/>
  </r>
  <r>
    <x v="15"/>
    <x v="1"/>
    <n v="15.49"/>
    <n v="10"/>
    <n v="1089"/>
    <x v="135"/>
    <x v="47"/>
    <x v="1"/>
  </r>
  <r>
    <x v="47"/>
    <x v="0"/>
    <n v="18.989999999999998"/>
    <n v="73"/>
    <n v="886"/>
    <x v="136"/>
    <x v="9"/>
    <x v="2"/>
  </r>
  <r>
    <x v="61"/>
    <x v="2"/>
    <n v="17"/>
    <n v="5"/>
    <n v="968"/>
    <x v="137"/>
    <x v="90"/>
    <x v="3"/>
  </r>
  <r>
    <x v="7"/>
    <x v="0"/>
    <n v="87.52"/>
    <n v="10"/>
    <n v="188"/>
    <x v="138"/>
    <x v="67"/>
    <x v="1"/>
  </r>
  <r>
    <x v="66"/>
    <x v="1"/>
    <n v="58.08"/>
    <n v="10"/>
    <n v="278"/>
    <x v="139"/>
    <x v="48"/>
    <x v="1"/>
  </r>
  <r>
    <x v="10"/>
    <x v="0"/>
    <n v="29.79"/>
    <n v="10"/>
    <n v="541"/>
    <x v="140"/>
    <x v="91"/>
    <x v="3"/>
  </r>
  <r>
    <x v="25"/>
    <x v="0"/>
    <n v="269"/>
    <n v="1"/>
    <n v="59"/>
    <x v="141"/>
    <x v="61"/>
    <x v="0"/>
  </r>
  <r>
    <x v="34"/>
    <x v="0"/>
    <n v="23.95"/>
    <n v="5"/>
    <n v="655"/>
    <x v="142"/>
    <x v="92"/>
    <x v="1"/>
  </r>
  <r>
    <x v="67"/>
    <x v="2"/>
    <n v="32.99"/>
    <n v="10"/>
    <n v="472"/>
    <x v="143"/>
    <x v="15"/>
    <x v="1"/>
  </r>
  <r>
    <x v="24"/>
    <x v="1"/>
    <n v="38.76"/>
    <n v="1"/>
    <n v="401"/>
    <x v="144"/>
    <x v="54"/>
    <x v="0"/>
  </r>
  <r>
    <x v="52"/>
    <x v="0"/>
    <n v="41.99"/>
    <n v="4"/>
    <n v="369"/>
    <x v="145"/>
    <x v="93"/>
    <x v="1"/>
  </r>
  <r>
    <x v="19"/>
    <x v="0"/>
    <n v="60"/>
    <n v="10"/>
    <n v="256"/>
    <x v="146"/>
    <x v="90"/>
    <x v="2"/>
  </r>
  <r>
    <x v="68"/>
    <x v="2"/>
    <n v="11.94"/>
    <n v="82"/>
    <n v="1286"/>
    <x v="147"/>
    <x v="94"/>
    <x v="2"/>
  </r>
  <r>
    <x v="35"/>
    <x v="0"/>
    <n v="52.99"/>
    <n v="10"/>
    <n v="287"/>
    <x v="148"/>
    <x v="95"/>
    <x v="1"/>
  </r>
  <r>
    <x v="37"/>
    <x v="1"/>
    <n v="30.79"/>
    <n v="3"/>
    <n v="493"/>
    <x v="149"/>
    <x v="82"/>
    <x v="2"/>
  </r>
  <r>
    <x v="34"/>
    <x v="0"/>
    <n v="24.65"/>
    <n v="10"/>
    <n v="615"/>
    <x v="150"/>
    <x v="69"/>
    <x v="3"/>
  </r>
  <r>
    <x v="69"/>
    <x v="0"/>
    <n v="55.66"/>
    <n v="23"/>
    <n v="268"/>
    <x v="151"/>
    <x v="76"/>
    <x v="0"/>
  </r>
  <r>
    <x v="4"/>
    <x v="0"/>
    <n v="29.2"/>
    <n v="10"/>
    <n v="505"/>
    <x v="152"/>
    <x v="21"/>
    <x v="3"/>
  </r>
  <r>
    <x v="12"/>
    <x v="1"/>
    <n v="24.51"/>
    <n v="1"/>
    <n v="601"/>
    <x v="153"/>
    <x v="96"/>
    <x v="3"/>
  </r>
  <r>
    <x v="59"/>
    <x v="8"/>
    <n v="59.99"/>
    <n v="10"/>
    <n v="243"/>
    <x v="154"/>
    <x v="13"/>
    <x v="1"/>
  </r>
  <r>
    <x v="4"/>
    <x v="0"/>
    <n v="56.97"/>
    <n v="10"/>
    <n v="254"/>
    <x v="155"/>
    <x v="30"/>
    <x v="3"/>
  </r>
  <r>
    <x v="30"/>
    <x v="0"/>
    <n v="49.99"/>
    <n v="2"/>
    <n v="288"/>
    <x v="156"/>
    <x v="10"/>
    <x v="3"/>
  </r>
  <r>
    <x v="70"/>
    <x v="1"/>
    <n v="32.909999999999997"/>
    <n v="1"/>
    <n v="435"/>
    <x v="157"/>
    <x v="17"/>
    <x v="2"/>
  </r>
  <r>
    <x v="71"/>
    <x v="9"/>
    <n v="12.36"/>
    <n v="417"/>
    <n v="1130"/>
    <x v="158"/>
    <x v="70"/>
    <x v="0"/>
  </r>
  <r>
    <x v="28"/>
    <x v="1"/>
    <n v="25.27"/>
    <n v="106"/>
    <n v="539"/>
    <x v="159"/>
    <x v="17"/>
    <x v="0"/>
  </r>
  <r>
    <x v="15"/>
    <x v="1"/>
    <n v="52.79"/>
    <n v="6"/>
    <n v="258"/>
    <x v="160"/>
    <x v="67"/>
    <x v="3"/>
  </r>
  <r>
    <x v="72"/>
    <x v="4"/>
    <n v="22.97"/>
    <n v="24"/>
    <n v="591"/>
    <x v="161"/>
    <x v="81"/>
    <x v="0"/>
  </r>
  <r>
    <x v="73"/>
    <x v="7"/>
    <n v="50"/>
    <n v="8"/>
    <n v="271"/>
    <x v="162"/>
    <x v="18"/>
    <x v="0"/>
  </r>
  <r>
    <x v="43"/>
    <x v="0"/>
    <n v="29.49"/>
    <n v="10"/>
    <n v="458"/>
    <x v="163"/>
    <x v="55"/>
    <x v="0"/>
  </r>
  <r>
    <x v="74"/>
    <x v="7"/>
    <n v="30.17"/>
    <n v="10"/>
    <n v="441"/>
    <x v="164"/>
    <x v="18"/>
    <x v="0"/>
  </r>
  <r>
    <x v="75"/>
    <x v="1"/>
    <n v="14.74"/>
    <n v="117"/>
    <n v="889"/>
    <x v="165"/>
    <x v="17"/>
    <x v="3"/>
  </r>
  <r>
    <x v="76"/>
    <x v="7"/>
    <n v="29.99"/>
    <n v="10"/>
    <n v="432"/>
    <x v="166"/>
    <x v="97"/>
    <x v="3"/>
  </r>
  <r>
    <x v="63"/>
    <x v="1"/>
    <n v="47.69"/>
    <n v="41"/>
    <n v="269"/>
    <x v="167"/>
    <x v="5"/>
    <x v="0"/>
  </r>
  <r>
    <x v="77"/>
    <x v="1"/>
    <n v="26.81"/>
    <n v="1"/>
    <n v="478"/>
    <x v="168"/>
    <x v="9"/>
    <x v="2"/>
  </r>
  <r>
    <x v="13"/>
    <x v="1"/>
    <n v="20.48"/>
    <n v="48"/>
    <n v="620"/>
    <x v="169"/>
    <x v="15"/>
    <x v="3"/>
  </r>
  <r>
    <x v="51"/>
    <x v="1"/>
    <n v="19.39"/>
    <n v="33"/>
    <n v="651"/>
    <x v="170"/>
    <x v="2"/>
    <x v="3"/>
  </r>
  <r>
    <x v="33"/>
    <x v="0"/>
    <n v="23.42"/>
    <n v="110"/>
    <n v="536"/>
    <x v="171"/>
    <x v="98"/>
    <x v="1"/>
  </r>
  <r>
    <x v="36"/>
    <x v="0"/>
    <n v="84.97"/>
    <n v="1"/>
    <n v="146"/>
    <x v="172"/>
    <x v="99"/>
    <x v="3"/>
  </r>
  <r>
    <x v="4"/>
    <x v="0"/>
    <n v="41.58"/>
    <n v="174"/>
    <n v="298"/>
    <x v="173"/>
    <x v="62"/>
    <x v="0"/>
  </r>
  <r>
    <x v="16"/>
    <x v="4"/>
    <n v="43.33"/>
    <n v="23"/>
    <n v="280"/>
    <x v="174"/>
    <x v="100"/>
    <x v="3"/>
  </r>
  <r>
    <x v="34"/>
    <x v="0"/>
    <n v="25.57"/>
    <n v="194"/>
    <n v="472"/>
    <x v="175"/>
    <x v="75"/>
    <x v="0"/>
  </r>
  <r>
    <x v="35"/>
    <x v="0"/>
    <n v="74.989999999999995"/>
    <n v="10"/>
    <n v="160"/>
    <x v="176"/>
    <x v="29"/>
    <x v="1"/>
  </r>
  <r>
    <x v="8"/>
    <x v="7"/>
    <n v="34.17"/>
    <n v="1"/>
    <n v="349"/>
    <x v="177"/>
    <x v="34"/>
    <x v="2"/>
  </r>
  <r>
    <x v="34"/>
    <x v="0"/>
    <n v="25.56"/>
    <n v="1"/>
    <n v="460"/>
    <x v="178"/>
    <x v="97"/>
    <x v="0"/>
  </r>
  <r>
    <x v="62"/>
    <x v="0"/>
    <n v="49.99"/>
    <n v="10"/>
    <n v="230"/>
    <x v="179"/>
    <x v="101"/>
    <x v="1"/>
  </r>
  <r>
    <x v="55"/>
    <x v="1"/>
    <n v="29.26"/>
    <n v="23"/>
    <n v="392"/>
    <x v="180"/>
    <x v="102"/>
    <x v="2"/>
  </r>
  <r>
    <x v="33"/>
    <x v="0"/>
    <n v="16.82"/>
    <n v="111"/>
    <n v="662"/>
    <x v="181"/>
    <x v="25"/>
    <x v="0"/>
  </r>
  <r>
    <x v="42"/>
    <x v="0"/>
    <n v="28.99"/>
    <n v="3"/>
    <n v="379"/>
    <x v="182"/>
    <x v="65"/>
    <x v="3"/>
  </r>
  <r>
    <x v="16"/>
    <x v="0"/>
    <n v="43.32"/>
    <n v="1"/>
    <n v="252"/>
    <x v="183"/>
    <x v="54"/>
    <x v="0"/>
  </r>
  <r>
    <x v="52"/>
    <x v="0"/>
    <n v="55.99"/>
    <n v="6"/>
    <n v="193"/>
    <x v="184"/>
    <x v="103"/>
    <x v="0"/>
  </r>
  <r>
    <x v="15"/>
    <x v="1"/>
    <n v="41.5"/>
    <n v="3"/>
    <n v="255"/>
    <x v="185"/>
    <x v="41"/>
    <x v="2"/>
  </r>
  <r>
    <x v="26"/>
    <x v="0"/>
    <n v="16.87"/>
    <n v="36"/>
    <n v="626"/>
    <x v="186"/>
    <x v="90"/>
    <x v="1"/>
  </r>
  <r>
    <x v="78"/>
    <x v="0"/>
    <n v="19.53"/>
    <n v="47"/>
    <n v="537"/>
    <x v="187"/>
    <x v="104"/>
    <x v="2"/>
  </r>
  <r>
    <x v="46"/>
    <x v="0"/>
    <n v="29.45"/>
    <n v="10"/>
    <n v="355"/>
    <x v="188"/>
    <x v="105"/>
    <x v="0"/>
  </r>
  <r>
    <x v="79"/>
    <x v="0"/>
    <n v="42.99"/>
    <n v="5"/>
    <n v="243"/>
    <x v="189"/>
    <x v="55"/>
    <x v="1"/>
  </r>
  <r>
    <x v="19"/>
    <x v="0"/>
    <n v="44.99"/>
    <n v="8"/>
    <n v="232"/>
    <x v="190"/>
    <x v="92"/>
    <x v="2"/>
  </r>
  <r>
    <x v="38"/>
    <x v="0"/>
    <n v="33.799999999999997"/>
    <n v="8"/>
    <n v="303"/>
    <x v="191"/>
    <x v="106"/>
    <x v="0"/>
  </r>
  <r>
    <x v="42"/>
    <x v="0"/>
    <n v="29.89"/>
    <n v="10"/>
    <n v="339"/>
    <x v="192"/>
    <x v="64"/>
    <x v="0"/>
  </r>
  <r>
    <x v="80"/>
    <x v="4"/>
    <n v="23.75"/>
    <n v="132"/>
    <n v="417"/>
    <x v="193"/>
    <x v="49"/>
    <x v="0"/>
  </r>
  <r>
    <x v="37"/>
    <x v="0"/>
    <n v="65.95"/>
    <n v="10"/>
    <n v="150"/>
    <x v="194"/>
    <x v="5"/>
    <x v="0"/>
  </r>
  <r>
    <x v="49"/>
    <x v="0"/>
    <n v="47.49"/>
    <n v="2"/>
    <n v="208"/>
    <x v="195"/>
    <x v="96"/>
    <x v="2"/>
  </r>
  <r>
    <x v="81"/>
    <x v="4"/>
    <n v="17.989999999999998"/>
    <n v="38"/>
    <n v="549"/>
    <x v="196"/>
    <x v="82"/>
    <x v="3"/>
  </r>
  <r>
    <x v="53"/>
    <x v="1"/>
    <n v="29.9"/>
    <n v="10"/>
    <n v="327"/>
    <x v="197"/>
    <x v="39"/>
    <x v="2"/>
  </r>
  <r>
    <x v="82"/>
    <x v="7"/>
    <n v="1.99"/>
    <n v="10"/>
    <n v="4912"/>
    <x v="198"/>
    <x v="21"/>
    <x v="0"/>
  </r>
  <r>
    <x v="15"/>
    <x v="0"/>
    <n v="63.99"/>
    <n v="1"/>
    <n v="152"/>
    <x v="199"/>
    <x v="107"/>
    <x v="2"/>
  </r>
  <r>
    <x v="52"/>
    <x v="0"/>
    <n v="89.99"/>
    <n v="10"/>
    <n v="107"/>
    <x v="200"/>
    <x v="30"/>
    <x v="1"/>
  </r>
  <r>
    <x v="49"/>
    <x v="0"/>
    <n v="51.99"/>
    <n v="8"/>
    <n v="184"/>
    <x v="201"/>
    <x v="10"/>
    <x v="0"/>
  </r>
  <r>
    <x v="53"/>
    <x v="1"/>
    <n v="29.99"/>
    <n v="10"/>
    <n v="315"/>
    <x v="202"/>
    <x v="68"/>
    <x v="1"/>
  </r>
  <r>
    <x v="83"/>
    <x v="0"/>
    <n v="30.99"/>
    <n v="10"/>
    <n v="302"/>
    <x v="203"/>
    <x v="2"/>
    <x v="1"/>
  </r>
  <r>
    <x v="84"/>
    <x v="0"/>
    <n v="16.89"/>
    <n v="10"/>
    <n v="551"/>
    <x v="204"/>
    <x v="12"/>
    <x v="0"/>
  </r>
  <r>
    <x v="19"/>
    <x v="0"/>
    <n v="51.99"/>
    <n v="3"/>
    <n v="179"/>
    <x v="205"/>
    <x v="10"/>
    <x v="0"/>
  </r>
  <r>
    <x v="85"/>
    <x v="0"/>
    <n v="150"/>
    <n v="1"/>
    <n v="62"/>
    <x v="206"/>
    <x v="77"/>
    <x v="2"/>
  </r>
  <r>
    <x v="74"/>
    <x v="0"/>
    <n v="39.69"/>
    <n v="10"/>
    <n v="234"/>
    <x v="207"/>
    <x v="108"/>
    <x v="2"/>
  </r>
  <r>
    <x v="42"/>
    <x v="0"/>
    <n v="24.99"/>
    <n v="10"/>
    <n v="370"/>
    <x v="208"/>
    <x v="109"/>
    <x v="1"/>
  </r>
  <r>
    <x v="63"/>
    <x v="1"/>
    <n v="45.99"/>
    <n v="10"/>
    <n v="201"/>
    <x v="209"/>
    <x v="93"/>
    <x v="3"/>
  </r>
  <r>
    <x v="35"/>
    <x v="0"/>
    <n v="41.99"/>
    <n v="1"/>
    <n v="220"/>
    <x v="210"/>
    <x v="98"/>
    <x v="0"/>
  </r>
  <r>
    <x v="52"/>
    <x v="0"/>
    <n v="49.99"/>
    <n v="6"/>
    <n v="183"/>
    <x v="211"/>
    <x v="110"/>
    <x v="3"/>
  </r>
  <r>
    <x v="4"/>
    <x v="0"/>
    <n v="31.5"/>
    <n v="10"/>
    <n v="287"/>
    <x v="212"/>
    <x v="88"/>
    <x v="0"/>
  </r>
  <r>
    <x v="49"/>
    <x v="0"/>
    <n v="59.99"/>
    <n v="10"/>
    <n v="150"/>
    <x v="213"/>
    <x v="44"/>
    <x v="2"/>
  </r>
  <r>
    <x v="52"/>
    <x v="0"/>
    <n v="49.99"/>
    <n v="6"/>
    <n v="179"/>
    <x v="214"/>
    <x v="24"/>
    <x v="2"/>
  </r>
  <r>
    <x v="53"/>
    <x v="1"/>
    <n v="29.95"/>
    <n v="10"/>
    <n v="296"/>
    <x v="215"/>
    <x v="64"/>
    <x v="3"/>
  </r>
  <r>
    <x v="42"/>
    <x v="5"/>
    <n v="19.989999999999998"/>
    <n v="10"/>
    <n v="441"/>
    <x v="216"/>
    <x v="111"/>
    <x v="2"/>
  </r>
  <r>
    <x v="22"/>
    <x v="0"/>
    <n v="54"/>
    <n v="10"/>
    <n v="163"/>
    <x v="217"/>
    <x v="20"/>
    <x v="2"/>
  </r>
  <r>
    <x v="78"/>
    <x v="4"/>
    <n v="16.63"/>
    <n v="37"/>
    <n v="528"/>
    <x v="218"/>
    <x v="112"/>
    <x v="3"/>
  </r>
  <r>
    <x v="62"/>
    <x v="1"/>
    <n v="49.99"/>
    <n v="10"/>
    <n v="174"/>
    <x v="219"/>
    <x v="76"/>
    <x v="1"/>
  </r>
  <r>
    <x v="33"/>
    <x v="1"/>
    <n v="36.94"/>
    <n v="7"/>
    <n v="233"/>
    <x v="220"/>
    <x v="70"/>
    <x v="1"/>
  </r>
  <r>
    <x v="25"/>
    <x v="10"/>
    <n v="29.99"/>
    <n v="10"/>
    <n v="283"/>
    <x v="221"/>
    <x v="28"/>
    <x v="2"/>
  </r>
  <r>
    <x v="43"/>
    <x v="0"/>
    <n v="28.05"/>
    <n v="8"/>
    <n v="299"/>
    <x v="222"/>
    <x v="66"/>
    <x v="1"/>
  </r>
  <r>
    <x v="86"/>
    <x v="0"/>
    <n v="67.14"/>
    <n v="4"/>
    <n v="124"/>
    <x v="223"/>
    <x v="95"/>
    <x v="1"/>
  </r>
  <r>
    <x v="87"/>
    <x v="0"/>
    <n v="31"/>
    <n v="4"/>
    <n v="266"/>
    <x v="224"/>
    <x v="58"/>
    <x v="0"/>
  </r>
  <r>
    <x v="88"/>
    <x v="1"/>
    <n v="31.87"/>
    <n v="6"/>
    <n v="258"/>
    <x v="225"/>
    <x v="113"/>
    <x v="1"/>
  </r>
  <r>
    <x v="89"/>
    <x v="0"/>
    <n v="64.989999999999995"/>
    <n v="10"/>
    <n v="123"/>
    <x v="226"/>
    <x v="114"/>
    <x v="2"/>
  </r>
  <r>
    <x v="66"/>
    <x v="0"/>
    <n v="64.989999999999995"/>
    <n v="10"/>
    <n v="123"/>
    <x v="226"/>
    <x v="100"/>
    <x v="2"/>
  </r>
  <r>
    <x v="34"/>
    <x v="0"/>
    <n v="22.99"/>
    <n v="10"/>
    <n v="347"/>
    <x v="227"/>
    <x v="115"/>
    <x v="2"/>
  </r>
  <r>
    <x v="46"/>
    <x v="0"/>
    <n v="99.95"/>
    <n v="10"/>
    <n v="79"/>
    <x v="228"/>
    <x v="23"/>
    <x v="1"/>
  </r>
  <r>
    <x v="35"/>
    <x v="0"/>
    <n v="32.99"/>
    <n v="8"/>
    <n v="238"/>
    <x v="229"/>
    <x v="116"/>
    <x v="3"/>
  </r>
  <r>
    <x v="8"/>
    <x v="7"/>
    <n v="33"/>
    <n v="10"/>
    <n v="232"/>
    <x v="230"/>
    <x v="93"/>
    <x v="2"/>
  </r>
  <r>
    <x v="90"/>
    <x v="1"/>
    <n v="58.94"/>
    <n v="95"/>
    <n v="129"/>
    <x v="231"/>
    <x v="57"/>
    <x v="2"/>
  </r>
  <r>
    <x v="16"/>
    <x v="1"/>
    <n v="52.39"/>
    <n v="10"/>
    <n v="145"/>
    <x v="232"/>
    <x v="6"/>
    <x v="0"/>
  </r>
  <r>
    <x v="53"/>
    <x v="1"/>
    <n v="30.95"/>
    <n v="8"/>
    <n v="245"/>
    <x v="233"/>
    <x v="112"/>
    <x v="3"/>
  </r>
  <r>
    <x v="15"/>
    <x v="1"/>
    <n v="29.99"/>
    <n v="1"/>
    <n v="251"/>
    <x v="234"/>
    <x v="41"/>
    <x v="0"/>
  </r>
  <r>
    <x v="91"/>
    <x v="1"/>
    <n v="27.54"/>
    <n v="6"/>
    <n v="272"/>
    <x v="235"/>
    <x v="113"/>
    <x v="2"/>
  </r>
  <r>
    <x v="66"/>
    <x v="1"/>
    <n v="67.989999999999995"/>
    <n v="10"/>
    <n v="110"/>
    <x v="236"/>
    <x v="22"/>
    <x v="1"/>
  </r>
  <r>
    <x v="54"/>
    <x v="1"/>
    <n v="53.99"/>
    <n v="10"/>
    <n v="137"/>
    <x v="237"/>
    <x v="53"/>
    <x v="2"/>
  </r>
  <r>
    <x v="53"/>
    <x v="1"/>
    <n v="32.49"/>
    <n v="10"/>
    <n v="226"/>
    <x v="238"/>
    <x v="117"/>
    <x v="1"/>
  </r>
  <r>
    <x v="62"/>
    <x v="4"/>
    <n v="63.25"/>
    <n v="86"/>
    <n v="116"/>
    <x v="239"/>
    <x v="36"/>
    <x v="2"/>
  </r>
  <r>
    <x v="36"/>
    <x v="0"/>
    <n v="55.99"/>
    <n v="10"/>
    <n v="131"/>
    <x v="240"/>
    <x v="110"/>
    <x v="0"/>
  </r>
  <r>
    <x v="92"/>
    <x v="0"/>
    <n v="22.09"/>
    <n v="10"/>
    <n v="332"/>
    <x v="241"/>
    <x v="74"/>
    <x v="3"/>
  </r>
  <r>
    <x v="93"/>
    <x v="1"/>
    <n v="14.49"/>
    <n v="45"/>
    <n v="506"/>
    <x v="242"/>
    <x v="80"/>
    <x v="3"/>
  </r>
  <r>
    <x v="83"/>
    <x v="0"/>
    <n v="33.89"/>
    <n v="9"/>
    <n v="216"/>
    <x v="243"/>
    <x v="96"/>
    <x v="1"/>
  </r>
  <r>
    <x v="52"/>
    <x v="0"/>
    <n v="43.99"/>
    <n v="1"/>
    <n v="166"/>
    <x v="244"/>
    <x v="40"/>
    <x v="1"/>
  </r>
  <r>
    <x v="94"/>
    <x v="1"/>
    <n v="21.64"/>
    <n v="31"/>
    <n v="337"/>
    <x v="245"/>
    <x v="60"/>
    <x v="3"/>
  </r>
  <r>
    <x v="95"/>
    <x v="1"/>
    <n v="85.67"/>
    <n v="1"/>
    <n v="85"/>
    <x v="246"/>
    <x v="114"/>
    <x v="1"/>
  </r>
  <r>
    <x v="96"/>
    <x v="0"/>
    <n v="69.58"/>
    <n v="10"/>
    <n v="104"/>
    <x v="247"/>
    <x v="118"/>
    <x v="0"/>
  </r>
  <r>
    <x v="46"/>
    <x v="0"/>
    <n v="39.450000000000003"/>
    <n v="10"/>
    <n v="183"/>
    <x v="248"/>
    <x v="25"/>
    <x v="0"/>
  </r>
  <r>
    <x v="7"/>
    <x v="4"/>
    <n v="59.4"/>
    <n v="50"/>
    <n v="120"/>
    <x v="249"/>
    <x v="119"/>
    <x v="2"/>
  </r>
  <r>
    <x v="46"/>
    <x v="4"/>
    <n v="19.100000000000001"/>
    <n v="44"/>
    <n v="373"/>
    <x v="250"/>
    <x v="85"/>
    <x v="0"/>
  </r>
  <r>
    <x v="53"/>
    <x v="0"/>
    <n v="41.34"/>
    <n v="2"/>
    <n v="171"/>
    <x v="251"/>
    <x v="23"/>
    <x v="2"/>
  </r>
  <r>
    <x v="20"/>
    <x v="0"/>
    <n v="59.32"/>
    <n v="1"/>
    <n v="119"/>
    <x v="252"/>
    <x v="120"/>
    <x v="3"/>
  </r>
  <r>
    <x v="19"/>
    <x v="0"/>
    <n v="76.34"/>
    <n v="3"/>
    <n v="92"/>
    <x v="253"/>
    <x v="121"/>
    <x v="3"/>
  </r>
  <r>
    <x v="62"/>
    <x v="0"/>
    <n v="41.99"/>
    <n v="10"/>
    <n v="166"/>
    <x v="254"/>
    <x v="60"/>
    <x v="1"/>
  </r>
  <r>
    <x v="97"/>
    <x v="5"/>
    <n v="15.89"/>
    <n v="10"/>
    <n v="434"/>
    <x v="255"/>
    <x v="121"/>
    <x v="2"/>
  </r>
  <r>
    <x v="98"/>
    <x v="0"/>
    <n v="59.99"/>
    <n v="10"/>
    <n v="114"/>
    <x v="256"/>
    <x v="122"/>
    <x v="1"/>
  </r>
  <r>
    <x v="19"/>
    <x v="0"/>
    <n v="39"/>
    <n v="4"/>
    <n v="175"/>
    <x v="257"/>
    <x v="114"/>
    <x v="2"/>
  </r>
  <r>
    <x v="52"/>
    <x v="0"/>
    <n v="90"/>
    <n v="10"/>
    <n v="75"/>
    <x v="258"/>
    <x v="22"/>
    <x v="0"/>
  </r>
  <r>
    <x v="2"/>
    <x v="1"/>
    <n v="22.95"/>
    <n v="20"/>
    <n v="294"/>
    <x v="259"/>
    <x v="70"/>
    <x v="1"/>
  </r>
  <r>
    <x v="42"/>
    <x v="0"/>
    <n v="29.99"/>
    <n v="10"/>
    <n v="223"/>
    <x v="260"/>
    <x v="5"/>
    <x v="1"/>
  </r>
  <r>
    <x v="9"/>
    <x v="1"/>
    <n v="22.9"/>
    <n v="10"/>
    <n v="291"/>
    <x v="261"/>
    <x v="59"/>
    <x v="3"/>
  </r>
  <r>
    <x v="49"/>
    <x v="0"/>
    <n v="42.99"/>
    <n v="10"/>
    <n v="155"/>
    <x v="262"/>
    <x v="114"/>
    <x v="2"/>
  </r>
  <r>
    <x v="99"/>
    <x v="0"/>
    <n v="44.88"/>
    <n v="7"/>
    <n v="147"/>
    <x v="263"/>
    <x v="36"/>
    <x v="2"/>
  </r>
  <r>
    <x v="14"/>
    <x v="0"/>
    <n v="134.5"/>
    <n v="3"/>
    <n v="49"/>
    <x v="264"/>
    <x v="62"/>
    <x v="3"/>
  </r>
  <r>
    <x v="100"/>
    <x v="0"/>
    <n v="12.15"/>
    <n v="6"/>
    <n v="533"/>
    <x v="265"/>
    <x v="71"/>
    <x v="1"/>
  </r>
  <r>
    <x v="14"/>
    <x v="0"/>
    <n v="17.89"/>
    <n v="10"/>
    <n v="360"/>
    <x v="266"/>
    <x v="123"/>
    <x v="3"/>
  </r>
  <r>
    <x v="35"/>
    <x v="0"/>
    <n v="49.99"/>
    <n v="5"/>
    <n v="127"/>
    <x v="267"/>
    <x v="18"/>
    <x v="2"/>
  </r>
  <r>
    <x v="30"/>
    <x v="4"/>
    <n v="53.99"/>
    <n v="3"/>
    <n v="117"/>
    <x v="268"/>
    <x v="118"/>
    <x v="0"/>
  </r>
  <r>
    <x v="35"/>
    <x v="0"/>
    <n v="42.99"/>
    <n v="2"/>
    <n v="146"/>
    <x v="269"/>
    <x v="111"/>
    <x v="3"/>
  </r>
  <r>
    <x v="101"/>
    <x v="0"/>
    <n v="31.95"/>
    <n v="10"/>
    <n v="196"/>
    <x v="270"/>
    <x v="112"/>
    <x v="2"/>
  </r>
  <r>
    <x v="8"/>
    <x v="7"/>
    <n v="26.12"/>
    <n v="10"/>
    <n v="235"/>
    <x v="271"/>
    <x v="19"/>
    <x v="3"/>
  </r>
  <r>
    <x v="102"/>
    <x v="0"/>
    <n v="12.49"/>
    <n v="8"/>
    <n v="490"/>
    <x v="272"/>
    <x v="64"/>
    <x v="0"/>
  </r>
  <r>
    <x v="76"/>
    <x v="0"/>
    <n v="21.98"/>
    <n v="10"/>
    <n v="278"/>
    <x v="273"/>
    <x v="124"/>
    <x v="0"/>
  </r>
  <r>
    <x v="61"/>
    <x v="2"/>
    <n v="49.99"/>
    <n v="7"/>
    <n v="122"/>
    <x v="274"/>
    <x v="125"/>
    <x v="3"/>
  </r>
  <r>
    <x v="102"/>
    <x v="0"/>
    <n v="84.99"/>
    <n v="4"/>
    <n v="71"/>
    <x v="275"/>
    <x v="63"/>
    <x v="1"/>
  </r>
  <r>
    <x v="52"/>
    <x v="0"/>
    <n v="139.99"/>
    <n v="3"/>
    <n v="43"/>
    <x v="276"/>
    <x v="123"/>
    <x v="0"/>
  </r>
  <r>
    <x v="46"/>
    <x v="0"/>
    <n v="20.71"/>
    <n v="100"/>
    <n v="290"/>
    <x v="277"/>
    <x v="57"/>
    <x v="0"/>
  </r>
  <r>
    <x v="7"/>
    <x v="0"/>
    <n v="43.99"/>
    <n v="2"/>
    <n v="136"/>
    <x v="278"/>
    <x v="6"/>
    <x v="3"/>
  </r>
  <r>
    <x v="103"/>
    <x v="11"/>
    <n v="27"/>
    <n v="10"/>
    <n v="218"/>
    <x v="279"/>
    <x v="104"/>
    <x v="0"/>
  </r>
  <r>
    <x v="61"/>
    <x v="2"/>
    <n v="49.99"/>
    <n v="6"/>
    <n v="117"/>
    <x v="280"/>
    <x v="109"/>
    <x v="1"/>
  </r>
  <r>
    <x v="0"/>
    <x v="0"/>
    <n v="35.99"/>
    <n v="10"/>
    <n v="161"/>
    <x v="281"/>
    <x v="82"/>
    <x v="0"/>
  </r>
  <r>
    <x v="20"/>
    <x v="1"/>
    <n v="27.98"/>
    <n v="3"/>
    <n v="204"/>
    <x v="282"/>
    <x v="48"/>
    <x v="3"/>
  </r>
  <r>
    <x v="66"/>
    <x v="0"/>
    <n v="47.66"/>
    <n v="1"/>
    <n v="119"/>
    <x v="283"/>
    <x v="126"/>
    <x v="0"/>
  </r>
  <r>
    <x v="6"/>
    <x v="1"/>
    <n v="19.54"/>
    <n v="19"/>
    <n v="288"/>
    <x v="284"/>
    <x v="99"/>
    <x v="0"/>
  </r>
  <r>
    <x v="53"/>
    <x v="1"/>
    <n v="29.99"/>
    <n v="8"/>
    <n v="187"/>
    <x v="285"/>
    <x v="15"/>
    <x v="3"/>
  </r>
  <r>
    <x v="52"/>
    <x v="0"/>
    <n v="42.99"/>
    <n v="2"/>
    <n v="130"/>
    <x v="286"/>
    <x v="70"/>
    <x v="3"/>
  </r>
  <r>
    <x v="15"/>
    <x v="1"/>
    <n v="37.99"/>
    <n v="10"/>
    <n v="147"/>
    <x v="287"/>
    <x v="67"/>
    <x v="3"/>
  </r>
  <r>
    <x v="54"/>
    <x v="0"/>
    <n v="98.99"/>
    <n v="3"/>
    <n v="56"/>
    <x v="288"/>
    <x v="78"/>
    <x v="0"/>
  </r>
  <r>
    <x v="89"/>
    <x v="0"/>
    <n v="43.99"/>
    <n v="2"/>
    <n v="121"/>
    <x v="289"/>
    <x v="35"/>
    <x v="2"/>
  </r>
  <r>
    <x v="28"/>
    <x v="1"/>
    <n v="24.04"/>
    <n v="1"/>
    <n v="221"/>
    <x v="290"/>
    <x v="40"/>
    <x v="0"/>
  </r>
  <r>
    <x v="13"/>
    <x v="1"/>
    <n v="16.440000000000001"/>
    <n v="64"/>
    <n v="315"/>
    <x v="291"/>
    <x v="84"/>
    <x v="0"/>
  </r>
  <r>
    <x v="89"/>
    <x v="0"/>
    <n v="44.99"/>
    <n v="2"/>
    <n v="114"/>
    <x v="292"/>
    <x v="99"/>
    <x v="2"/>
  </r>
  <r>
    <x v="83"/>
    <x v="0"/>
    <n v="17.489999999999998"/>
    <n v="17"/>
    <n v="292"/>
    <x v="293"/>
    <x v="73"/>
    <x v="0"/>
  </r>
  <r>
    <x v="104"/>
    <x v="4"/>
    <n v="20.93"/>
    <n v="1"/>
    <n v="243"/>
    <x v="294"/>
    <x v="127"/>
    <x v="0"/>
  </r>
  <r>
    <x v="76"/>
    <x v="12"/>
    <n v="11.99"/>
    <n v="1"/>
    <n v="423"/>
    <x v="295"/>
    <x v="94"/>
    <x v="0"/>
  </r>
  <r>
    <x v="83"/>
    <x v="0"/>
    <n v="33.99"/>
    <n v="7"/>
    <n v="149"/>
    <x v="296"/>
    <x v="128"/>
    <x v="3"/>
  </r>
  <r>
    <x v="15"/>
    <x v="1"/>
    <n v="32.200000000000003"/>
    <n v="60"/>
    <n v="157"/>
    <x v="297"/>
    <x v="108"/>
    <x v="3"/>
  </r>
  <r>
    <x v="105"/>
    <x v="1"/>
    <n v="14.45"/>
    <n v="9"/>
    <n v="349"/>
    <x v="298"/>
    <x v="49"/>
    <x v="1"/>
  </r>
  <r>
    <x v="54"/>
    <x v="0"/>
    <n v="39.99"/>
    <n v="8"/>
    <n v="126"/>
    <x v="299"/>
    <x v="79"/>
    <x v="3"/>
  </r>
  <r>
    <x v="53"/>
    <x v="0"/>
    <n v="34.76"/>
    <n v="1"/>
    <n v="144"/>
    <x v="300"/>
    <x v="59"/>
    <x v="1"/>
  </r>
  <r>
    <x v="36"/>
    <x v="7"/>
    <n v="20.95"/>
    <n v="7"/>
    <n v="238"/>
    <x v="301"/>
    <x v="43"/>
    <x v="2"/>
  </r>
  <r>
    <x v="102"/>
    <x v="0"/>
    <n v="100.99"/>
    <n v="1"/>
    <n v="49"/>
    <x v="302"/>
    <x v="70"/>
    <x v="2"/>
  </r>
  <r>
    <x v="106"/>
    <x v="0"/>
    <n v="100.99"/>
    <n v="1"/>
    <n v="48"/>
    <x v="303"/>
    <x v="129"/>
    <x v="2"/>
  </r>
  <r>
    <x v="107"/>
    <x v="0"/>
    <n v="29.66"/>
    <n v="10"/>
    <n v="163"/>
    <x v="304"/>
    <x v="48"/>
    <x v="2"/>
  </r>
  <r>
    <x v="108"/>
    <x v="0"/>
    <n v="129.99"/>
    <n v="5"/>
    <n v="37"/>
    <x v="305"/>
    <x v="33"/>
    <x v="3"/>
  </r>
  <r>
    <x v="19"/>
    <x v="0"/>
    <n v="43.99"/>
    <n v="10"/>
    <n v="109"/>
    <x v="306"/>
    <x v="49"/>
    <x v="3"/>
  </r>
  <r>
    <x v="109"/>
    <x v="0"/>
    <n v="38.99"/>
    <n v="3"/>
    <n v="122"/>
    <x v="307"/>
    <x v="19"/>
    <x v="3"/>
  </r>
  <r>
    <x v="36"/>
    <x v="0"/>
    <n v="100.99"/>
    <n v="1"/>
    <n v="47"/>
    <x v="308"/>
    <x v="27"/>
    <x v="0"/>
  </r>
  <r>
    <x v="36"/>
    <x v="0"/>
    <n v="103.99"/>
    <n v="2"/>
    <n v="45"/>
    <x v="309"/>
    <x v="108"/>
    <x v="0"/>
  </r>
  <r>
    <x v="78"/>
    <x v="0"/>
    <n v="9.49"/>
    <n v="5"/>
    <n v="491"/>
    <x v="310"/>
    <x v="127"/>
    <x v="2"/>
  </r>
  <r>
    <x v="110"/>
    <x v="0"/>
    <n v="34.979999999999997"/>
    <n v="10"/>
    <n v="131"/>
    <x v="311"/>
    <x v="58"/>
    <x v="0"/>
  </r>
  <r>
    <x v="52"/>
    <x v="0"/>
    <n v="55.99"/>
    <n v="5"/>
    <n v="80"/>
    <x v="312"/>
    <x v="51"/>
    <x v="3"/>
  </r>
  <r>
    <x v="33"/>
    <x v="4"/>
    <n v="16.82"/>
    <n v="38"/>
    <n v="263"/>
    <x v="313"/>
    <x v="130"/>
    <x v="1"/>
  </r>
  <r>
    <x v="76"/>
    <x v="4"/>
    <n v="29.06"/>
    <n v="103"/>
    <n v="152"/>
    <x v="314"/>
    <x v="0"/>
    <x v="3"/>
  </r>
  <r>
    <x v="4"/>
    <x v="0"/>
    <n v="28.99"/>
    <n v="8"/>
    <n v="152"/>
    <x v="315"/>
    <x v="22"/>
    <x v="0"/>
  </r>
  <r>
    <x v="4"/>
    <x v="0"/>
    <n v="37.96"/>
    <n v="1"/>
    <n v="116"/>
    <x v="316"/>
    <x v="42"/>
    <x v="0"/>
  </r>
  <r>
    <x v="19"/>
    <x v="4"/>
    <n v="64.540000000000006"/>
    <n v="29"/>
    <n v="68"/>
    <x v="317"/>
    <x v="68"/>
    <x v="1"/>
  </r>
  <r>
    <x v="34"/>
    <x v="1"/>
    <n v="25.69"/>
    <n v="11"/>
    <n v="169"/>
    <x v="318"/>
    <x v="54"/>
    <x v="3"/>
  </r>
  <r>
    <x v="101"/>
    <x v="0"/>
    <n v="18.760000000000002"/>
    <n v="4"/>
    <n v="229"/>
    <x v="319"/>
    <x v="77"/>
    <x v="0"/>
  </r>
  <r>
    <x v="101"/>
    <x v="0"/>
    <n v="118.99"/>
    <n v="6"/>
    <n v="36"/>
    <x v="320"/>
    <x v="95"/>
    <x v="1"/>
  </r>
  <r>
    <x v="111"/>
    <x v="1"/>
    <n v="24.95"/>
    <n v="7"/>
    <n v="171"/>
    <x v="321"/>
    <x v="95"/>
    <x v="2"/>
  </r>
  <r>
    <x v="38"/>
    <x v="0"/>
    <n v="38.99"/>
    <n v="8"/>
    <n v="108"/>
    <x v="322"/>
    <x v="72"/>
    <x v="2"/>
  </r>
  <r>
    <x v="112"/>
    <x v="0"/>
    <n v="26.99"/>
    <n v="6"/>
    <n v="155"/>
    <x v="323"/>
    <x v="131"/>
    <x v="0"/>
  </r>
  <r>
    <x v="53"/>
    <x v="1"/>
    <n v="28.6"/>
    <n v="10"/>
    <n v="145"/>
    <x v="324"/>
    <x v="119"/>
    <x v="0"/>
  </r>
  <r>
    <x v="113"/>
    <x v="0"/>
    <n v="37.880000000000003"/>
    <n v="8"/>
    <n v="108"/>
    <x v="325"/>
    <x v="43"/>
    <x v="0"/>
  </r>
  <r>
    <x v="114"/>
    <x v="0"/>
    <n v="39.99"/>
    <n v="10"/>
    <n v="102"/>
    <x v="326"/>
    <x v="41"/>
    <x v="1"/>
  </r>
  <r>
    <x v="54"/>
    <x v="0"/>
    <n v="54.99"/>
    <n v="10"/>
    <n v="74"/>
    <x v="327"/>
    <x v="130"/>
    <x v="1"/>
  </r>
  <r>
    <x v="115"/>
    <x v="0"/>
    <n v="26.9"/>
    <n v="10"/>
    <n v="150"/>
    <x v="328"/>
    <x v="22"/>
    <x v="2"/>
  </r>
  <r>
    <x v="83"/>
    <x v="0"/>
    <n v="30.99"/>
    <n v="6"/>
    <n v="130"/>
    <x v="329"/>
    <x v="53"/>
    <x v="2"/>
  </r>
  <r>
    <x v="74"/>
    <x v="0"/>
    <n v="38.99"/>
    <n v="10"/>
    <n v="103"/>
    <x v="330"/>
    <x v="16"/>
    <x v="1"/>
  </r>
  <r>
    <x v="76"/>
    <x v="0"/>
    <n v="22.75"/>
    <n v="10"/>
    <n v="174"/>
    <x v="331"/>
    <x v="34"/>
    <x v="3"/>
  </r>
  <r>
    <x v="26"/>
    <x v="0"/>
    <n v="22.36"/>
    <n v="46"/>
    <n v="177"/>
    <x v="332"/>
    <x v="65"/>
    <x v="3"/>
  </r>
  <r>
    <x v="102"/>
    <x v="0"/>
    <n v="100.99"/>
    <n v="1"/>
    <n v="39"/>
    <x v="333"/>
    <x v="132"/>
    <x v="2"/>
  </r>
  <r>
    <x v="25"/>
    <x v="0"/>
    <n v="35.79"/>
    <n v="3"/>
    <n v="110"/>
    <x v="334"/>
    <x v="133"/>
    <x v="1"/>
  </r>
  <r>
    <x v="116"/>
    <x v="0"/>
    <n v="39.47"/>
    <n v="1"/>
    <n v="99"/>
    <x v="335"/>
    <x v="6"/>
    <x v="2"/>
  </r>
  <r>
    <x v="117"/>
    <x v="5"/>
    <n v="20.49"/>
    <n v="8"/>
    <n v="190"/>
    <x v="336"/>
    <x v="134"/>
    <x v="0"/>
  </r>
  <r>
    <x v="83"/>
    <x v="0"/>
    <n v="34.99"/>
    <n v="9"/>
    <n v="110"/>
    <x v="337"/>
    <x v="92"/>
    <x v="2"/>
  </r>
  <r>
    <x v="61"/>
    <x v="7"/>
    <n v="73.989999999999995"/>
    <n v="7"/>
    <n v="52"/>
    <x v="338"/>
    <x v="6"/>
    <x v="0"/>
  </r>
  <r>
    <x v="35"/>
    <x v="0"/>
    <n v="14.99"/>
    <n v="10"/>
    <n v="256"/>
    <x v="339"/>
    <x v="135"/>
    <x v="1"/>
  </r>
  <r>
    <x v="26"/>
    <x v="0"/>
    <n v="19.75"/>
    <n v="4"/>
    <n v="194"/>
    <x v="340"/>
    <x v="67"/>
    <x v="0"/>
  </r>
  <r>
    <x v="19"/>
    <x v="0"/>
    <n v="49.99"/>
    <n v="6"/>
    <n v="75"/>
    <x v="341"/>
    <x v="13"/>
    <x v="0"/>
  </r>
  <r>
    <x v="16"/>
    <x v="0"/>
    <n v="14"/>
    <n v="10"/>
    <n v="266"/>
    <x v="342"/>
    <x v="3"/>
    <x v="2"/>
  </r>
  <r>
    <x v="7"/>
    <x v="0"/>
    <n v="69.989999999999995"/>
    <n v="8"/>
    <n v="53"/>
    <x v="343"/>
    <x v="17"/>
    <x v="0"/>
  </r>
  <r>
    <x v="12"/>
    <x v="0"/>
    <n v="28.18"/>
    <n v="10"/>
    <n v="131"/>
    <x v="344"/>
    <x v="100"/>
    <x v="0"/>
  </r>
  <r>
    <x v="34"/>
    <x v="0"/>
    <n v="29"/>
    <n v="5"/>
    <n v="126"/>
    <x v="345"/>
    <x v="28"/>
    <x v="2"/>
  </r>
  <r>
    <x v="118"/>
    <x v="0"/>
    <n v="19.989999999999998"/>
    <n v="10"/>
    <n v="177"/>
    <x v="346"/>
    <x v="58"/>
    <x v="1"/>
  </r>
  <r>
    <x v="7"/>
    <x v="0"/>
    <n v="31"/>
    <n v="3"/>
    <n v="112"/>
    <x v="347"/>
    <x v="39"/>
    <x v="1"/>
  </r>
  <r>
    <x v="43"/>
    <x v="0"/>
    <n v="28.15"/>
    <n v="1"/>
    <n v="123"/>
    <x v="348"/>
    <x v="136"/>
    <x v="0"/>
  </r>
  <r>
    <x v="98"/>
    <x v="0"/>
    <n v="49.99"/>
    <n v="5"/>
    <n v="69"/>
    <x v="349"/>
    <x v="136"/>
    <x v="1"/>
  </r>
  <r>
    <x v="119"/>
    <x v="7"/>
    <n v="8.34"/>
    <n v="10"/>
    <n v="409"/>
    <x v="350"/>
    <x v="6"/>
    <x v="0"/>
  </r>
  <r>
    <x v="96"/>
    <x v="0"/>
    <n v="57.85"/>
    <n v="33"/>
    <n v="58"/>
    <x v="351"/>
    <x v="98"/>
    <x v="0"/>
  </r>
  <r>
    <x v="30"/>
    <x v="0"/>
    <n v="26.05"/>
    <n v="10"/>
    <n v="128"/>
    <x v="352"/>
    <x v="13"/>
    <x v="1"/>
  </r>
  <r>
    <x v="98"/>
    <x v="0"/>
    <n v="54.99"/>
    <n v="5"/>
    <n v="60"/>
    <x v="353"/>
    <x v="24"/>
    <x v="1"/>
  </r>
  <r>
    <x v="53"/>
    <x v="1"/>
    <n v="27.9"/>
    <n v="2"/>
    <n v="118"/>
    <x v="354"/>
    <x v="48"/>
    <x v="2"/>
  </r>
  <r>
    <x v="53"/>
    <x v="1"/>
    <n v="29.75"/>
    <n v="9"/>
    <n v="108"/>
    <x v="355"/>
    <x v="114"/>
    <x v="2"/>
  </r>
  <r>
    <x v="98"/>
    <x v="0"/>
    <n v="79.989999999999995"/>
    <n v="5"/>
    <n v="40"/>
    <x v="356"/>
    <x v="120"/>
    <x v="2"/>
  </r>
  <r>
    <x v="62"/>
    <x v="0"/>
    <n v="55.63"/>
    <n v="10"/>
    <n v="57"/>
    <x v="357"/>
    <x v="116"/>
    <x v="0"/>
  </r>
  <r>
    <x v="15"/>
    <x v="0"/>
    <n v="92.95"/>
    <n v="5"/>
    <n v="34"/>
    <x v="358"/>
    <x v="5"/>
    <x v="0"/>
  </r>
  <r>
    <x v="120"/>
    <x v="0"/>
    <n v="39.99"/>
    <n v="10"/>
    <n v="79"/>
    <x v="359"/>
    <x v="87"/>
    <x v="0"/>
  </r>
  <r>
    <x v="15"/>
    <x v="8"/>
    <n v="9.39"/>
    <n v="10"/>
    <n v="336"/>
    <x v="360"/>
    <x v="46"/>
    <x v="2"/>
  </r>
  <r>
    <x v="121"/>
    <x v="0"/>
    <n v="31.23"/>
    <n v="50"/>
    <n v="101"/>
    <x v="361"/>
    <x v="137"/>
    <x v="2"/>
  </r>
  <r>
    <x v="15"/>
    <x v="1"/>
    <n v="38.49"/>
    <n v="10"/>
    <n v="81"/>
    <x v="362"/>
    <x v="138"/>
    <x v="1"/>
  </r>
  <r>
    <x v="52"/>
    <x v="0"/>
    <n v="60.99"/>
    <n v="2"/>
    <n v="51"/>
    <x v="363"/>
    <x v="112"/>
    <x v="1"/>
  </r>
  <r>
    <x v="122"/>
    <x v="0"/>
    <n v="128.88"/>
    <n v="4"/>
    <n v="24"/>
    <x v="364"/>
    <x v="51"/>
    <x v="3"/>
  </r>
  <r>
    <x v="106"/>
    <x v="0"/>
    <n v="8.99"/>
    <n v="10"/>
    <n v="344"/>
    <x v="365"/>
    <x v="103"/>
    <x v="1"/>
  </r>
  <r>
    <x v="54"/>
    <x v="0"/>
    <n v="39.99"/>
    <n v="10"/>
    <n v="77"/>
    <x v="366"/>
    <x v="41"/>
    <x v="2"/>
  </r>
  <r>
    <x v="27"/>
    <x v="13"/>
    <n v="10.98"/>
    <n v="10"/>
    <n v="279"/>
    <x v="367"/>
    <x v="133"/>
    <x v="1"/>
  </r>
  <r>
    <x v="37"/>
    <x v="1"/>
    <n v="42.88"/>
    <n v="10"/>
    <n v="71"/>
    <x v="368"/>
    <x v="73"/>
    <x v="1"/>
  </r>
  <r>
    <x v="104"/>
    <x v="13"/>
    <n v="13.75"/>
    <n v="5"/>
    <n v="221"/>
    <x v="369"/>
    <x v="48"/>
    <x v="1"/>
  </r>
  <r>
    <x v="35"/>
    <x v="0"/>
    <n v="61.99"/>
    <n v="4"/>
    <n v="49"/>
    <x v="370"/>
    <x v="11"/>
    <x v="1"/>
  </r>
  <r>
    <x v="38"/>
    <x v="0"/>
    <n v="33.99"/>
    <n v="9"/>
    <n v="89"/>
    <x v="371"/>
    <x v="48"/>
    <x v="3"/>
  </r>
  <r>
    <x v="84"/>
    <x v="2"/>
    <n v="16.89"/>
    <n v="10"/>
    <n v="179"/>
    <x v="372"/>
    <x v="104"/>
    <x v="2"/>
  </r>
  <r>
    <x v="69"/>
    <x v="0"/>
    <n v="59.23"/>
    <n v="10"/>
    <n v="51"/>
    <x v="373"/>
    <x v="97"/>
    <x v="0"/>
  </r>
  <r>
    <x v="69"/>
    <x v="0"/>
    <n v="65.5"/>
    <n v="1"/>
    <n v="46"/>
    <x v="374"/>
    <x v="139"/>
    <x v="2"/>
  </r>
  <r>
    <x v="84"/>
    <x v="7"/>
    <n v="16.89"/>
    <n v="10"/>
    <n v="177"/>
    <x v="375"/>
    <x v="140"/>
    <x v="3"/>
  </r>
  <r>
    <x v="123"/>
    <x v="0"/>
    <n v="5.5"/>
    <n v="10"/>
    <n v="540"/>
    <x v="376"/>
    <x v="141"/>
    <x v="3"/>
  </r>
  <r>
    <x v="124"/>
    <x v="7"/>
    <n v="72"/>
    <n v="8"/>
    <n v="41"/>
    <x v="377"/>
    <x v="138"/>
    <x v="2"/>
  </r>
  <r>
    <x v="83"/>
    <x v="0"/>
    <n v="29.99"/>
    <n v="7"/>
    <n v="98"/>
    <x v="378"/>
    <x v="62"/>
    <x v="1"/>
  </r>
  <r>
    <x v="35"/>
    <x v="0"/>
    <n v="37.99"/>
    <n v="10"/>
    <n v="77"/>
    <x v="379"/>
    <x v="137"/>
    <x v="3"/>
  </r>
  <r>
    <x v="53"/>
    <x v="1"/>
    <n v="53.99"/>
    <n v="1"/>
    <n v="54"/>
    <x v="380"/>
    <x v="142"/>
    <x v="2"/>
  </r>
  <r>
    <x v="125"/>
    <x v="0"/>
    <n v="99.99"/>
    <n v="4"/>
    <n v="29"/>
    <x v="381"/>
    <x v="56"/>
    <x v="0"/>
  </r>
  <r>
    <x v="61"/>
    <x v="2"/>
    <n v="95.99"/>
    <n v="10"/>
    <n v="30"/>
    <x v="382"/>
    <x v="73"/>
    <x v="3"/>
  </r>
  <r>
    <x v="126"/>
    <x v="13"/>
    <n v="19.98"/>
    <n v="8"/>
    <n v="144"/>
    <x v="383"/>
    <x v="76"/>
    <x v="3"/>
  </r>
  <r>
    <x v="53"/>
    <x v="1"/>
    <n v="32.49"/>
    <n v="6"/>
    <n v="88"/>
    <x v="384"/>
    <x v="141"/>
    <x v="3"/>
  </r>
  <r>
    <x v="15"/>
    <x v="6"/>
    <n v="43.15"/>
    <n v="10"/>
    <n v="66"/>
    <x v="385"/>
    <x v="64"/>
    <x v="1"/>
  </r>
  <r>
    <x v="83"/>
    <x v="0"/>
    <n v="30.99"/>
    <n v="10"/>
    <n v="91"/>
    <x v="386"/>
    <x v="83"/>
    <x v="0"/>
  </r>
  <r>
    <x v="12"/>
    <x v="0"/>
    <n v="58.62"/>
    <n v="10"/>
    <n v="48"/>
    <x v="387"/>
    <x v="82"/>
    <x v="1"/>
  </r>
  <r>
    <x v="87"/>
    <x v="0"/>
    <n v="32"/>
    <n v="10"/>
    <n v="87"/>
    <x v="388"/>
    <x v="102"/>
    <x v="1"/>
  </r>
  <r>
    <x v="83"/>
    <x v="0"/>
    <n v="30.99"/>
    <n v="4"/>
    <n v="89"/>
    <x v="389"/>
    <x v="28"/>
    <x v="0"/>
  </r>
  <r>
    <x v="38"/>
    <x v="0"/>
    <n v="32.99"/>
    <n v="9"/>
    <n v="83"/>
    <x v="390"/>
    <x v="123"/>
    <x v="1"/>
  </r>
  <r>
    <x v="106"/>
    <x v="0"/>
    <n v="64.88"/>
    <n v="5"/>
    <n v="42"/>
    <x v="391"/>
    <x v="126"/>
    <x v="3"/>
  </r>
  <r>
    <x v="83"/>
    <x v="0"/>
    <n v="33.99"/>
    <n v="10"/>
    <n v="80"/>
    <x v="392"/>
    <x v="123"/>
    <x v="2"/>
  </r>
  <r>
    <x v="127"/>
    <x v="14"/>
    <n v="128.88"/>
    <n v="10"/>
    <n v="21"/>
    <x v="393"/>
    <x v="0"/>
    <x v="3"/>
  </r>
  <r>
    <x v="113"/>
    <x v="0"/>
    <n v="49.99"/>
    <n v="2"/>
    <n v="54"/>
    <x v="394"/>
    <x v="83"/>
    <x v="1"/>
  </r>
  <r>
    <x v="128"/>
    <x v="0"/>
    <n v="9.25"/>
    <n v="10"/>
    <n v="290"/>
    <x v="395"/>
    <x v="46"/>
    <x v="2"/>
  </r>
  <r>
    <x v="106"/>
    <x v="0"/>
    <n v="7.99"/>
    <n v="10"/>
    <n v="333"/>
    <x v="396"/>
    <x v="68"/>
    <x v="0"/>
  </r>
  <r>
    <x v="35"/>
    <x v="0"/>
    <n v="49.99"/>
    <n v="8"/>
    <n v="53"/>
    <x v="397"/>
    <x v="140"/>
    <x v="3"/>
  </r>
  <r>
    <x v="54"/>
    <x v="0"/>
    <n v="39.99"/>
    <n v="10"/>
    <n v="66"/>
    <x v="398"/>
    <x v="20"/>
    <x v="3"/>
  </r>
  <r>
    <x v="15"/>
    <x v="1"/>
    <n v="32.99"/>
    <n v="6"/>
    <n v="79"/>
    <x v="399"/>
    <x v="5"/>
    <x v="2"/>
  </r>
  <r>
    <x v="19"/>
    <x v="7"/>
    <n v="36.99"/>
    <n v="10"/>
    <n v="70"/>
    <x v="400"/>
    <x v="109"/>
    <x v="2"/>
  </r>
  <r>
    <x v="98"/>
    <x v="0"/>
    <n v="59.99"/>
    <n v="1"/>
    <n v="43"/>
    <x v="401"/>
    <x v="105"/>
    <x v="2"/>
  </r>
  <r>
    <x v="54"/>
    <x v="0"/>
    <n v="67.489999999999995"/>
    <n v="10"/>
    <n v="38"/>
    <x v="402"/>
    <x v="142"/>
    <x v="1"/>
  </r>
  <r>
    <x v="14"/>
    <x v="0"/>
    <n v="9.89"/>
    <n v="5"/>
    <n v="258"/>
    <x v="403"/>
    <x v="83"/>
    <x v="2"/>
  </r>
  <r>
    <x v="35"/>
    <x v="0"/>
    <n v="41.49"/>
    <n v="1"/>
    <n v="61"/>
    <x v="404"/>
    <x v="37"/>
    <x v="0"/>
  </r>
  <r>
    <x v="129"/>
    <x v="1"/>
    <n v="48.88"/>
    <n v="9"/>
    <n v="51"/>
    <x v="405"/>
    <x v="5"/>
    <x v="0"/>
  </r>
  <r>
    <x v="130"/>
    <x v="2"/>
    <n v="14.7"/>
    <n v="2"/>
    <n v="169"/>
    <x v="406"/>
    <x v="143"/>
    <x v="0"/>
  </r>
  <r>
    <x v="7"/>
    <x v="0"/>
    <n v="15.99"/>
    <n v="1"/>
    <n v="154"/>
    <x v="407"/>
    <x v="11"/>
    <x v="0"/>
  </r>
  <r>
    <x v="131"/>
    <x v="0"/>
    <n v="174.99"/>
    <n v="9"/>
    <n v="14"/>
    <x v="408"/>
    <x v="113"/>
    <x v="2"/>
  </r>
  <r>
    <x v="35"/>
    <x v="0"/>
    <n v="36.99"/>
    <n v="8"/>
    <n v="66"/>
    <x v="409"/>
    <x v="54"/>
    <x v="3"/>
  </r>
  <r>
    <x v="14"/>
    <x v="0"/>
    <n v="27.99"/>
    <n v="10"/>
    <n v="87"/>
    <x v="410"/>
    <x v="76"/>
    <x v="3"/>
  </r>
  <r>
    <x v="35"/>
    <x v="0"/>
    <n v="39.950000000000003"/>
    <n v="10"/>
    <n v="60"/>
    <x v="411"/>
    <x v="16"/>
    <x v="3"/>
  </r>
  <r>
    <x v="106"/>
    <x v="0"/>
    <n v="29.75"/>
    <n v="9"/>
    <n v="80"/>
    <x v="412"/>
    <x v="93"/>
    <x v="2"/>
  </r>
  <r>
    <x v="132"/>
    <x v="0"/>
    <n v="69.989999999999995"/>
    <n v="3"/>
    <n v="34"/>
    <x v="413"/>
    <x v="6"/>
    <x v="2"/>
  </r>
  <r>
    <x v="53"/>
    <x v="1"/>
    <n v="28.85"/>
    <n v="7"/>
    <n v="82"/>
    <x v="414"/>
    <x v="58"/>
    <x v="2"/>
  </r>
  <r>
    <x v="129"/>
    <x v="1"/>
    <n v="48.88"/>
    <n v="10"/>
    <n v="48"/>
    <x v="415"/>
    <x v="141"/>
    <x v="1"/>
  </r>
  <r>
    <x v="8"/>
    <x v="15"/>
    <n v="23"/>
    <n v="1"/>
    <n v="102"/>
    <x v="416"/>
    <x v="46"/>
    <x v="0"/>
  </r>
  <r>
    <x v="11"/>
    <x v="0"/>
    <n v="105.95"/>
    <n v="2"/>
    <n v="22"/>
    <x v="417"/>
    <x v="90"/>
    <x v="3"/>
  </r>
  <r>
    <x v="127"/>
    <x v="0"/>
    <n v="49.99"/>
    <n v="4"/>
    <n v="46"/>
    <x v="418"/>
    <x v="60"/>
    <x v="1"/>
  </r>
  <r>
    <x v="35"/>
    <x v="0"/>
    <n v="43.99"/>
    <n v="6"/>
    <n v="52"/>
    <x v="419"/>
    <x v="123"/>
    <x v="3"/>
  </r>
  <r>
    <x v="124"/>
    <x v="16"/>
    <n v="23.99"/>
    <n v="10"/>
    <n v="95"/>
    <x v="420"/>
    <x v="114"/>
    <x v="2"/>
  </r>
  <r>
    <x v="7"/>
    <x v="0"/>
    <n v="64.989999999999995"/>
    <n v="10"/>
    <n v="35"/>
    <x v="421"/>
    <x v="63"/>
    <x v="2"/>
  </r>
  <r>
    <x v="37"/>
    <x v="1"/>
    <n v="32.950000000000003"/>
    <n v="10"/>
    <n v="68"/>
    <x v="422"/>
    <x v="77"/>
    <x v="1"/>
  </r>
  <r>
    <x v="114"/>
    <x v="0"/>
    <n v="38.99"/>
    <n v="10"/>
    <n v="57"/>
    <x v="423"/>
    <x v="27"/>
    <x v="1"/>
  </r>
  <r>
    <x v="113"/>
    <x v="0"/>
    <n v="54.99"/>
    <n v="10"/>
    <n v="40"/>
    <x v="424"/>
    <x v="16"/>
    <x v="1"/>
  </r>
  <r>
    <x v="133"/>
    <x v="0"/>
    <n v="28"/>
    <n v="10"/>
    <n v="78"/>
    <x v="425"/>
    <x v="92"/>
    <x v="3"/>
  </r>
  <r>
    <x v="84"/>
    <x v="0"/>
    <n v="13.89"/>
    <n v="10"/>
    <n v="157"/>
    <x v="426"/>
    <x v="38"/>
    <x v="3"/>
  </r>
  <r>
    <x v="61"/>
    <x v="2"/>
    <n v="59.99"/>
    <n v="5"/>
    <n v="36"/>
    <x v="427"/>
    <x v="39"/>
    <x v="1"/>
  </r>
  <r>
    <x v="62"/>
    <x v="1"/>
    <n v="49.99"/>
    <n v="10"/>
    <n v="43"/>
    <x v="428"/>
    <x v="56"/>
    <x v="1"/>
  </r>
  <r>
    <x v="30"/>
    <x v="0"/>
    <n v="55.1"/>
    <n v="1"/>
    <n v="39"/>
    <x v="429"/>
    <x v="74"/>
    <x v="3"/>
  </r>
  <r>
    <x v="134"/>
    <x v="1"/>
    <n v="15.89"/>
    <n v="6"/>
    <n v="135"/>
    <x v="430"/>
    <x v="144"/>
    <x v="0"/>
  </r>
  <r>
    <x v="35"/>
    <x v="0"/>
    <n v="32.99"/>
    <n v="10"/>
    <n v="65"/>
    <x v="431"/>
    <x v="135"/>
    <x v="0"/>
  </r>
  <r>
    <x v="71"/>
    <x v="1"/>
    <n v="19.73"/>
    <n v="10"/>
    <n v="107"/>
    <x v="432"/>
    <x v="119"/>
    <x v="0"/>
  </r>
  <r>
    <x v="4"/>
    <x v="0"/>
    <n v="30.99"/>
    <n v="5"/>
    <n v="68"/>
    <x v="433"/>
    <x v="87"/>
    <x v="1"/>
  </r>
  <r>
    <x v="95"/>
    <x v="1"/>
    <n v="74.989999999999995"/>
    <n v="8"/>
    <n v="28"/>
    <x v="434"/>
    <x v="92"/>
    <x v="0"/>
  </r>
  <r>
    <x v="89"/>
    <x v="0"/>
    <n v="59.99"/>
    <n v="10"/>
    <n v="35"/>
    <x v="435"/>
    <x v="75"/>
    <x v="2"/>
  </r>
  <r>
    <x v="7"/>
    <x v="1"/>
    <n v="49.99"/>
    <n v="4"/>
    <n v="41"/>
    <x v="436"/>
    <x v="12"/>
    <x v="2"/>
  </r>
  <r>
    <x v="37"/>
    <x v="0"/>
    <n v="59.99"/>
    <n v="6"/>
    <n v="34"/>
    <x v="437"/>
    <x v="122"/>
    <x v="0"/>
  </r>
  <r>
    <x v="44"/>
    <x v="4"/>
    <n v="15.52"/>
    <n v="26"/>
    <n v="129"/>
    <x v="438"/>
    <x v="22"/>
    <x v="0"/>
  </r>
  <r>
    <x v="106"/>
    <x v="0"/>
    <n v="99.99"/>
    <n v="1"/>
    <n v="20"/>
    <x v="439"/>
    <x v="78"/>
    <x v="1"/>
  </r>
  <r>
    <x v="106"/>
    <x v="0"/>
    <n v="99.99"/>
    <n v="1"/>
    <n v="20"/>
    <x v="439"/>
    <x v="102"/>
    <x v="2"/>
  </r>
  <r>
    <x v="135"/>
    <x v="17"/>
    <n v="25"/>
    <n v="5"/>
    <n v="79"/>
    <x v="440"/>
    <x v="80"/>
    <x v="0"/>
  </r>
  <r>
    <x v="136"/>
    <x v="1"/>
    <n v="24.99"/>
    <n v="1"/>
    <n v="79"/>
    <x v="441"/>
    <x v="129"/>
    <x v="2"/>
  </r>
  <r>
    <x v="113"/>
    <x v="0"/>
    <n v="72.72"/>
    <n v="5"/>
    <n v="27"/>
    <x v="442"/>
    <x v="103"/>
    <x v="0"/>
  </r>
  <r>
    <x v="92"/>
    <x v="0"/>
    <n v="23.89"/>
    <n v="7"/>
    <n v="82"/>
    <x v="443"/>
    <x v="52"/>
    <x v="3"/>
  </r>
  <r>
    <x v="97"/>
    <x v="7"/>
    <n v="13.5"/>
    <n v="4"/>
    <n v="145"/>
    <x v="444"/>
    <x v="32"/>
    <x v="0"/>
  </r>
  <r>
    <x v="127"/>
    <x v="0"/>
    <n v="71.41"/>
    <n v="5"/>
    <n v="27"/>
    <x v="445"/>
    <x v="58"/>
    <x v="3"/>
  </r>
  <r>
    <x v="33"/>
    <x v="0"/>
    <n v="15.27"/>
    <n v="28"/>
    <n v="126"/>
    <x v="446"/>
    <x v="13"/>
    <x v="3"/>
  </r>
  <r>
    <x v="137"/>
    <x v="0"/>
    <n v="39.99"/>
    <n v="23"/>
    <n v="48"/>
    <x v="447"/>
    <x v="13"/>
    <x v="0"/>
  </r>
  <r>
    <x v="102"/>
    <x v="0"/>
    <n v="99.99"/>
    <n v="2"/>
    <n v="19"/>
    <x v="448"/>
    <x v="145"/>
    <x v="0"/>
  </r>
  <r>
    <x v="36"/>
    <x v="0"/>
    <n v="99.99"/>
    <n v="1"/>
    <n v="19"/>
    <x v="448"/>
    <x v="146"/>
    <x v="2"/>
  </r>
  <r>
    <x v="138"/>
    <x v="0"/>
    <n v="49.99"/>
    <n v="4"/>
    <n v="38"/>
    <x v="449"/>
    <x v="73"/>
    <x v="0"/>
  </r>
  <r>
    <x v="19"/>
    <x v="0"/>
    <n v="69.989999999999995"/>
    <n v="2"/>
    <n v="27"/>
    <x v="450"/>
    <x v="30"/>
    <x v="3"/>
  </r>
  <r>
    <x v="89"/>
    <x v="0"/>
    <n v="44.99"/>
    <n v="7"/>
    <n v="42"/>
    <x v="451"/>
    <x v="40"/>
    <x v="2"/>
  </r>
  <r>
    <x v="15"/>
    <x v="0"/>
    <n v="58.99"/>
    <n v="10"/>
    <n v="32"/>
    <x v="452"/>
    <x v="109"/>
    <x v="0"/>
  </r>
  <r>
    <x v="113"/>
    <x v="0"/>
    <n v="16.989999999999998"/>
    <n v="10"/>
    <n v="111"/>
    <x v="453"/>
    <x v="101"/>
    <x v="0"/>
  </r>
  <r>
    <x v="34"/>
    <x v="0"/>
    <n v="10.35"/>
    <n v="10"/>
    <n v="182"/>
    <x v="454"/>
    <x v="147"/>
    <x v="2"/>
  </r>
  <r>
    <x v="117"/>
    <x v="13"/>
    <n v="21.95"/>
    <n v="9"/>
    <n v="85"/>
    <x v="455"/>
    <x v="44"/>
    <x v="2"/>
  </r>
  <r>
    <x v="42"/>
    <x v="5"/>
    <n v="26.99"/>
    <n v="10"/>
    <n v="69"/>
    <x v="456"/>
    <x v="23"/>
    <x v="3"/>
  </r>
  <r>
    <x v="38"/>
    <x v="0"/>
    <n v="29.99"/>
    <n v="2"/>
    <n v="62"/>
    <x v="457"/>
    <x v="23"/>
    <x v="0"/>
  </r>
  <r>
    <x v="89"/>
    <x v="0"/>
    <n v="54.42"/>
    <n v="1"/>
    <n v="34"/>
    <x v="458"/>
    <x v="46"/>
    <x v="0"/>
  </r>
  <r>
    <x v="28"/>
    <x v="1"/>
    <n v="22.53"/>
    <n v="34"/>
    <n v="82"/>
    <x v="459"/>
    <x v="98"/>
    <x v="0"/>
  </r>
  <r>
    <x v="63"/>
    <x v="18"/>
    <n v="28.4"/>
    <n v="10"/>
    <n v="65"/>
    <x v="460"/>
    <x v="71"/>
    <x v="0"/>
  </r>
  <r>
    <x v="95"/>
    <x v="0"/>
    <n v="21.99"/>
    <n v="3"/>
    <n v="83"/>
    <x v="461"/>
    <x v="45"/>
    <x v="1"/>
  </r>
  <r>
    <x v="52"/>
    <x v="7"/>
    <n v="47.8"/>
    <n v="10"/>
    <n v="38"/>
    <x v="462"/>
    <x v="147"/>
    <x v="3"/>
  </r>
  <r>
    <x v="89"/>
    <x v="0"/>
    <n v="48.99"/>
    <n v="8"/>
    <n v="37"/>
    <x v="463"/>
    <x v="16"/>
    <x v="3"/>
  </r>
  <r>
    <x v="139"/>
    <x v="0"/>
    <n v="48.93"/>
    <n v="10"/>
    <n v="37"/>
    <x v="464"/>
    <x v="107"/>
    <x v="2"/>
  </r>
  <r>
    <x v="98"/>
    <x v="0"/>
    <n v="59.99"/>
    <n v="5"/>
    <n v="30"/>
    <x v="465"/>
    <x v="99"/>
    <x v="2"/>
  </r>
  <r>
    <x v="42"/>
    <x v="6"/>
    <n v="16.260000000000002"/>
    <n v="10"/>
    <n v="110"/>
    <x v="466"/>
    <x v="86"/>
    <x v="1"/>
  </r>
  <r>
    <x v="38"/>
    <x v="0"/>
    <n v="35.99"/>
    <n v="9"/>
    <n v="49"/>
    <x v="467"/>
    <x v="62"/>
    <x v="0"/>
  </r>
  <r>
    <x v="35"/>
    <x v="0"/>
    <n v="43.99"/>
    <n v="10"/>
    <n v="40"/>
    <x v="468"/>
    <x v="135"/>
    <x v="0"/>
  </r>
  <r>
    <x v="140"/>
    <x v="0"/>
    <n v="14.75"/>
    <n v="10"/>
    <n v="119"/>
    <x v="469"/>
    <x v="90"/>
    <x v="2"/>
  </r>
  <r>
    <x v="49"/>
    <x v="0"/>
    <n v="26.99"/>
    <n v="10"/>
    <n v="65"/>
    <x v="470"/>
    <x v="21"/>
    <x v="1"/>
  </r>
  <r>
    <x v="35"/>
    <x v="0"/>
    <n v="69.989999999999995"/>
    <n v="9"/>
    <n v="25"/>
    <x v="471"/>
    <x v="17"/>
    <x v="2"/>
  </r>
  <r>
    <x v="66"/>
    <x v="1"/>
    <n v="49.99"/>
    <n v="10"/>
    <n v="35"/>
    <x v="472"/>
    <x v="56"/>
    <x v="3"/>
  </r>
  <r>
    <x v="141"/>
    <x v="7"/>
    <n v="49.99"/>
    <n v="1"/>
    <n v="35"/>
    <x v="472"/>
    <x v="85"/>
    <x v="3"/>
  </r>
  <r>
    <x v="52"/>
    <x v="0"/>
    <n v="49.99"/>
    <n v="6"/>
    <n v="35"/>
    <x v="472"/>
    <x v="27"/>
    <x v="0"/>
  </r>
  <r>
    <x v="54"/>
    <x v="0"/>
    <n v="59.99"/>
    <n v="6"/>
    <n v="29"/>
    <x v="473"/>
    <x v="142"/>
    <x v="3"/>
  </r>
  <r>
    <x v="102"/>
    <x v="0"/>
    <n v="100.99"/>
    <n v="1"/>
    <n v="17"/>
    <x v="474"/>
    <x v="135"/>
    <x v="3"/>
  </r>
  <r>
    <x v="38"/>
    <x v="0"/>
    <n v="29.99"/>
    <n v="9"/>
    <n v="57"/>
    <x v="475"/>
    <x v="74"/>
    <x v="3"/>
  </r>
  <r>
    <x v="63"/>
    <x v="1"/>
    <n v="20.309999999999999"/>
    <n v="8"/>
    <n v="84"/>
    <x v="476"/>
    <x v="141"/>
    <x v="3"/>
  </r>
  <r>
    <x v="7"/>
    <x v="0"/>
    <n v="54.99"/>
    <n v="10"/>
    <n v="31"/>
    <x v="477"/>
    <x v="52"/>
    <x v="2"/>
  </r>
  <r>
    <x v="142"/>
    <x v="1"/>
    <n v="69.89"/>
    <n v="6"/>
    <n v="24"/>
    <x v="478"/>
    <x v="122"/>
    <x v="3"/>
  </r>
  <r>
    <x v="38"/>
    <x v="0"/>
    <n v="31.05"/>
    <n v="9"/>
    <n v="54"/>
    <x v="479"/>
    <x v="147"/>
    <x v="1"/>
  </r>
  <r>
    <x v="143"/>
    <x v="0"/>
    <n v="27"/>
    <n v="10"/>
    <n v="61"/>
    <x v="480"/>
    <x v="146"/>
    <x v="0"/>
  </r>
  <r>
    <x v="62"/>
    <x v="1"/>
    <n v="41.99"/>
    <n v="10"/>
    <n v="39"/>
    <x v="481"/>
    <x v="55"/>
    <x v="3"/>
  </r>
  <r>
    <x v="80"/>
    <x v="0"/>
    <n v="15.88"/>
    <n v="1"/>
    <n v="103"/>
    <x v="482"/>
    <x v="35"/>
    <x v="3"/>
  </r>
  <r>
    <x v="144"/>
    <x v="1"/>
    <n v="48.9"/>
    <n v="10"/>
    <n v="33"/>
    <x v="483"/>
    <x v="112"/>
    <x v="3"/>
  </r>
  <r>
    <x v="35"/>
    <x v="0"/>
    <n v="69.989999999999995"/>
    <n v="4"/>
    <n v="23"/>
    <x v="484"/>
    <x v="125"/>
    <x v="2"/>
  </r>
  <r>
    <x v="145"/>
    <x v="1"/>
    <n v="27.99"/>
    <n v="10"/>
    <n v="57"/>
    <x v="485"/>
    <x v="83"/>
    <x v="2"/>
  </r>
  <r>
    <x v="49"/>
    <x v="7"/>
    <n v="52.99"/>
    <n v="6"/>
    <n v="30"/>
    <x v="486"/>
    <x v="72"/>
    <x v="1"/>
  </r>
  <r>
    <x v="111"/>
    <x v="2"/>
    <n v="15.25"/>
    <n v="10"/>
    <n v="104"/>
    <x v="487"/>
    <x v="61"/>
    <x v="2"/>
  </r>
  <r>
    <x v="28"/>
    <x v="19"/>
    <n v="20"/>
    <n v="10"/>
    <n v="79"/>
    <x v="488"/>
    <x v="37"/>
    <x v="1"/>
  </r>
  <r>
    <x v="9"/>
    <x v="1"/>
    <n v="15.99"/>
    <n v="10"/>
    <n v="98"/>
    <x v="489"/>
    <x v="115"/>
    <x v="0"/>
  </r>
  <r>
    <x v="54"/>
    <x v="0"/>
    <n v="59.99"/>
    <n v="4"/>
    <n v="26"/>
    <x v="490"/>
    <x v="102"/>
    <x v="3"/>
  </r>
  <r>
    <x v="33"/>
    <x v="1"/>
    <n v="24.99"/>
    <n v="10"/>
    <n v="62"/>
    <x v="491"/>
    <x v="17"/>
    <x v="0"/>
  </r>
  <r>
    <x v="137"/>
    <x v="0"/>
    <n v="34"/>
    <n v="10"/>
    <n v="45"/>
    <x v="492"/>
    <x v="26"/>
    <x v="0"/>
  </r>
  <r>
    <x v="84"/>
    <x v="2"/>
    <n v="16.95"/>
    <n v="10"/>
    <n v="90"/>
    <x v="493"/>
    <x v="45"/>
    <x v="3"/>
  </r>
  <r>
    <x v="102"/>
    <x v="10"/>
    <n v="100.99"/>
    <n v="1"/>
    <n v="15"/>
    <x v="494"/>
    <x v="8"/>
    <x v="0"/>
  </r>
  <r>
    <x v="106"/>
    <x v="0"/>
    <n v="100.99"/>
    <n v="1"/>
    <n v="15"/>
    <x v="494"/>
    <x v="142"/>
    <x v="3"/>
  </r>
  <r>
    <x v="63"/>
    <x v="0"/>
    <n v="46.94"/>
    <n v="10"/>
    <n v="32"/>
    <x v="495"/>
    <x v="97"/>
    <x v="2"/>
  </r>
  <r>
    <x v="14"/>
    <x v="0"/>
    <n v="10"/>
    <n v="10"/>
    <n v="150"/>
    <x v="496"/>
    <x v="109"/>
    <x v="3"/>
  </r>
  <r>
    <x v="12"/>
    <x v="0"/>
    <n v="49.81"/>
    <n v="3"/>
    <n v="30"/>
    <x v="497"/>
    <x v="80"/>
    <x v="1"/>
  </r>
  <r>
    <x v="146"/>
    <x v="7"/>
    <n v="25.46"/>
    <n v="10"/>
    <n v="58"/>
    <x v="498"/>
    <x v="42"/>
    <x v="1"/>
  </r>
  <r>
    <x v="53"/>
    <x v="0"/>
    <n v="50.75"/>
    <n v="3"/>
    <n v="29"/>
    <x v="499"/>
    <x v="3"/>
    <x v="0"/>
  </r>
  <r>
    <x v="37"/>
    <x v="1"/>
    <n v="33.99"/>
    <n v="3"/>
    <n v="43"/>
    <x v="500"/>
    <x v="41"/>
    <x v="1"/>
  </r>
  <r>
    <x v="34"/>
    <x v="1"/>
    <n v="17.57"/>
    <n v="62"/>
    <n v="83"/>
    <x v="501"/>
    <x v="137"/>
    <x v="3"/>
  </r>
  <r>
    <x v="97"/>
    <x v="1"/>
    <n v="42.88"/>
    <n v="10"/>
    <n v="34"/>
    <x v="502"/>
    <x v="57"/>
    <x v="2"/>
  </r>
  <r>
    <x v="15"/>
    <x v="1"/>
    <n v="44.95"/>
    <n v="107"/>
    <n v="32"/>
    <x v="503"/>
    <x v="104"/>
    <x v="2"/>
  </r>
  <r>
    <x v="127"/>
    <x v="0"/>
    <n v="64.88"/>
    <n v="10"/>
    <n v="22"/>
    <x v="504"/>
    <x v="74"/>
    <x v="3"/>
  </r>
  <r>
    <x v="131"/>
    <x v="0"/>
    <n v="285"/>
    <n v="8"/>
    <n v="5"/>
    <x v="505"/>
    <x v="80"/>
    <x v="2"/>
  </r>
  <r>
    <x v="147"/>
    <x v="0"/>
    <n v="4.95"/>
    <n v="1"/>
    <n v="287"/>
    <x v="506"/>
    <x v="91"/>
    <x v="3"/>
  </r>
  <r>
    <x v="16"/>
    <x v="1"/>
    <n v="52.38"/>
    <n v="10"/>
    <n v="27"/>
    <x v="507"/>
    <x v="75"/>
    <x v="0"/>
  </r>
  <r>
    <x v="83"/>
    <x v="0"/>
    <n v="54"/>
    <n v="4"/>
    <n v="26"/>
    <x v="508"/>
    <x v="131"/>
    <x v="0"/>
  </r>
  <r>
    <x v="96"/>
    <x v="0"/>
    <n v="55.99"/>
    <n v="10"/>
    <n v="25"/>
    <x v="509"/>
    <x v="87"/>
    <x v="1"/>
  </r>
  <r>
    <x v="148"/>
    <x v="7"/>
    <n v="9.99"/>
    <n v="8"/>
    <n v="139"/>
    <x v="510"/>
    <x v="17"/>
    <x v="1"/>
  </r>
  <r>
    <x v="98"/>
    <x v="0"/>
    <n v="59.99"/>
    <n v="4"/>
    <n v="23"/>
    <x v="511"/>
    <x v="146"/>
    <x v="0"/>
  </r>
  <r>
    <x v="83"/>
    <x v="0"/>
    <n v="29.95"/>
    <n v="10"/>
    <n v="46"/>
    <x v="512"/>
    <x v="20"/>
    <x v="3"/>
  </r>
  <r>
    <x v="113"/>
    <x v="0"/>
    <n v="50.99"/>
    <n v="10"/>
    <n v="27"/>
    <x v="513"/>
    <x v="27"/>
    <x v="1"/>
  </r>
  <r>
    <x v="30"/>
    <x v="0"/>
    <n v="42.99"/>
    <n v="10"/>
    <n v="32"/>
    <x v="514"/>
    <x v="61"/>
    <x v="3"/>
  </r>
  <r>
    <x v="52"/>
    <x v="0"/>
    <n v="24.99"/>
    <n v="6"/>
    <n v="55"/>
    <x v="515"/>
    <x v="35"/>
    <x v="0"/>
  </r>
  <r>
    <x v="149"/>
    <x v="0"/>
    <n v="54.95"/>
    <n v="1"/>
    <n v="25"/>
    <x v="516"/>
    <x v="76"/>
    <x v="1"/>
  </r>
  <r>
    <x v="38"/>
    <x v="0"/>
    <n v="33.99"/>
    <n v="3"/>
    <n v="40"/>
    <x v="517"/>
    <x v="124"/>
    <x v="1"/>
  </r>
  <r>
    <x v="37"/>
    <x v="1"/>
    <n v="18"/>
    <n v="5"/>
    <n v="75"/>
    <x v="518"/>
    <x v="120"/>
    <x v="3"/>
  </r>
  <r>
    <x v="16"/>
    <x v="0"/>
    <n v="58.69"/>
    <n v="10"/>
    <n v="23"/>
    <x v="519"/>
    <x v="63"/>
    <x v="3"/>
  </r>
  <r>
    <x v="150"/>
    <x v="7"/>
    <n v="29.99"/>
    <n v="7"/>
    <n v="45"/>
    <x v="520"/>
    <x v="5"/>
    <x v="3"/>
  </r>
  <r>
    <x v="83"/>
    <x v="13"/>
    <n v="24.95"/>
    <n v="10"/>
    <n v="54"/>
    <x v="521"/>
    <x v="88"/>
    <x v="3"/>
  </r>
  <r>
    <x v="91"/>
    <x v="0"/>
    <n v="9.9499999999999993"/>
    <n v="4"/>
    <n v="135"/>
    <x v="522"/>
    <x v="12"/>
    <x v="1"/>
  </r>
  <r>
    <x v="38"/>
    <x v="0"/>
    <n v="29.49"/>
    <n v="5"/>
    <n v="45"/>
    <x v="523"/>
    <x v="52"/>
    <x v="2"/>
  </r>
  <r>
    <x v="132"/>
    <x v="0"/>
    <n v="100.99"/>
    <n v="1"/>
    <n v="13"/>
    <x v="524"/>
    <x v="25"/>
    <x v="0"/>
  </r>
  <r>
    <x v="76"/>
    <x v="0"/>
    <n v="28.89"/>
    <n v="10"/>
    <n v="45"/>
    <x v="525"/>
    <x v="148"/>
    <x v="1"/>
  </r>
  <r>
    <x v="8"/>
    <x v="7"/>
    <n v="21.27"/>
    <n v="2"/>
    <n v="61"/>
    <x v="526"/>
    <x v="26"/>
    <x v="3"/>
  </r>
  <r>
    <x v="35"/>
    <x v="0"/>
    <n v="7.95"/>
    <n v="10"/>
    <n v="162"/>
    <x v="527"/>
    <x v="57"/>
    <x v="3"/>
  </r>
  <r>
    <x v="54"/>
    <x v="0"/>
    <n v="7.5"/>
    <n v="10"/>
    <n v="171"/>
    <x v="528"/>
    <x v="104"/>
    <x v="3"/>
  </r>
  <r>
    <x v="37"/>
    <x v="1"/>
    <n v="39.99"/>
    <n v="5"/>
    <n v="32"/>
    <x v="529"/>
    <x v="29"/>
    <x v="3"/>
  </r>
  <r>
    <x v="35"/>
    <x v="0"/>
    <n v="43.99"/>
    <n v="10"/>
    <n v="29"/>
    <x v="530"/>
    <x v="50"/>
    <x v="2"/>
  </r>
  <r>
    <x v="151"/>
    <x v="12"/>
    <n v="25.99"/>
    <n v="10"/>
    <n v="49"/>
    <x v="531"/>
    <x v="18"/>
    <x v="2"/>
  </r>
  <r>
    <x v="52"/>
    <x v="0"/>
    <n v="59.99"/>
    <n v="2"/>
    <n v="21"/>
    <x v="532"/>
    <x v="55"/>
    <x v="1"/>
  </r>
  <r>
    <x v="87"/>
    <x v="0"/>
    <n v="34.99"/>
    <n v="10"/>
    <n v="36"/>
    <x v="533"/>
    <x v="39"/>
    <x v="2"/>
  </r>
  <r>
    <x v="152"/>
    <x v="12"/>
    <n v="13.12"/>
    <n v="10"/>
    <n v="96"/>
    <x v="534"/>
    <x v="73"/>
    <x v="1"/>
  </r>
  <r>
    <x v="54"/>
    <x v="0"/>
    <n v="49.99"/>
    <n v="5"/>
    <n v="25"/>
    <x v="535"/>
    <x v="104"/>
    <x v="0"/>
  </r>
  <r>
    <x v="66"/>
    <x v="1"/>
    <n v="49.99"/>
    <n v="2"/>
    <n v="25"/>
    <x v="535"/>
    <x v="64"/>
    <x v="2"/>
  </r>
  <r>
    <x v="83"/>
    <x v="0"/>
    <n v="28.99"/>
    <n v="3"/>
    <n v="43"/>
    <x v="536"/>
    <x v="20"/>
    <x v="2"/>
  </r>
  <r>
    <x v="79"/>
    <x v="0"/>
    <n v="42.98"/>
    <n v="10"/>
    <n v="29"/>
    <x v="537"/>
    <x v="84"/>
    <x v="3"/>
  </r>
  <r>
    <x v="54"/>
    <x v="0"/>
    <n v="49.68"/>
    <n v="10"/>
    <n v="25"/>
    <x v="538"/>
    <x v="141"/>
    <x v="2"/>
  </r>
  <r>
    <x v="149"/>
    <x v="0"/>
    <n v="45.99"/>
    <n v="1"/>
    <n v="27"/>
    <x v="539"/>
    <x v="138"/>
    <x v="1"/>
  </r>
  <r>
    <x v="147"/>
    <x v="0"/>
    <n v="13"/>
    <n v="10"/>
    <n v="94"/>
    <x v="540"/>
    <x v="15"/>
    <x v="3"/>
  </r>
  <r>
    <x v="85"/>
    <x v="0"/>
    <n v="28.99"/>
    <n v="6"/>
    <n v="42"/>
    <x v="541"/>
    <x v="89"/>
    <x v="0"/>
  </r>
  <r>
    <x v="55"/>
    <x v="1"/>
    <n v="38.01"/>
    <n v="10"/>
    <n v="32"/>
    <x v="542"/>
    <x v="147"/>
    <x v="1"/>
  </r>
  <r>
    <x v="15"/>
    <x v="1"/>
    <n v="52.79"/>
    <n v="10"/>
    <n v="23"/>
    <x v="543"/>
    <x v="132"/>
    <x v="1"/>
  </r>
  <r>
    <x v="106"/>
    <x v="0"/>
    <n v="100"/>
    <n v="1"/>
    <n v="12"/>
    <x v="544"/>
    <x v="79"/>
    <x v="1"/>
  </r>
  <r>
    <x v="102"/>
    <x v="0"/>
    <n v="99.99"/>
    <n v="2"/>
    <n v="12"/>
    <x v="545"/>
    <x v="138"/>
    <x v="3"/>
  </r>
  <r>
    <x v="61"/>
    <x v="2"/>
    <n v="79.989999999999995"/>
    <n v="10"/>
    <n v="15"/>
    <x v="546"/>
    <x v="126"/>
    <x v="3"/>
  </r>
  <r>
    <x v="127"/>
    <x v="0"/>
    <n v="59.99"/>
    <n v="10"/>
    <n v="20"/>
    <x v="547"/>
    <x v="60"/>
    <x v="0"/>
  </r>
  <r>
    <x v="153"/>
    <x v="0"/>
    <n v="14.99"/>
    <n v="10"/>
    <n v="80"/>
    <x v="548"/>
    <x v="87"/>
    <x v="1"/>
  </r>
  <r>
    <x v="154"/>
    <x v="0"/>
    <n v="108.99"/>
    <n v="9"/>
    <n v="11"/>
    <x v="549"/>
    <x v="141"/>
    <x v="2"/>
  </r>
  <r>
    <x v="155"/>
    <x v="0"/>
    <n v="29.95"/>
    <n v="4"/>
    <n v="40"/>
    <x v="550"/>
    <x v="112"/>
    <x v="2"/>
  </r>
  <r>
    <x v="19"/>
    <x v="0"/>
    <n v="6.99"/>
    <n v="500"/>
    <n v="170"/>
    <x v="551"/>
    <x v="90"/>
    <x v="2"/>
  </r>
  <r>
    <x v="15"/>
    <x v="1"/>
    <n v="33"/>
    <n v="6"/>
    <n v="36"/>
    <x v="552"/>
    <x v="109"/>
    <x v="1"/>
  </r>
  <r>
    <x v="0"/>
    <x v="0"/>
    <n v="26.99"/>
    <n v="10"/>
    <n v="44"/>
    <x v="553"/>
    <x v="118"/>
    <x v="3"/>
  </r>
  <r>
    <x v="156"/>
    <x v="1"/>
    <n v="32.880000000000003"/>
    <n v="7"/>
    <n v="36"/>
    <x v="554"/>
    <x v="101"/>
    <x v="2"/>
  </r>
  <r>
    <x v="83"/>
    <x v="0"/>
    <n v="43"/>
    <n v="3"/>
    <n v="27"/>
    <x v="555"/>
    <x v="37"/>
    <x v="3"/>
  </r>
  <r>
    <x v="19"/>
    <x v="0"/>
    <n v="12.99"/>
    <n v="10"/>
    <n v="89"/>
    <x v="556"/>
    <x v="3"/>
    <x v="2"/>
  </r>
  <r>
    <x v="157"/>
    <x v="7"/>
    <n v="36.99"/>
    <n v="10"/>
    <n v="31"/>
    <x v="557"/>
    <x v="15"/>
    <x v="3"/>
  </r>
  <r>
    <x v="89"/>
    <x v="0"/>
    <n v="88"/>
    <n v="2"/>
    <n v="13"/>
    <x v="558"/>
    <x v="64"/>
    <x v="1"/>
  </r>
  <r>
    <x v="158"/>
    <x v="0"/>
    <n v="10.99"/>
    <n v="10"/>
    <n v="104"/>
    <x v="559"/>
    <x v="83"/>
    <x v="1"/>
  </r>
  <r>
    <x v="54"/>
    <x v="0"/>
    <n v="59.96"/>
    <n v="4"/>
    <n v="19"/>
    <x v="560"/>
    <x v="53"/>
    <x v="2"/>
  </r>
  <r>
    <x v="102"/>
    <x v="0"/>
    <n v="8.99"/>
    <n v="5"/>
    <n v="126"/>
    <x v="561"/>
    <x v="8"/>
    <x v="3"/>
  </r>
  <r>
    <x v="12"/>
    <x v="4"/>
    <n v="36.94"/>
    <n v="214"/>
    <n v="30"/>
    <x v="562"/>
    <x v="41"/>
    <x v="2"/>
  </r>
  <r>
    <x v="53"/>
    <x v="1"/>
    <n v="10"/>
    <n v="10"/>
    <n v="110"/>
    <x v="563"/>
    <x v="9"/>
    <x v="1"/>
  </r>
  <r>
    <x v="131"/>
    <x v="0"/>
    <n v="275"/>
    <n v="1"/>
    <n v="4"/>
    <x v="563"/>
    <x v="37"/>
    <x v="3"/>
  </r>
  <r>
    <x v="127"/>
    <x v="0"/>
    <n v="49.99"/>
    <n v="8"/>
    <n v="22"/>
    <x v="564"/>
    <x v="62"/>
    <x v="2"/>
  </r>
  <r>
    <x v="52"/>
    <x v="0"/>
    <n v="49.99"/>
    <n v="6"/>
    <n v="22"/>
    <x v="564"/>
    <x v="129"/>
    <x v="0"/>
  </r>
  <r>
    <x v="14"/>
    <x v="1"/>
    <n v="49.99"/>
    <n v="10"/>
    <n v="22"/>
    <x v="564"/>
    <x v="139"/>
    <x v="2"/>
  </r>
  <r>
    <x v="35"/>
    <x v="0"/>
    <n v="49.99"/>
    <n v="10"/>
    <n v="22"/>
    <x v="564"/>
    <x v="127"/>
    <x v="1"/>
  </r>
  <r>
    <x v="19"/>
    <x v="0"/>
    <n v="43.99"/>
    <n v="6"/>
    <n v="25"/>
    <x v="565"/>
    <x v="41"/>
    <x v="1"/>
  </r>
  <r>
    <x v="15"/>
    <x v="20"/>
    <n v="54.51"/>
    <n v="3"/>
    <n v="20"/>
    <x v="566"/>
    <x v="139"/>
    <x v="1"/>
  </r>
  <r>
    <x v="159"/>
    <x v="0"/>
    <n v="99"/>
    <n v="1"/>
    <n v="11"/>
    <x v="567"/>
    <x v="144"/>
    <x v="3"/>
  </r>
  <r>
    <x v="97"/>
    <x v="7"/>
    <n v="8.99"/>
    <n v="10"/>
    <n v="120"/>
    <x v="568"/>
    <x v="72"/>
    <x v="1"/>
  </r>
  <r>
    <x v="127"/>
    <x v="0"/>
    <n v="58.99"/>
    <n v="1"/>
    <n v="18"/>
    <x v="569"/>
    <x v="49"/>
    <x v="0"/>
  </r>
  <r>
    <x v="97"/>
    <x v="0"/>
    <n v="15.77"/>
    <n v="300"/>
    <n v="67"/>
    <x v="570"/>
    <x v="93"/>
    <x v="1"/>
  </r>
  <r>
    <x v="62"/>
    <x v="0"/>
    <n v="43.99"/>
    <n v="10"/>
    <n v="24"/>
    <x v="571"/>
    <x v="106"/>
    <x v="3"/>
  </r>
  <r>
    <x v="160"/>
    <x v="19"/>
    <n v="14.4"/>
    <n v="5"/>
    <n v="73"/>
    <x v="572"/>
    <x v="41"/>
    <x v="0"/>
  </r>
  <r>
    <x v="135"/>
    <x v="21"/>
    <n v="34.99"/>
    <n v="9"/>
    <n v="30"/>
    <x v="573"/>
    <x v="133"/>
    <x v="0"/>
  </r>
  <r>
    <x v="161"/>
    <x v="1"/>
    <n v="7.99"/>
    <n v="8"/>
    <n v="131"/>
    <x v="574"/>
    <x v="75"/>
    <x v="1"/>
  </r>
  <r>
    <x v="54"/>
    <x v="0"/>
    <n v="49.68"/>
    <n v="10"/>
    <n v="21"/>
    <x v="575"/>
    <x v="149"/>
    <x v="1"/>
  </r>
  <r>
    <x v="35"/>
    <x v="0"/>
    <n v="44.98"/>
    <n v="10"/>
    <n v="23"/>
    <x v="576"/>
    <x v="73"/>
    <x v="2"/>
  </r>
  <r>
    <x v="36"/>
    <x v="7"/>
    <n v="10.99"/>
    <n v="10"/>
    <n v="94"/>
    <x v="577"/>
    <x v="12"/>
    <x v="0"/>
  </r>
  <r>
    <x v="14"/>
    <x v="0"/>
    <n v="9.89"/>
    <n v="4"/>
    <n v="103"/>
    <x v="578"/>
    <x v="79"/>
    <x v="3"/>
  </r>
  <r>
    <x v="65"/>
    <x v="7"/>
    <n v="25.99"/>
    <n v="13"/>
    <n v="39"/>
    <x v="579"/>
    <x v="97"/>
    <x v="0"/>
  </r>
  <r>
    <x v="36"/>
    <x v="0"/>
    <n v="100.99"/>
    <n v="1"/>
    <n v="10"/>
    <x v="580"/>
    <x v="32"/>
    <x v="1"/>
  </r>
  <r>
    <x v="37"/>
    <x v="0"/>
    <n v="62.99"/>
    <n v="2"/>
    <n v="16"/>
    <x v="581"/>
    <x v="122"/>
    <x v="0"/>
  </r>
  <r>
    <x v="20"/>
    <x v="22"/>
    <n v="5.65"/>
    <n v="6"/>
    <n v="178"/>
    <x v="582"/>
    <x v="71"/>
    <x v="2"/>
  </r>
  <r>
    <x v="102"/>
    <x v="0"/>
    <n v="76.989999999999995"/>
    <n v="2"/>
    <n v="13"/>
    <x v="583"/>
    <x v="142"/>
    <x v="0"/>
  </r>
  <r>
    <x v="102"/>
    <x v="0"/>
    <n v="99.99"/>
    <n v="1"/>
    <n v="10"/>
    <x v="584"/>
    <x v="145"/>
    <x v="1"/>
  </r>
  <r>
    <x v="30"/>
    <x v="0"/>
    <n v="54.95"/>
    <n v="10"/>
    <n v="18"/>
    <x v="585"/>
    <x v="125"/>
    <x v="3"/>
  </r>
  <r>
    <x v="115"/>
    <x v="0"/>
    <n v="15"/>
    <n v="10"/>
    <n v="65"/>
    <x v="586"/>
    <x v="78"/>
    <x v="1"/>
  </r>
  <r>
    <x v="37"/>
    <x v="1"/>
    <n v="74.989999999999995"/>
    <n v="10"/>
    <n v="13"/>
    <x v="587"/>
    <x v="41"/>
    <x v="1"/>
  </r>
  <r>
    <x v="104"/>
    <x v="1"/>
    <n v="34.36"/>
    <n v="10"/>
    <n v="28"/>
    <x v="588"/>
    <x v="73"/>
    <x v="1"/>
  </r>
  <r>
    <x v="162"/>
    <x v="0"/>
    <n v="12.95"/>
    <n v="4"/>
    <n v="73"/>
    <x v="589"/>
    <x v="125"/>
    <x v="0"/>
  </r>
  <r>
    <x v="87"/>
    <x v="0"/>
    <n v="44.99"/>
    <n v="8"/>
    <n v="21"/>
    <x v="590"/>
    <x v="12"/>
    <x v="0"/>
  </r>
  <r>
    <x v="66"/>
    <x v="0"/>
    <n v="13.88"/>
    <n v="10"/>
    <n v="68"/>
    <x v="591"/>
    <x v="54"/>
    <x v="2"/>
  </r>
  <r>
    <x v="156"/>
    <x v="1"/>
    <n v="34.869999999999997"/>
    <n v="10"/>
    <n v="27"/>
    <x v="592"/>
    <x v="137"/>
    <x v="1"/>
  </r>
  <r>
    <x v="115"/>
    <x v="0"/>
    <n v="20"/>
    <n v="4"/>
    <n v="47"/>
    <x v="593"/>
    <x v="103"/>
    <x v="0"/>
  </r>
  <r>
    <x v="43"/>
    <x v="0"/>
    <n v="54.99"/>
    <n v="10"/>
    <n v="17"/>
    <x v="594"/>
    <x v="37"/>
    <x v="1"/>
  </r>
  <r>
    <x v="76"/>
    <x v="7"/>
    <n v="7.2"/>
    <n v="10"/>
    <n v="128"/>
    <x v="595"/>
    <x v="13"/>
    <x v="2"/>
  </r>
  <r>
    <x v="87"/>
    <x v="0"/>
    <n v="34.99"/>
    <n v="10"/>
    <n v="26"/>
    <x v="596"/>
    <x v="134"/>
    <x v="3"/>
  </r>
  <r>
    <x v="163"/>
    <x v="7"/>
    <n v="22.09"/>
    <n v="1"/>
    <n v="41"/>
    <x v="597"/>
    <x v="13"/>
    <x v="3"/>
  </r>
  <r>
    <x v="38"/>
    <x v="0"/>
    <n v="38.99"/>
    <n v="9"/>
    <n v="23"/>
    <x v="598"/>
    <x v="117"/>
    <x v="3"/>
  </r>
  <r>
    <x v="164"/>
    <x v="0"/>
    <n v="22.99"/>
    <n v="7"/>
    <n v="39"/>
    <x v="599"/>
    <x v="75"/>
    <x v="3"/>
  </r>
  <r>
    <x v="115"/>
    <x v="7"/>
    <n v="22.99"/>
    <n v="9"/>
    <n v="39"/>
    <x v="599"/>
    <x v="73"/>
    <x v="1"/>
  </r>
  <r>
    <x v="19"/>
    <x v="0"/>
    <n v="43.99"/>
    <n v="10"/>
    <n v="20"/>
    <x v="600"/>
    <x v="48"/>
    <x v="3"/>
  </r>
  <r>
    <x v="98"/>
    <x v="1"/>
    <n v="43.82"/>
    <n v="5"/>
    <n v="20"/>
    <x v="601"/>
    <x v="33"/>
    <x v="0"/>
  </r>
  <r>
    <x v="53"/>
    <x v="1"/>
    <n v="11.95"/>
    <n v="10"/>
    <n v="73"/>
    <x v="602"/>
    <x v="0"/>
    <x v="2"/>
  </r>
  <r>
    <x v="52"/>
    <x v="0"/>
    <n v="43.49"/>
    <n v="2"/>
    <n v="20"/>
    <x v="603"/>
    <x v="58"/>
    <x v="0"/>
  </r>
  <r>
    <x v="38"/>
    <x v="0"/>
    <n v="29.99"/>
    <n v="10"/>
    <n v="29"/>
    <x v="604"/>
    <x v="14"/>
    <x v="3"/>
  </r>
  <r>
    <x v="35"/>
    <x v="0"/>
    <n v="42.99"/>
    <n v="10"/>
    <n v="20"/>
    <x v="605"/>
    <x v="129"/>
    <x v="3"/>
  </r>
  <r>
    <x v="19"/>
    <x v="0"/>
    <n v="49.99"/>
    <n v="5"/>
    <n v="17"/>
    <x v="606"/>
    <x v="147"/>
    <x v="0"/>
  </r>
  <r>
    <x v="165"/>
    <x v="7"/>
    <n v="14.9"/>
    <n v="10"/>
    <n v="56"/>
    <x v="607"/>
    <x v="150"/>
    <x v="3"/>
  </r>
  <r>
    <x v="101"/>
    <x v="0"/>
    <n v="119"/>
    <n v="2"/>
    <n v="7"/>
    <x v="608"/>
    <x v="20"/>
    <x v="3"/>
  </r>
  <r>
    <x v="115"/>
    <x v="0"/>
    <n v="20"/>
    <n v="2"/>
    <n v="41"/>
    <x v="609"/>
    <x v="151"/>
    <x v="3"/>
  </r>
  <r>
    <x v="123"/>
    <x v="0"/>
    <n v="19.899999999999999"/>
    <n v="1"/>
    <n v="41"/>
    <x v="610"/>
    <x v="88"/>
    <x v="1"/>
  </r>
  <r>
    <x v="35"/>
    <x v="0"/>
    <n v="67.5"/>
    <n v="10"/>
    <n v="12"/>
    <x v="611"/>
    <x v="148"/>
    <x v="1"/>
  </r>
  <r>
    <x v="166"/>
    <x v="20"/>
    <n v="36.65"/>
    <n v="3"/>
    <n v="22"/>
    <x v="612"/>
    <x v="60"/>
    <x v="2"/>
  </r>
  <r>
    <x v="83"/>
    <x v="0"/>
    <n v="30.99"/>
    <n v="10"/>
    <n v="26"/>
    <x v="613"/>
    <x v="126"/>
    <x v="3"/>
  </r>
  <r>
    <x v="167"/>
    <x v="0"/>
    <n v="19.12"/>
    <n v="3"/>
    <n v="42"/>
    <x v="614"/>
    <x v="40"/>
    <x v="1"/>
  </r>
  <r>
    <x v="74"/>
    <x v="1"/>
    <n v="19.05"/>
    <n v="8"/>
    <n v="42"/>
    <x v="615"/>
    <x v="100"/>
    <x v="3"/>
  </r>
  <r>
    <x v="43"/>
    <x v="0"/>
    <n v="29.49"/>
    <n v="6"/>
    <n v="27"/>
    <x v="616"/>
    <x v="18"/>
    <x v="1"/>
  </r>
  <r>
    <x v="8"/>
    <x v="0"/>
    <n v="13.95"/>
    <n v="10"/>
    <n v="57"/>
    <x v="617"/>
    <x v="18"/>
    <x v="2"/>
  </r>
  <r>
    <x v="7"/>
    <x v="0"/>
    <n v="43.69"/>
    <n v="6"/>
    <n v="18"/>
    <x v="618"/>
    <x v="21"/>
    <x v="3"/>
  </r>
  <r>
    <x v="14"/>
    <x v="1"/>
    <n v="55.99"/>
    <n v="3"/>
    <n v="14"/>
    <x v="619"/>
    <x v="112"/>
    <x v="0"/>
  </r>
  <r>
    <x v="61"/>
    <x v="2"/>
    <n v="86.99"/>
    <n v="7"/>
    <n v="9"/>
    <x v="620"/>
    <x v="137"/>
    <x v="2"/>
  </r>
  <r>
    <x v="42"/>
    <x v="0"/>
    <n v="29.99"/>
    <n v="6"/>
    <n v="26"/>
    <x v="621"/>
    <x v="149"/>
    <x v="0"/>
  </r>
  <r>
    <x v="133"/>
    <x v="0"/>
    <n v="14.99"/>
    <n v="4"/>
    <n v="51"/>
    <x v="622"/>
    <x v="97"/>
    <x v="3"/>
  </r>
  <r>
    <x v="87"/>
    <x v="0"/>
    <n v="125"/>
    <n v="6"/>
    <n v="6"/>
    <x v="623"/>
    <x v="5"/>
    <x v="0"/>
  </r>
  <r>
    <x v="54"/>
    <x v="0"/>
    <n v="49.99"/>
    <n v="5"/>
    <n v="15"/>
    <x v="624"/>
    <x v="92"/>
    <x v="2"/>
  </r>
  <r>
    <x v="53"/>
    <x v="0"/>
    <n v="49.99"/>
    <n v="2"/>
    <n v="15"/>
    <x v="624"/>
    <x v="32"/>
    <x v="2"/>
  </r>
  <r>
    <x v="15"/>
    <x v="1"/>
    <n v="38.99"/>
    <n v="10"/>
    <n v="19"/>
    <x v="625"/>
    <x v="102"/>
    <x v="1"/>
  </r>
  <r>
    <x v="15"/>
    <x v="1"/>
    <n v="19.989999999999998"/>
    <n v="10"/>
    <n v="37"/>
    <x v="626"/>
    <x v="32"/>
    <x v="3"/>
  </r>
  <r>
    <x v="135"/>
    <x v="0"/>
    <n v="11.49"/>
    <n v="10"/>
    <n v="64"/>
    <x v="627"/>
    <x v="141"/>
    <x v="2"/>
  </r>
  <r>
    <x v="35"/>
    <x v="0"/>
    <n v="42.99"/>
    <n v="10"/>
    <n v="17"/>
    <x v="628"/>
    <x v="87"/>
    <x v="3"/>
  </r>
  <r>
    <x v="140"/>
    <x v="0"/>
    <n v="13.89"/>
    <n v="5"/>
    <n v="52"/>
    <x v="629"/>
    <x v="125"/>
    <x v="0"/>
  </r>
  <r>
    <x v="61"/>
    <x v="2"/>
    <n v="79.989999999999995"/>
    <n v="7"/>
    <n v="9"/>
    <x v="630"/>
    <x v="134"/>
    <x v="3"/>
  </r>
  <r>
    <x v="52"/>
    <x v="0"/>
    <n v="13.75"/>
    <n v="10"/>
    <n v="52"/>
    <x v="631"/>
    <x v="95"/>
    <x v="2"/>
  </r>
  <r>
    <x v="102"/>
    <x v="16"/>
    <n v="12"/>
    <n v="10"/>
    <n v="59"/>
    <x v="632"/>
    <x v="116"/>
    <x v="1"/>
  </r>
  <r>
    <x v="97"/>
    <x v="0"/>
    <n v="58.99"/>
    <n v="10"/>
    <n v="12"/>
    <x v="633"/>
    <x v="48"/>
    <x v="1"/>
  </r>
  <r>
    <x v="155"/>
    <x v="0"/>
    <n v="41.5"/>
    <n v="4"/>
    <n v="17"/>
    <x v="634"/>
    <x v="129"/>
    <x v="2"/>
  </r>
  <r>
    <x v="52"/>
    <x v="0"/>
    <n v="43.99"/>
    <n v="2"/>
    <n v="16"/>
    <x v="635"/>
    <x v="151"/>
    <x v="1"/>
  </r>
  <r>
    <x v="168"/>
    <x v="1"/>
    <n v="50"/>
    <n v="2"/>
    <n v="14"/>
    <x v="636"/>
    <x v="51"/>
    <x v="3"/>
  </r>
  <r>
    <x v="102"/>
    <x v="0"/>
    <n v="99.99"/>
    <n v="1"/>
    <n v="7"/>
    <x v="637"/>
    <x v="50"/>
    <x v="3"/>
  </r>
  <r>
    <x v="68"/>
    <x v="2"/>
    <n v="11.99"/>
    <n v="1"/>
    <n v="58"/>
    <x v="638"/>
    <x v="59"/>
    <x v="0"/>
  </r>
  <r>
    <x v="124"/>
    <x v="0"/>
    <n v="99"/>
    <n v="5"/>
    <n v="7"/>
    <x v="639"/>
    <x v="13"/>
    <x v="1"/>
  </r>
  <r>
    <x v="8"/>
    <x v="15"/>
    <n v="20.79"/>
    <n v="7"/>
    <n v="33"/>
    <x v="640"/>
    <x v="38"/>
    <x v="1"/>
  </r>
  <r>
    <x v="129"/>
    <x v="1"/>
    <n v="48.88"/>
    <n v="10"/>
    <n v="14"/>
    <x v="641"/>
    <x v="86"/>
    <x v="1"/>
  </r>
  <r>
    <x v="169"/>
    <x v="1"/>
    <n v="14.45"/>
    <n v="22"/>
    <n v="47"/>
    <x v="642"/>
    <x v="74"/>
    <x v="3"/>
  </r>
  <r>
    <x v="12"/>
    <x v="20"/>
    <n v="45.11"/>
    <n v="3"/>
    <n v="15"/>
    <x v="643"/>
    <x v="31"/>
    <x v="1"/>
  </r>
  <r>
    <x v="131"/>
    <x v="0"/>
    <n v="12.99"/>
    <n v="1"/>
    <n v="52"/>
    <x v="644"/>
    <x v="129"/>
    <x v="3"/>
  </r>
  <r>
    <x v="169"/>
    <x v="23"/>
    <n v="22.48"/>
    <n v="10"/>
    <n v="30"/>
    <x v="645"/>
    <x v="15"/>
    <x v="3"/>
  </r>
  <r>
    <x v="126"/>
    <x v="24"/>
    <n v="19"/>
    <n v="10"/>
    <n v="35"/>
    <x v="646"/>
    <x v="55"/>
    <x v="0"/>
  </r>
  <r>
    <x v="61"/>
    <x v="2"/>
    <n v="16.989999999999998"/>
    <n v="10"/>
    <n v="39"/>
    <x v="647"/>
    <x v="53"/>
    <x v="1"/>
  </r>
  <r>
    <x v="170"/>
    <x v="7"/>
    <n v="55"/>
    <n v="6"/>
    <n v="12"/>
    <x v="648"/>
    <x v="113"/>
    <x v="0"/>
  </r>
  <r>
    <x v="98"/>
    <x v="1"/>
    <n v="59.99"/>
    <n v="1"/>
    <n v="11"/>
    <x v="649"/>
    <x v="26"/>
    <x v="1"/>
  </r>
  <r>
    <x v="35"/>
    <x v="0"/>
    <n v="43.99"/>
    <n v="6"/>
    <n v="15"/>
    <x v="650"/>
    <x v="113"/>
    <x v="1"/>
  </r>
  <r>
    <x v="35"/>
    <x v="0"/>
    <n v="43.99"/>
    <n v="6"/>
    <n v="15"/>
    <x v="650"/>
    <x v="101"/>
    <x v="2"/>
  </r>
  <r>
    <x v="97"/>
    <x v="7"/>
    <n v="19.75"/>
    <n v="10"/>
    <n v="33"/>
    <x v="651"/>
    <x v="129"/>
    <x v="0"/>
  </r>
  <r>
    <x v="61"/>
    <x v="7"/>
    <n v="49.99"/>
    <n v="9"/>
    <n v="13"/>
    <x v="652"/>
    <x v="100"/>
    <x v="3"/>
  </r>
  <r>
    <x v="35"/>
    <x v="0"/>
    <n v="9.99"/>
    <n v="10"/>
    <n v="65"/>
    <x v="653"/>
    <x v="143"/>
    <x v="0"/>
  </r>
  <r>
    <x v="98"/>
    <x v="0"/>
    <n v="53.99"/>
    <n v="6"/>
    <n v="12"/>
    <x v="654"/>
    <x v="146"/>
    <x v="2"/>
  </r>
  <r>
    <x v="20"/>
    <x v="0"/>
    <n v="18.95"/>
    <n v="10"/>
    <n v="34"/>
    <x v="655"/>
    <x v="75"/>
    <x v="2"/>
  </r>
  <r>
    <x v="61"/>
    <x v="2"/>
    <n v="15.98"/>
    <n v="10"/>
    <n v="40"/>
    <x v="656"/>
    <x v="144"/>
    <x v="3"/>
  </r>
  <r>
    <x v="113"/>
    <x v="0"/>
    <n v="49"/>
    <n v="7"/>
    <n v="13"/>
    <x v="657"/>
    <x v="141"/>
    <x v="2"/>
  </r>
  <r>
    <x v="171"/>
    <x v="25"/>
    <n v="12.99"/>
    <n v="10"/>
    <n v="49"/>
    <x v="658"/>
    <x v="138"/>
    <x v="3"/>
  </r>
  <r>
    <x v="102"/>
    <x v="7"/>
    <n v="89.99"/>
    <n v="6"/>
    <n v="7"/>
    <x v="659"/>
    <x v="43"/>
    <x v="0"/>
  </r>
  <r>
    <x v="35"/>
    <x v="0"/>
    <n v="44.99"/>
    <n v="5"/>
    <n v="14"/>
    <x v="660"/>
    <x v="123"/>
    <x v="3"/>
  </r>
  <r>
    <x v="54"/>
    <x v="0"/>
    <n v="34.99"/>
    <n v="6"/>
    <n v="18"/>
    <x v="661"/>
    <x v="104"/>
    <x v="3"/>
  </r>
  <r>
    <x v="54"/>
    <x v="1"/>
    <n v="29.99"/>
    <n v="10"/>
    <n v="21"/>
    <x v="662"/>
    <x v="99"/>
    <x v="2"/>
  </r>
  <r>
    <x v="35"/>
    <x v="0"/>
    <n v="44.95"/>
    <n v="1"/>
    <n v="14"/>
    <x v="663"/>
    <x v="135"/>
    <x v="0"/>
  </r>
  <r>
    <x v="91"/>
    <x v="1"/>
    <n v="24.99"/>
    <n v="3"/>
    <n v="25"/>
    <x v="664"/>
    <x v="67"/>
    <x v="1"/>
  </r>
  <r>
    <x v="52"/>
    <x v="0"/>
    <n v="51.99"/>
    <n v="8"/>
    <n v="12"/>
    <x v="665"/>
    <x v="45"/>
    <x v="2"/>
  </r>
  <r>
    <x v="43"/>
    <x v="0"/>
    <n v="23.99"/>
    <n v="8"/>
    <n v="26"/>
    <x v="666"/>
    <x v="134"/>
    <x v="1"/>
  </r>
  <r>
    <x v="97"/>
    <x v="0"/>
    <n v="16.27"/>
    <n v="300"/>
    <n v="38"/>
    <x v="667"/>
    <x v="129"/>
    <x v="0"/>
  </r>
  <r>
    <x v="156"/>
    <x v="1"/>
    <n v="33.86"/>
    <n v="8"/>
    <n v="18"/>
    <x v="668"/>
    <x v="89"/>
    <x v="1"/>
  </r>
  <r>
    <x v="61"/>
    <x v="2"/>
    <n v="86.99"/>
    <n v="3"/>
    <n v="7"/>
    <x v="669"/>
    <x v="97"/>
    <x v="1"/>
  </r>
  <r>
    <x v="137"/>
    <x v="0"/>
    <n v="37.99"/>
    <n v="10"/>
    <n v="16"/>
    <x v="670"/>
    <x v="19"/>
    <x v="3"/>
  </r>
  <r>
    <x v="15"/>
    <x v="1"/>
    <n v="33"/>
    <n v="5"/>
    <n v="18"/>
    <x v="671"/>
    <x v="47"/>
    <x v="2"/>
  </r>
  <r>
    <x v="38"/>
    <x v="0"/>
    <n v="29.6"/>
    <n v="6"/>
    <n v="20"/>
    <x v="672"/>
    <x v="65"/>
    <x v="2"/>
  </r>
  <r>
    <x v="14"/>
    <x v="8"/>
    <n v="27.99"/>
    <n v="10"/>
    <n v="21"/>
    <x v="673"/>
    <x v="16"/>
    <x v="2"/>
  </r>
  <r>
    <x v="53"/>
    <x v="1"/>
    <n v="32.49"/>
    <n v="6"/>
    <n v="18"/>
    <x v="674"/>
    <x v="24"/>
    <x v="2"/>
  </r>
  <r>
    <x v="164"/>
    <x v="7"/>
    <n v="7.99"/>
    <n v="10"/>
    <n v="73"/>
    <x v="675"/>
    <x v="105"/>
    <x v="0"/>
  </r>
  <r>
    <x v="101"/>
    <x v="1"/>
    <n v="115.22"/>
    <n v="8"/>
    <n v="5"/>
    <x v="676"/>
    <x v="141"/>
    <x v="0"/>
  </r>
  <r>
    <x v="15"/>
    <x v="1"/>
    <n v="8.98"/>
    <n v="6"/>
    <n v="64"/>
    <x v="677"/>
    <x v="88"/>
    <x v="0"/>
  </r>
  <r>
    <x v="172"/>
    <x v="1"/>
    <n v="40.99"/>
    <n v="10"/>
    <n v="14"/>
    <x v="678"/>
    <x v="44"/>
    <x v="2"/>
  </r>
  <r>
    <x v="173"/>
    <x v="0"/>
    <n v="29.95"/>
    <n v="6"/>
    <n v="19"/>
    <x v="679"/>
    <x v="79"/>
    <x v="2"/>
  </r>
  <r>
    <x v="28"/>
    <x v="1"/>
    <n v="27.06"/>
    <n v="18"/>
    <n v="21"/>
    <x v="680"/>
    <x v="126"/>
    <x v="0"/>
  </r>
  <r>
    <x v="14"/>
    <x v="0"/>
    <n v="79.989999999999995"/>
    <n v="10"/>
    <n v="7"/>
    <x v="681"/>
    <x v="86"/>
    <x v="1"/>
  </r>
  <r>
    <x v="61"/>
    <x v="2"/>
    <n v="79.989999999999995"/>
    <n v="9"/>
    <n v="7"/>
    <x v="681"/>
    <x v="1"/>
    <x v="2"/>
  </r>
  <r>
    <x v="38"/>
    <x v="0"/>
    <n v="15.99"/>
    <n v="9"/>
    <n v="35"/>
    <x v="682"/>
    <x v="17"/>
    <x v="3"/>
  </r>
  <r>
    <x v="120"/>
    <x v="0"/>
    <n v="34.950000000000003"/>
    <n v="2"/>
    <n v="16"/>
    <x v="683"/>
    <x v="74"/>
    <x v="3"/>
  </r>
  <r>
    <x v="40"/>
    <x v="0"/>
    <n v="12.99"/>
    <n v="10"/>
    <n v="43"/>
    <x v="684"/>
    <x v="44"/>
    <x v="0"/>
  </r>
  <r>
    <x v="83"/>
    <x v="13"/>
    <n v="11.88"/>
    <n v="10"/>
    <n v="47"/>
    <x v="685"/>
    <x v="100"/>
    <x v="1"/>
  </r>
  <r>
    <x v="127"/>
    <x v="0"/>
    <n v="78.989999999999995"/>
    <n v="10"/>
    <n v="7"/>
    <x v="686"/>
    <x v="147"/>
    <x v="1"/>
  </r>
  <r>
    <x v="174"/>
    <x v="13"/>
    <n v="23.95"/>
    <n v="5"/>
    <n v="23"/>
    <x v="687"/>
    <x v="99"/>
    <x v="3"/>
  </r>
  <r>
    <x v="175"/>
    <x v="5"/>
    <n v="49.99"/>
    <n v="1"/>
    <n v="11"/>
    <x v="688"/>
    <x v="29"/>
    <x v="0"/>
  </r>
  <r>
    <x v="15"/>
    <x v="0"/>
    <n v="54.9"/>
    <n v="10"/>
    <n v="10"/>
    <x v="689"/>
    <x v="34"/>
    <x v="1"/>
  </r>
  <r>
    <x v="55"/>
    <x v="7"/>
    <n v="54.9"/>
    <n v="1"/>
    <n v="10"/>
    <x v="689"/>
    <x v="114"/>
    <x v="1"/>
  </r>
  <r>
    <x v="38"/>
    <x v="0"/>
    <n v="30.49"/>
    <n v="6"/>
    <n v="18"/>
    <x v="690"/>
    <x v="54"/>
    <x v="3"/>
  </r>
  <r>
    <x v="97"/>
    <x v="8"/>
    <n v="12.95"/>
    <n v="10"/>
    <n v="42"/>
    <x v="691"/>
    <x v="1"/>
    <x v="0"/>
  </r>
  <r>
    <x v="115"/>
    <x v="0"/>
    <n v="18.75"/>
    <n v="10"/>
    <n v="29"/>
    <x v="692"/>
    <x v="27"/>
    <x v="1"/>
  </r>
  <r>
    <x v="140"/>
    <x v="0"/>
    <n v="60.37"/>
    <n v="10"/>
    <n v="9"/>
    <x v="693"/>
    <x v="9"/>
    <x v="3"/>
  </r>
  <r>
    <x v="54"/>
    <x v="0"/>
    <n v="38.68"/>
    <n v="10"/>
    <n v="14"/>
    <x v="694"/>
    <x v="63"/>
    <x v="1"/>
  </r>
  <r>
    <x v="102"/>
    <x v="0"/>
    <n v="89.99"/>
    <n v="5"/>
    <n v="6"/>
    <x v="695"/>
    <x v="138"/>
    <x v="0"/>
  </r>
  <r>
    <x v="127"/>
    <x v="0"/>
    <n v="59.99"/>
    <n v="10"/>
    <n v="9"/>
    <x v="696"/>
    <x v="59"/>
    <x v="3"/>
  </r>
  <r>
    <x v="14"/>
    <x v="1"/>
    <n v="53.99"/>
    <n v="2"/>
    <n v="10"/>
    <x v="697"/>
    <x v="103"/>
    <x v="2"/>
  </r>
  <r>
    <x v="35"/>
    <x v="0"/>
    <n v="44.99"/>
    <n v="10"/>
    <n v="12"/>
    <x v="698"/>
    <x v="82"/>
    <x v="2"/>
  </r>
  <r>
    <x v="176"/>
    <x v="0"/>
    <n v="19.95"/>
    <n v="4"/>
    <n v="27"/>
    <x v="699"/>
    <x v="105"/>
    <x v="2"/>
  </r>
  <r>
    <x v="38"/>
    <x v="20"/>
    <n v="53.57"/>
    <n v="3"/>
    <n v="10"/>
    <x v="700"/>
    <x v="108"/>
    <x v="1"/>
  </r>
  <r>
    <x v="115"/>
    <x v="2"/>
    <n v="22.99"/>
    <n v="10"/>
    <n v="23"/>
    <x v="701"/>
    <x v="104"/>
    <x v="0"/>
  </r>
  <r>
    <x v="63"/>
    <x v="1"/>
    <n v="43.98"/>
    <n v="7"/>
    <n v="12"/>
    <x v="702"/>
    <x v="8"/>
    <x v="3"/>
  </r>
  <r>
    <x v="46"/>
    <x v="20"/>
    <n v="26.31"/>
    <n v="3"/>
    <n v="20"/>
    <x v="703"/>
    <x v="21"/>
    <x v="0"/>
  </r>
  <r>
    <x v="26"/>
    <x v="1"/>
    <n v="24.99"/>
    <n v="4"/>
    <n v="21"/>
    <x v="704"/>
    <x v="140"/>
    <x v="1"/>
  </r>
  <r>
    <x v="61"/>
    <x v="2"/>
    <n v="86.99"/>
    <n v="4"/>
    <n v="6"/>
    <x v="705"/>
    <x v="54"/>
    <x v="0"/>
  </r>
  <r>
    <x v="61"/>
    <x v="2"/>
    <n v="86.99"/>
    <n v="4"/>
    <n v="6"/>
    <x v="705"/>
    <x v="31"/>
    <x v="0"/>
  </r>
  <r>
    <x v="16"/>
    <x v="1"/>
    <n v="20"/>
    <n v="1"/>
    <n v="26"/>
    <x v="706"/>
    <x v="34"/>
    <x v="2"/>
  </r>
  <r>
    <x v="177"/>
    <x v="0"/>
    <n v="29.99"/>
    <n v="10"/>
    <n v="17"/>
    <x v="707"/>
    <x v="49"/>
    <x v="3"/>
  </r>
  <r>
    <x v="33"/>
    <x v="1"/>
    <n v="20"/>
    <n v="15"/>
    <n v="25"/>
    <x v="708"/>
    <x v="136"/>
    <x v="3"/>
  </r>
  <r>
    <x v="55"/>
    <x v="1"/>
    <n v="10"/>
    <n v="10"/>
    <n v="50"/>
    <x v="708"/>
    <x v="125"/>
    <x v="0"/>
  </r>
  <r>
    <x v="36"/>
    <x v="0"/>
    <n v="99.99"/>
    <n v="10"/>
    <n v="5"/>
    <x v="709"/>
    <x v="131"/>
    <x v="0"/>
  </r>
  <r>
    <x v="35"/>
    <x v="0"/>
    <n v="49.99"/>
    <n v="6"/>
    <n v="10"/>
    <x v="710"/>
    <x v="73"/>
    <x v="0"/>
  </r>
  <r>
    <x v="127"/>
    <x v="0"/>
    <n v="54.99"/>
    <n v="1"/>
    <n v="9"/>
    <x v="711"/>
    <x v="106"/>
    <x v="0"/>
  </r>
  <r>
    <x v="99"/>
    <x v="0"/>
    <n v="44.78"/>
    <n v="2"/>
    <n v="11"/>
    <x v="712"/>
    <x v="22"/>
    <x v="2"/>
  </r>
  <r>
    <x v="133"/>
    <x v="0"/>
    <n v="24.5"/>
    <n v="10"/>
    <n v="20"/>
    <x v="713"/>
    <x v="91"/>
    <x v="2"/>
  </r>
  <r>
    <x v="178"/>
    <x v="0"/>
    <n v="69.989999999999995"/>
    <n v="4"/>
    <n v="7"/>
    <x v="714"/>
    <x v="64"/>
    <x v="3"/>
  </r>
  <r>
    <x v="52"/>
    <x v="0"/>
    <n v="43.99"/>
    <n v="2"/>
    <n v="11"/>
    <x v="715"/>
    <x v="99"/>
    <x v="1"/>
  </r>
  <r>
    <x v="8"/>
    <x v="0"/>
    <n v="24.02"/>
    <n v="10"/>
    <n v="20"/>
    <x v="716"/>
    <x v="58"/>
    <x v="3"/>
  </r>
  <r>
    <x v="115"/>
    <x v="0"/>
    <n v="20"/>
    <n v="6"/>
    <n v="24"/>
    <x v="717"/>
    <x v="29"/>
    <x v="3"/>
  </r>
  <r>
    <x v="61"/>
    <x v="2"/>
    <n v="79.989999999999995"/>
    <n v="4"/>
    <n v="6"/>
    <x v="718"/>
    <x v="107"/>
    <x v="2"/>
  </r>
  <r>
    <x v="127"/>
    <x v="0"/>
    <n v="59.99"/>
    <n v="1"/>
    <n v="8"/>
    <x v="719"/>
    <x v="40"/>
    <x v="0"/>
  </r>
  <r>
    <x v="98"/>
    <x v="0"/>
    <n v="59.99"/>
    <n v="10"/>
    <n v="8"/>
    <x v="719"/>
    <x v="112"/>
    <x v="1"/>
  </r>
  <r>
    <x v="179"/>
    <x v="0"/>
    <n v="13.99"/>
    <n v="10"/>
    <n v="34"/>
    <x v="720"/>
    <x v="152"/>
    <x v="0"/>
  </r>
  <r>
    <x v="52"/>
    <x v="0"/>
    <n v="18.989999999999998"/>
    <n v="10"/>
    <n v="25"/>
    <x v="721"/>
    <x v="10"/>
    <x v="2"/>
  </r>
  <r>
    <x v="89"/>
    <x v="0"/>
    <n v="35.99"/>
    <n v="6"/>
    <n v="13"/>
    <x v="722"/>
    <x v="41"/>
    <x v="0"/>
  </r>
  <r>
    <x v="180"/>
    <x v="0"/>
    <n v="12.99"/>
    <n v="15"/>
    <n v="36"/>
    <x v="723"/>
    <x v="31"/>
    <x v="0"/>
  </r>
  <r>
    <x v="181"/>
    <x v="0"/>
    <n v="42"/>
    <n v="4"/>
    <n v="11"/>
    <x v="724"/>
    <x v="51"/>
    <x v="0"/>
  </r>
  <r>
    <x v="8"/>
    <x v="0"/>
    <n v="42"/>
    <n v="1"/>
    <n v="11"/>
    <x v="724"/>
    <x v="134"/>
    <x v="1"/>
  </r>
  <r>
    <x v="127"/>
    <x v="1"/>
    <n v="32.99"/>
    <n v="4"/>
    <n v="14"/>
    <x v="725"/>
    <x v="19"/>
    <x v="2"/>
  </r>
  <r>
    <x v="61"/>
    <x v="2"/>
    <n v="16.98"/>
    <n v="10"/>
    <n v="27"/>
    <x v="726"/>
    <x v="110"/>
    <x v="2"/>
  </r>
  <r>
    <x v="127"/>
    <x v="1"/>
    <n v="74.989999999999995"/>
    <n v="1"/>
    <n v="6"/>
    <x v="727"/>
    <x v="118"/>
    <x v="0"/>
  </r>
  <r>
    <x v="84"/>
    <x v="2"/>
    <n v="14.89"/>
    <n v="6"/>
    <n v="30"/>
    <x v="728"/>
    <x v="147"/>
    <x v="1"/>
  </r>
  <r>
    <x v="182"/>
    <x v="7"/>
    <n v="37"/>
    <n v="10"/>
    <n v="12"/>
    <x v="729"/>
    <x v="33"/>
    <x v="0"/>
  </r>
  <r>
    <x v="111"/>
    <x v="2"/>
    <n v="25.99"/>
    <n v="3"/>
    <n v="17"/>
    <x v="730"/>
    <x v="1"/>
    <x v="3"/>
  </r>
  <r>
    <x v="76"/>
    <x v="0"/>
    <n v="23.25"/>
    <n v="10"/>
    <n v="19"/>
    <x v="731"/>
    <x v="50"/>
    <x v="3"/>
  </r>
  <r>
    <x v="156"/>
    <x v="0"/>
    <n v="24.5"/>
    <n v="10"/>
    <n v="18"/>
    <x v="732"/>
    <x v="79"/>
    <x v="1"/>
  </r>
  <r>
    <x v="115"/>
    <x v="0"/>
    <n v="20"/>
    <n v="8"/>
    <n v="22"/>
    <x v="733"/>
    <x v="9"/>
    <x v="2"/>
  </r>
  <r>
    <x v="115"/>
    <x v="0"/>
    <n v="20"/>
    <n v="8"/>
    <n v="22"/>
    <x v="733"/>
    <x v="97"/>
    <x v="1"/>
  </r>
  <r>
    <x v="83"/>
    <x v="0"/>
    <n v="55"/>
    <n v="2"/>
    <n v="8"/>
    <x v="733"/>
    <x v="14"/>
    <x v="3"/>
  </r>
  <r>
    <x v="183"/>
    <x v="0"/>
    <n v="9.99"/>
    <n v="10"/>
    <n v="44"/>
    <x v="734"/>
    <x v="11"/>
    <x v="3"/>
  </r>
  <r>
    <x v="61"/>
    <x v="2"/>
    <n v="86.99"/>
    <n v="5"/>
    <n v="5"/>
    <x v="735"/>
    <x v="26"/>
    <x v="1"/>
  </r>
  <r>
    <x v="19"/>
    <x v="0"/>
    <n v="18"/>
    <n v="10"/>
    <n v="24"/>
    <x v="736"/>
    <x v="9"/>
    <x v="0"/>
  </r>
  <r>
    <x v="54"/>
    <x v="0"/>
    <n v="38.69"/>
    <n v="10"/>
    <n v="11"/>
    <x v="737"/>
    <x v="48"/>
    <x v="3"/>
  </r>
  <r>
    <x v="83"/>
    <x v="13"/>
    <n v="18.5"/>
    <n v="6"/>
    <n v="23"/>
    <x v="738"/>
    <x v="23"/>
    <x v="0"/>
  </r>
  <r>
    <x v="98"/>
    <x v="0"/>
    <n v="52.99"/>
    <n v="8"/>
    <n v="8"/>
    <x v="739"/>
    <x v="142"/>
    <x v="2"/>
  </r>
  <r>
    <x v="62"/>
    <x v="0"/>
    <n v="70"/>
    <n v="6"/>
    <n v="6"/>
    <x v="740"/>
    <x v="15"/>
    <x v="3"/>
  </r>
  <r>
    <x v="61"/>
    <x v="2"/>
    <n v="34.99"/>
    <n v="3"/>
    <n v="12"/>
    <x v="741"/>
    <x v="77"/>
    <x v="2"/>
  </r>
  <r>
    <x v="38"/>
    <x v="0"/>
    <n v="29.99"/>
    <n v="9"/>
    <n v="14"/>
    <x v="742"/>
    <x v="63"/>
    <x v="3"/>
  </r>
  <r>
    <x v="38"/>
    <x v="0"/>
    <n v="29.99"/>
    <n v="9"/>
    <n v="14"/>
    <x v="742"/>
    <x v="129"/>
    <x v="0"/>
  </r>
  <r>
    <x v="9"/>
    <x v="1"/>
    <n v="20.99"/>
    <n v="4"/>
    <n v="20"/>
    <x v="743"/>
    <x v="117"/>
    <x v="0"/>
  </r>
  <r>
    <x v="124"/>
    <x v="0"/>
    <n v="29.95"/>
    <n v="10"/>
    <n v="14"/>
    <x v="744"/>
    <x v="147"/>
    <x v="2"/>
  </r>
  <r>
    <x v="53"/>
    <x v="1"/>
    <n v="38"/>
    <n v="10"/>
    <n v="11"/>
    <x v="745"/>
    <x v="33"/>
    <x v="2"/>
  </r>
  <r>
    <x v="101"/>
    <x v="0"/>
    <n v="12.99"/>
    <n v="10"/>
    <n v="32"/>
    <x v="746"/>
    <x v="100"/>
    <x v="2"/>
  </r>
  <r>
    <x v="137"/>
    <x v="20"/>
    <n v="18.79"/>
    <n v="3"/>
    <n v="22"/>
    <x v="747"/>
    <x v="96"/>
    <x v="0"/>
  </r>
  <r>
    <x v="35"/>
    <x v="0"/>
    <n v="44.99"/>
    <n v="10"/>
    <n v="9"/>
    <x v="748"/>
    <x v="92"/>
    <x v="1"/>
  </r>
  <r>
    <x v="184"/>
    <x v="0"/>
    <n v="13.44"/>
    <n v="3"/>
    <n v="30"/>
    <x v="749"/>
    <x v="24"/>
    <x v="3"/>
  </r>
  <r>
    <x v="61"/>
    <x v="2"/>
    <n v="66.95"/>
    <n v="10"/>
    <n v="6"/>
    <x v="750"/>
    <x v="87"/>
    <x v="1"/>
  </r>
  <r>
    <x v="92"/>
    <x v="0"/>
    <n v="66.69"/>
    <n v="8"/>
    <n v="6"/>
    <x v="751"/>
    <x v="38"/>
    <x v="3"/>
  </r>
  <r>
    <x v="43"/>
    <x v="5"/>
    <n v="40"/>
    <n v="10"/>
    <n v="10"/>
    <x v="752"/>
    <x v="127"/>
    <x v="3"/>
  </r>
  <r>
    <x v="61"/>
    <x v="2"/>
    <n v="79.989999999999995"/>
    <n v="5"/>
    <n v="5"/>
    <x v="753"/>
    <x v="102"/>
    <x v="1"/>
  </r>
  <r>
    <x v="115"/>
    <x v="0"/>
    <n v="22"/>
    <n v="10"/>
    <n v="18"/>
    <x v="754"/>
    <x v="37"/>
    <x v="1"/>
  </r>
  <r>
    <x v="53"/>
    <x v="0"/>
    <n v="29.95"/>
    <n v="6"/>
    <n v="13"/>
    <x v="755"/>
    <x v="136"/>
    <x v="3"/>
  </r>
  <r>
    <x v="62"/>
    <x v="1"/>
    <n v="94.99"/>
    <n v="2"/>
    <n v="4"/>
    <x v="756"/>
    <x v="41"/>
    <x v="3"/>
  </r>
  <r>
    <x v="127"/>
    <x v="0"/>
    <n v="124.99"/>
    <n v="1"/>
    <n v="3"/>
    <x v="757"/>
    <x v="125"/>
    <x v="1"/>
  </r>
  <r>
    <x v="98"/>
    <x v="1"/>
    <n v="30.98"/>
    <n v="10"/>
    <n v="12"/>
    <x v="758"/>
    <x v="100"/>
    <x v="3"/>
  </r>
  <r>
    <x v="185"/>
    <x v="26"/>
    <n v="33.5"/>
    <n v="10"/>
    <n v="11"/>
    <x v="759"/>
    <x v="19"/>
    <x v="2"/>
  </r>
  <r>
    <x v="127"/>
    <x v="0"/>
    <n v="59.99"/>
    <n v="5"/>
    <n v="6"/>
    <x v="760"/>
    <x v="66"/>
    <x v="1"/>
  </r>
  <r>
    <x v="98"/>
    <x v="2"/>
    <n v="50.68"/>
    <n v="3"/>
    <n v="7"/>
    <x v="761"/>
    <x v="50"/>
    <x v="1"/>
  </r>
  <r>
    <x v="7"/>
    <x v="0"/>
    <n v="12.49"/>
    <n v="10"/>
    <n v="28"/>
    <x v="762"/>
    <x v="93"/>
    <x v="2"/>
  </r>
  <r>
    <x v="102"/>
    <x v="0"/>
    <n v="12"/>
    <n v="9"/>
    <n v="29"/>
    <x v="763"/>
    <x v="93"/>
    <x v="2"/>
  </r>
  <r>
    <x v="61"/>
    <x v="2"/>
    <n v="86.99"/>
    <n v="6"/>
    <n v="4"/>
    <x v="764"/>
    <x v="114"/>
    <x v="3"/>
  </r>
  <r>
    <x v="55"/>
    <x v="1"/>
    <n v="42.9"/>
    <n v="3"/>
    <n v="8"/>
    <x v="765"/>
    <x v="150"/>
    <x v="3"/>
  </r>
  <r>
    <x v="4"/>
    <x v="0"/>
    <n v="48.99"/>
    <n v="10"/>
    <n v="7"/>
    <x v="766"/>
    <x v="50"/>
    <x v="2"/>
  </r>
  <r>
    <x v="186"/>
    <x v="0"/>
    <n v="15.49"/>
    <n v="10"/>
    <n v="22"/>
    <x v="767"/>
    <x v="106"/>
    <x v="0"/>
  </r>
  <r>
    <x v="43"/>
    <x v="0"/>
    <n v="22.55"/>
    <n v="3"/>
    <n v="15"/>
    <x v="768"/>
    <x v="16"/>
    <x v="2"/>
  </r>
  <r>
    <x v="166"/>
    <x v="0"/>
    <n v="33.75"/>
    <n v="10"/>
    <n v="10"/>
    <x v="769"/>
    <x v="20"/>
    <x v="1"/>
  </r>
  <r>
    <x v="4"/>
    <x v="0"/>
    <n v="13.95"/>
    <n v="10"/>
    <n v="24"/>
    <x v="770"/>
    <x v="15"/>
    <x v="3"/>
  </r>
  <r>
    <x v="98"/>
    <x v="0"/>
    <n v="55.39"/>
    <n v="1"/>
    <n v="6"/>
    <x v="771"/>
    <x v="148"/>
    <x v="2"/>
  </r>
  <r>
    <x v="187"/>
    <x v="0"/>
    <n v="27.5"/>
    <n v="9"/>
    <n v="12"/>
    <x v="772"/>
    <x v="55"/>
    <x v="1"/>
  </r>
  <r>
    <x v="38"/>
    <x v="0"/>
    <n v="29.99"/>
    <n v="6"/>
    <n v="11"/>
    <x v="773"/>
    <x v="64"/>
    <x v="1"/>
  </r>
  <r>
    <x v="188"/>
    <x v="11"/>
    <n v="64.989999999999995"/>
    <n v="1"/>
    <n v="5"/>
    <x v="774"/>
    <x v="60"/>
    <x v="2"/>
  </r>
  <r>
    <x v="188"/>
    <x v="11"/>
    <n v="64.989999999999995"/>
    <n v="1"/>
    <n v="5"/>
    <x v="774"/>
    <x v="90"/>
    <x v="1"/>
  </r>
  <r>
    <x v="189"/>
    <x v="0"/>
    <n v="80.989999999999995"/>
    <n v="10"/>
    <n v="4"/>
    <x v="775"/>
    <x v="148"/>
    <x v="1"/>
  </r>
  <r>
    <x v="38"/>
    <x v="0"/>
    <n v="32"/>
    <n v="9"/>
    <n v="10"/>
    <x v="776"/>
    <x v="77"/>
    <x v="2"/>
  </r>
  <r>
    <x v="61"/>
    <x v="2"/>
    <n v="79.989999999999995"/>
    <n v="6"/>
    <n v="4"/>
    <x v="777"/>
    <x v="27"/>
    <x v="3"/>
  </r>
  <r>
    <x v="155"/>
    <x v="0"/>
    <n v="39.89"/>
    <n v="10"/>
    <n v="8"/>
    <x v="778"/>
    <x v="63"/>
    <x v="0"/>
  </r>
  <r>
    <x v="190"/>
    <x v="0"/>
    <n v="10.99"/>
    <n v="10"/>
    <n v="29"/>
    <x v="779"/>
    <x v="20"/>
    <x v="2"/>
  </r>
  <r>
    <x v="76"/>
    <x v="20"/>
    <n v="34.770000000000003"/>
    <n v="3"/>
    <n v="9"/>
    <x v="780"/>
    <x v="144"/>
    <x v="2"/>
  </r>
  <r>
    <x v="191"/>
    <x v="0"/>
    <n v="25.99"/>
    <n v="10"/>
    <n v="12"/>
    <x v="781"/>
    <x v="109"/>
    <x v="0"/>
  </r>
  <r>
    <x v="33"/>
    <x v="1"/>
    <n v="12.95"/>
    <n v="5"/>
    <n v="24"/>
    <x v="782"/>
    <x v="135"/>
    <x v="2"/>
  </r>
  <r>
    <x v="182"/>
    <x v="0"/>
    <n v="13.95"/>
    <n v="7"/>
    <n v="22"/>
    <x v="783"/>
    <x v="39"/>
    <x v="3"/>
  </r>
  <r>
    <x v="38"/>
    <x v="6"/>
    <n v="17.989999999999998"/>
    <n v="5"/>
    <n v="17"/>
    <x v="784"/>
    <x v="131"/>
    <x v="3"/>
  </r>
  <r>
    <x v="115"/>
    <x v="0"/>
    <n v="38"/>
    <n v="2"/>
    <n v="8"/>
    <x v="785"/>
    <x v="148"/>
    <x v="0"/>
  </r>
  <r>
    <x v="151"/>
    <x v="0"/>
    <n v="38"/>
    <n v="1"/>
    <n v="8"/>
    <x v="785"/>
    <x v="79"/>
    <x v="2"/>
  </r>
  <r>
    <x v="91"/>
    <x v="0"/>
    <n v="37.880000000000003"/>
    <n v="8"/>
    <n v="8"/>
    <x v="786"/>
    <x v="135"/>
    <x v="2"/>
  </r>
  <r>
    <x v="192"/>
    <x v="0"/>
    <n v="99.99"/>
    <n v="2"/>
    <n v="3"/>
    <x v="787"/>
    <x v="48"/>
    <x v="2"/>
  </r>
  <r>
    <x v="83"/>
    <x v="0"/>
    <n v="99.99"/>
    <n v="6"/>
    <n v="3"/>
    <x v="787"/>
    <x v="62"/>
    <x v="0"/>
  </r>
  <r>
    <x v="54"/>
    <x v="0"/>
    <n v="49.99"/>
    <n v="5"/>
    <n v="6"/>
    <x v="788"/>
    <x v="151"/>
    <x v="1"/>
  </r>
  <r>
    <x v="117"/>
    <x v="0"/>
    <n v="59.98"/>
    <n v="10"/>
    <n v="5"/>
    <x v="789"/>
    <x v="64"/>
    <x v="1"/>
  </r>
  <r>
    <x v="74"/>
    <x v="1"/>
    <n v="32.99"/>
    <n v="4"/>
    <n v="9"/>
    <x v="790"/>
    <x v="25"/>
    <x v="2"/>
  </r>
  <r>
    <x v="79"/>
    <x v="0"/>
    <n v="41.99"/>
    <n v="3"/>
    <n v="7"/>
    <x v="791"/>
    <x v="31"/>
    <x v="3"/>
  </r>
  <r>
    <x v="41"/>
    <x v="1"/>
    <n v="15.99"/>
    <n v="22"/>
    <n v="18"/>
    <x v="792"/>
    <x v="127"/>
    <x v="1"/>
  </r>
  <r>
    <x v="35"/>
    <x v="0"/>
    <n v="40.99"/>
    <n v="1"/>
    <n v="7"/>
    <x v="793"/>
    <x v="53"/>
    <x v="1"/>
  </r>
  <r>
    <x v="168"/>
    <x v="1"/>
    <n v="34.99"/>
    <n v="2"/>
    <n v="8"/>
    <x v="794"/>
    <x v="92"/>
    <x v="1"/>
  </r>
  <r>
    <x v="193"/>
    <x v="5"/>
    <n v="9.25"/>
    <n v="10"/>
    <n v="30"/>
    <x v="795"/>
    <x v="18"/>
    <x v="3"/>
  </r>
  <r>
    <x v="194"/>
    <x v="0"/>
    <n v="8"/>
    <n v="10"/>
    <n v="34"/>
    <x v="796"/>
    <x v="90"/>
    <x v="3"/>
  </r>
  <r>
    <x v="38"/>
    <x v="0"/>
    <n v="29.99"/>
    <n v="6"/>
    <n v="9"/>
    <x v="797"/>
    <x v="26"/>
    <x v="3"/>
  </r>
  <r>
    <x v="53"/>
    <x v="1"/>
    <n v="29.95"/>
    <n v="9"/>
    <n v="9"/>
    <x v="798"/>
    <x v="50"/>
    <x v="2"/>
  </r>
  <r>
    <x v="83"/>
    <x v="0"/>
    <n v="29.9"/>
    <n v="6"/>
    <n v="9"/>
    <x v="799"/>
    <x v="87"/>
    <x v="1"/>
  </r>
  <r>
    <x v="106"/>
    <x v="0"/>
    <n v="64.989999999999995"/>
    <n v="5"/>
    <n v="4"/>
    <x v="800"/>
    <x v="72"/>
    <x v="3"/>
  </r>
  <r>
    <x v="4"/>
    <x v="0"/>
    <n v="16.95"/>
    <n v="10"/>
    <n v="15"/>
    <x v="801"/>
    <x v="93"/>
    <x v="1"/>
  </r>
  <r>
    <x v="195"/>
    <x v="0"/>
    <n v="14.95"/>
    <n v="1"/>
    <n v="17"/>
    <x v="802"/>
    <x v="26"/>
    <x v="0"/>
  </r>
  <r>
    <x v="98"/>
    <x v="0"/>
    <n v="22.99"/>
    <n v="10"/>
    <n v="11"/>
    <x v="803"/>
    <x v="81"/>
    <x v="3"/>
  </r>
  <r>
    <x v="87"/>
    <x v="0"/>
    <n v="63"/>
    <n v="1"/>
    <n v="4"/>
    <x v="804"/>
    <x v="37"/>
    <x v="1"/>
  </r>
  <r>
    <x v="76"/>
    <x v="0"/>
    <n v="30.89"/>
    <n v="8"/>
    <n v="8"/>
    <x v="805"/>
    <x v="52"/>
    <x v="1"/>
  </r>
  <r>
    <x v="83"/>
    <x v="13"/>
    <n v="14.5"/>
    <n v="5"/>
    <n v="17"/>
    <x v="806"/>
    <x v="124"/>
    <x v="3"/>
  </r>
  <r>
    <x v="65"/>
    <x v="20"/>
    <n v="27.25"/>
    <n v="3"/>
    <n v="9"/>
    <x v="807"/>
    <x v="131"/>
    <x v="1"/>
  </r>
  <r>
    <x v="117"/>
    <x v="7"/>
    <n v="16.989999999999998"/>
    <n v="10"/>
    <n v="14"/>
    <x v="808"/>
    <x v="14"/>
    <x v="0"/>
  </r>
  <r>
    <x v="14"/>
    <x v="0"/>
    <n v="11.49"/>
    <n v="10"/>
    <n v="20"/>
    <x v="809"/>
    <x v="91"/>
    <x v="0"/>
  </r>
  <r>
    <x v="30"/>
    <x v="0"/>
    <n v="11.99"/>
    <n v="10"/>
    <n v="19"/>
    <x v="810"/>
    <x v="131"/>
    <x v="3"/>
  </r>
  <r>
    <x v="53"/>
    <x v="0"/>
    <n v="45.11"/>
    <n v="3"/>
    <n v="5"/>
    <x v="811"/>
    <x v="77"/>
    <x v="3"/>
  </r>
  <r>
    <x v="54"/>
    <x v="0"/>
    <n v="44.99"/>
    <n v="6"/>
    <n v="5"/>
    <x v="812"/>
    <x v="82"/>
    <x v="1"/>
  </r>
  <r>
    <x v="196"/>
    <x v="0"/>
    <n v="24.99"/>
    <n v="9"/>
    <n v="9"/>
    <x v="813"/>
    <x v="81"/>
    <x v="0"/>
  </r>
  <r>
    <x v="53"/>
    <x v="1"/>
    <n v="27.99"/>
    <n v="2"/>
    <n v="8"/>
    <x v="814"/>
    <x v="65"/>
    <x v="1"/>
  </r>
  <r>
    <x v="137"/>
    <x v="20"/>
    <n v="27.89"/>
    <n v="3"/>
    <n v="8"/>
    <x v="815"/>
    <x v="58"/>
    <x v="1"/>
  </r>
  <r>
    <x v="52"/>
    <x v="0"/>
    <n v="44.49"/>
    <n v="9"/>
    <n v="5"/>
    <x v="816"/>
    <x v="41"/>
    <x v="0"/>
  </r>
  <r>
    <x v="106"/>
    <x v="0"/>
    <n v="54.99"/>
    <n v="4"/>
    <n v="4"/>
    <x v="817"/>
    <x v="20"/>
    <x v="3"/>
  </r>
  <r>
    <x v="25"/>
    <x v="0"/>
    <n v="19.88"/>
    <n v="10"/>
    <n v="11"/>
    <x v="818"/>
    <x v="28"/>
    <x v="2"/>
  </r>
  <r>
    <x v="102"/>
    <x v="16"/>
    <n v="24"/>
    <n v="10"/>
    <n v="9"/>
    <x v="819"/>
    <x v="82"/>
    <x v="0"/>
  </r>
  <r>
    <x v="101"/>
    <x v="0"/>
    <n v="27"/>
    <n v="2"/>
    <n v="8"/>
    <x v="819"/>
    <x v="113"/>
    <x v="3"/>
  </r>
  <r>
    <x v="7"/>
    <x v="0"/>
    <n v="52.99"/>
    <n v="10"/>
    <n v="4"/>
    <x v="820"/>
    <x v="86"/>
    <x v="3"/>
  </r>
  <r>
    <x v="137"/>
    <x v="20"/>
    <n v="15.97"/>
    <n v="3"/>
    <n v="13"/>
    <x v="821"/>
    <x v="60"/>
    <x v="2"/>
  </r>
  <r>
    <x v="150"/>
    <x v="7"/>
    <n v="29.5"/>
    <n v="5"/>
    <n v="7"/>
    <x v="822"/>
    <x v="15"/>
    <x v="1"/>
  </r>
  <r>
    <x v="89"/>
    <x v="0"/>
    <n v="66.989999999999995"/>
    <n v="10"/>
    <n v="3"/>
    <x v="823"/>
    <x v="101"/>
    <x v="2"/>
  </r>
  <r>
    <x v="87"/>
    <x v="0"/>
    <n v="50"/>
    <n v="2"/>
    <n v="4"/>
    <x v="824"/>
    <x v="140"/>
    <x v="0"/>
  </r>
  <r>
    <x v="98"/>
    <x v="0"/>
    <n v="49.99"/>
    <n v="10"/>
    <n v="4"/>
    <x v="825"/>
    <x v="96"/>
    <x v="1"/>
  </r>
  <r>
    <x v="61"/>
    <x v="2"/>
    <n v="99"/>
    <n v="2"/>
    <n v="2"/>
    <x v="826"/>
    <x v="21"/>
    <x v="1"/>
  </r>
  <r>
    <x v="129"/>
    <x v="1"/>
    <n v="48.88"/>
    <n v="10"/>
    <n v="4"/>
    <x v="827"/>
    <x v="92"/>
    <x v="2"/>
  </r>
  <r>
    <x v="197"/>
    <x v="1"/>
    <n v="19.3"/>
    <n v="10"/>
    <n v="10"/>
    <x v="828"/>
    <x v="51"/>
    <x v="2"/>
  </r>
  <r>
    <x v="198"/>
    <x v="0"/>
    <n v="5.99"/>
    <n v="196"/>
    <n v="32"/>
    <x v="829"/>
    <x v="150"/>
    <x v="1"/>
  </r>
  <r>
    <x v="194"/>
    <x v="0"/>
    <n v="11.89"/>
    <n v="5"/>
    <n v="16"/>
    <x v="830"/>
    <x v="101"/>
    <x v="1"/>
  </r>
  <r>
    <x v="115"/>
    <x v="0"/>
    <n v="19"/>
    <n v="10"/>
    <n v="10"/>
    <x v="831"/>
    <x v="61"/>
    <x v="0"/>
  </r>
  <r>
    <x v="116"/>
    <x v="20"/>
    <n v="31.01"/>
    <n v="3"/>
    <n v="6"/>
    <x v="832"/>
    <x v="73"/>
    <x v="3"/>
  </r>
  <r>
    <x v="76"/>
    <x v="0"/>
    <n v="22.99"/>
    <n v="10"/>
    <n v="8"/>
    <x v="833"/>
    <x v="68"/>
    <x v="2"/>
  </r>
  <r>
    <x v="54"/>
    <x v="0"/>
    <n v="36.68"/>
    <n v="10"/>
    <n v="5"/>
    <x v="834"/>
    <x v="71"/>
    <x v="1"/>
  </r>
  <r>
    <x v="164"/>
    <x v="13"/>
    <n v="44.95"/>
    <n v="2"/>
    <n v="4"/>
    <x v="835"/>
    <x v="39"/>
    <x v="0"/>
  </r>
  <r>
    <x v="199"/>
    <x v="0"/>
    <n v="29.9"/>
    <n v="3"/>
    <n v="6"/>
    <x v="836"/>
    <x v="24"/>
    <x v="1"/>
  </r>
  <r>
    <x v="64"/>
    <x v="0"/>
    <n v="59.5"/>
    <n v="10"/>
    <n v="3"/>
    <x v="837"/>
    <x v="123"/>
    <x v="1"/>
  </r>
  <r>
    <x v="113"/>
    <x v="0"/>
    <n v="21.95"/>
    <n v="10"/>
    <n v="8"/>
    <x v="838"/>
    <x v="82"/>
    <x v="0"/>
  </r>
  <r>
    <x v="200"/>
    <x v="8"/>
    <n v="58.5"/>
    <n v="10"/>
    <n v="3"/>
    <x v="839"/>
    <x v="53"/>
    <x v="1"/>
  </r>
  <r>
    <x v="87"/>
    <x v="1"/>
    <n v="34.99"/>
    <n v="6"/>
    <n v="5"/>
    <x v="840"/>
    <x v="40"/>
    <x v="3"/>
  </r>
  <r>
    <x v="35"/>
    <x v="0"/>
    <n v="42.99"/>
    <n v="2"/>
    <n v="4"/>
    <x v="841"/>
    <x v="148"/>
    <x v="3"/>
  </r>
  <r>
    <x v="53"/>
    <x v="0"/>
    <n v="18.95"/>
    <n v="8"/>
    <n v="9"/>
    <x v="842"/>
    <x v="120"/>
    <x v="3"/>
  </r>
  <r>
    <x v="201"/>
    <x v="2"/>
    <n v="28"/>
    <n v="10"/>
    <n v="6"/>
    <x v="843"/>
    <x v="48"/>
    <x v="2"/>
  </r>
  <r>
    <x v="202"/>
    <x v="1"/>
    <n v="11.95"/>
    <n v="8"/>
    <n v="14"/>
    <x v="844"/>
    <x v="94"/>
    <x v="3"/>
  </r>
  <r>
    <x v="84"/>
    <x v="0"/>
    <n v="12.74"/>
    <n v="10"/>
    <n v="13"/>
    <x v="845"/>
    <x v="145"/>
    <x v="1"/>
  </r>
  <r>
    <x v="53"/>
    <x v="1"/>
    <n v="53.99"/>
    <n v="9"/>
    <n v="3"/>
    <x v="846"/>
    <x v="148"/>
    <x v="0"/>
  </r>
  <r>
    <x v="34"/>
    <x v="0"/>
    <n v="22.99"/>
    <n v="10"/>
    <n v="7"/>
    <x v="847"/>
    <x v="76"/>
    <x v="0"/>
  </r>
  <r>
    <x v="102"/>
    <x v="0"/>
    <n v="80"/>
    <n v="10"/>
    <n v="2"/>
    <x v="848"/>
    <x v="102"/>
    <x v="1"/>
  </r>
  <r>
    <x v="61"/>
    <x v="2"/>
    <n v="79.989999999999995"/>
    <n v="8"/>
    <n v="2"/>
    <x v="849"/>
    <x v="95"/>
    <x v="2"/>
  </r>
  <r>
    <x v="203"/>
    <x v="0"/>
    <n v="76.5"/>
    <n v="10"/>
    <n v="2"/>
    <x v="850"/>
    <x v="44"/>
    <x v="1"/>
  </r>
  <r>
    <x v="204"/>
    <x v="0"/>
    <n v="15"/>
    <n v="5"/>
    <n v="10"/>
    <x v="851"/>
    <x v="15"/>
    <x v="2"/>
  </r>
  <r>
    <x v="102"/>
    <x v="0"/>
    <n v="150"/>
    <n v="3"/>
    <n v="1"/>
    <x v="851"/>
    <x v="151"/>
    <x v="1"/>
  </r>
  <r>
    <x v="174"/>
    <x v="7"/>
    <n v="50"/>
    <n v="3"/>
    <n v="3"/>
    <x v="851"/>
    <x v="102"/>
    <x v="2"/>
  </r>
  <r>
    <x v="7"/>
    <x v="10"/>
    <n v="29.99"/>
    <n v="6"/>
    <n v="5"/>
    <x v="852"/>
    <x v="131"/>
    <x v="2"/>
  </r>
  <r>
    <x v="205"/>
    <x v="7"/>
    <n v="140"/>
    <n v="1"/>
    <n v="1"/>
    <x v="853"/>
    <x v="27"/>
    <x v="0"/>
  </r>
  <r>
    <x v="83"/>
    <x v="0"/>
    <n v="28"/>
    <n v="4"/>
    <n v="5"/>
    <x v="853"/>
    <x v="100"/>
    <x v="2"/>
  </r>
  <r>
    <x v="30"/>
    <x v="0"/>
    <n v="11.66"/>
    <n v="2"/>
    <n v="12"/>
    <x v="854"/>
    <x v="63"/>
    <x v="2"/>
  </r>
  <r>
    <x v="206"/>
    <x v="7"/>
    <n v="13.99"/>
    <n v="10"/>
    <n v="10"/>
    <x v="855"/>
    <x v="30"/>
    <x v="0"/>
  </r>
  <r>
    <x v="207"/>
    <x v="20"/>
    <n v="34.770000000000003"/>
    <n v="3"/>
    <n v="4"/>
    <x v="856"/>
    <x v="106"/>
    <x v="1"/>
  </r>
  <r>
    <x v="208"/>
    <x v="0"/>
    <n v="27.31"/>
    <n v="10"/>
    <n v="5"/>
    <x v="857"/>
    <x v="42"/>
    <x v="2"/>
  </r>
  <r>
    <x v="63"/>
    <x v="0"/>
    <n v="44.99"/>
    <n v="7"/>
    <n v="3"/>
    <x v="858"/>
    <x v="115"/>
    <x v="2"/>
  </r>
  <r>
    <x v="14"/>
    <x v="0"/>
    <n v="26"/>
    <n v="5"/>
    <n v="5"/>
    <x v="859"/>
    <x v="58"/>
    <x v="1"/>
  </r>
  <r>
    <x v="76"/>
    <x v="7"/>
    <n v="9.99"/>
    <n v="7"/>
    <n v="13"/>
    <x v="860"/>
    <x v="109"/>
    <x v="1"/>
  </r>
  <r>
    <x v="142"/>
    <x v="20"/>
    <n v="32.39"/>
    <n v="3"/>
    <n v="4"/>
    <x v="861"/>
    <x v="35"/>
    <x v="0"/>
  </r>
  <r>
    <x v="113"/>
    <x v="0"/>
    <n v="41.99"/>
    <n v="2"/>
    <n v="3"/>
    <x v="862"/>
    <x v="135"/>
    <x v="2"/>
  </r>
  <r>
    <x v="209"/>
    <x v="0"/>
    <n v="12.49"/>
    <n v="5"/>
    <n v="10"/>
    <x v="863"/>
    <x v="130"/>
    <x v="3"/>
  </r>
  <r>
    <x v="210"/>
    <x v="0"/>
    <n v="30"/>
    <n v="3"/>
    <n v="4"/>
    <x v="864"/>
    <x v="16"/>
    <x v="3"/>
  </r>
  <r>
    <x v="20"/>
    <x v="0"/>
    <n v="12"/>
    <n v="8"/>
    <n v="10"/>
    <x v="864"/>
    <x v="89"/>
    <x v="0"/>
  </r>
  <r>
    <x v="54"/>
    <x v="0"/>
    <n v="39.950000000000003"/>
    <n v="10"/>
    <n v="3"/>
    <x v="865"/>
    <x v="13"/>
    <x v="0"/>
  </r>
  <r>
    <x v="211"/>
    <x v="0"/>
    <n v="38.69"/>
    <n v="10"/>
    <n v="3"/>
    <x v="866"/>
    <x v="0"/>
    <x v="1"/>
  </r>
  <r>
    <x v="30"/>
    <x v="0"/>
    <n v="56.99"/>
    <n v="2"/>
    <n v="2"/>
    <x v="867"/>
    <x v="137"/>
    <x v="0"/>
  </r>
  <r>
    <x v="212"/>
    <x v="7"/>
    <n v="55.88"/>
    <n v="1"/>
    <n v="2"/>
    <x v="868"/>
    <x v="102"/>
    <x v="3"/>
  </r>
  <r>
    <x v="213"/>
    <x v="13"/>
    <n v="26.95"/>
    <n v="3"/>
    <n v="4"/>
    <x v="869"/>
    <x v="73"/>
    <x v="2"/>
  </r>
  <r>
    <x v="54"/>
    <x v="0"/>
    <n v="35.880000000000003"/>
    <n v="8"/>
    <n v="3"/>
    <x v="870"/>
    <x v="48"/>
    <x v="2"/>
  </r>
  <r>
    <x v="35"/>
    <x v="8"/>
    <n v="15"/>
    <n v="10"/>
    <n v="7"/>
    <x v="871"/>
    <x v="103"/>
    <x v="2"/>
  </r>
  <r>
    <x v="113"/>
    <x v="0"/>
    <n v="33.92"/>
    <n v="10"/>
    <n v="3"/>
    <x v="872"/>
    <x v="52"/>
    <x v="1"/>
  </r>
  <r>
    <x v="49"/>
    <x v="0"/>
    <n v="9.99"/>
    <n v="10"/>
    <n v="10"/>
    <x v="873"/>
    <x v="9"/>
    <x v="0"/>
  </r>
  <r>
    <x v="53"/>
    <x v="0"/>
    <n v="19.95"/>
    <n v="1"/>
    <n v="5"/>
    <x v="874"/>
    <x v="25"/>
    <x v="2"/>
  </r>
  <r>
    <x v="98"/>
    <x v="1"/>
    <n v="23.99"/>
    <n v="10"/>
    <n v="4"/>
    <x v="875"/>
    <x v="48"/>
    <x v="2"/>
  </r>
  <r>
    <x v="214"/>
    <x v="7"/>
    <n v="23.99"/>
    <n v="10"/>
    <n v="4"/>
    <x v="875"/>
    <x v="102"/>
    <x v="0"/>
  </r>
  <r>
    <x v="30"/>
    <x v="7"/>
    <n v="11.99"/>
    <n v="2"/>
    <n v="8"/>
    <x v="876"/>
    <x v="61"/>
    <x v="2"/>
  </r>
  <r>
    <x v="14"/>
    <x v="0"/>
    <n v="95"/>
    <n v="1"/>
    <n v="1"/>
    <x v="877"/>
    <x v="142"/>
    <x v="0"/>
  </r>
  <r>
    <x v="215"/>
    <x v="20"/>
    <n v="18.79"/>
    <n v="3"/>
    <n v="5"/>
    <x v="878"/>
    <x v="100"/>
    <x v="0"/>
  </r>
  <r>
    <x v="216"/>
    <x v="5"/>
    <n v="13.37"/>
    <n v="92"/>
    <n v="7"/>
    <x v="879"/>
    <x v="38"/>
    <x v="3"/>
  </r>
  <r>
    <x v="97"/>
    <x v="5"/>
    <n v="30.96"/>
    <n v="2"/>
    <n v="3"/>
    <x v="880"/>
    <x v="139"/>
    <x v="3"/>
  </r>
  <r>
    <x v="188"/>
    <x v="11"/>
    <n v="44.99"/>
    <n v="10"/>
    <n v="2"/>
    <x v="881"/>
    <x v="142"/>
    <x v="2"/>
  </r>
  <r>
    <x v="188"/>
    <x v="11"/>
    <n v="44.99"/>
    <n v="10"/>
    <n v="2"/>
    <x v="881"/>
    <x v="85"/>
    <x v="1"/>
  </r>
  <r>
    <x v="52"/>
    <x v="0"/>
    <n v="44.97"/>
    <n v="9"/>
    <n v="2"/>
    <x v="882"/>
    <x v="72"/>
    <x v="3"/>
  </r>
  <r>
    <x v="62"/>
    <x v="0"/>
    <n v="21.9"/>
    <n v="7"/>
    <n v="4"/>
    <x v="883"/>
    <x v="51"/>
    <x v="2"/>
  </r>
  <r>
    <x v="37"/>
    <x v="0"/>
    <n v="28.99"/>
    <n v="7"/>
    <n v="3"/>
    <x v="884"/>
    <x v="12"/>
    <x v="3"/>
  </r>
  <r>
    <x v="217"/>
    <x v="1"/>
    <n v="21"/>
    <n v="8"/>
    <n v="4"/>
    <x v="885"/>
    <x v="13"/>
    <x v="2"/>
  </r>
  <r>
    <x v="218"/>
    <x v="0"/>
    <n v="84"/>
    <n v="1"/>
    <n v="1"/>
    <x v="885"/>
    <x v="139"/>
    <x v="3"/>
  </r>
  <r>
    <x v="43"/>
    <x v="7"/>
    <n v="11.95"/>
    <n v="3"/>
    <n v="7"/>
    <x v="886"/>
    <x v="59"/>
    <x v="2"/>
  </r>
  <r>
    <x v="61"/>
    <x v="2"/>
    <n v="79.989999999999995"/>
    <n v="9"/>
    <n v="1"/>
    <x v="887"/>
    <x v="17"/>
    <x v="3"/>
  </r>
  <r>
    <x v="219"/>
    <x v="0"/>
    <n v="79.95"/>
    <n v="3"/>
    <n v="1"/>
    <x v="888"/>
    <x v="71"/>
    <x v="0"/>
  </r>
  <r>
    <x v="95"/>
    <x v="1"/>
    <n v="19.48"/>
    <n v="10"/>
    <n v="4"/>
    <x v="889"/>
    <x v="57"/>
    <x v="3"/>
  </r>
  <r>
    <x v="113"/>
    <x v="0"/>
    <n v="25.95"/>
    <n v="10"/>
    <n v="3"/>
    <x v="890"/>
    <x v="57"/>
    <x v="3"/>
  </r>
  <r>
    <x v="61"/>
    <x v="2"/>
    <n v="76.989999999999995"/>
    <n v="9"/>
    <n v="1"/>
    <x v="891"/>
    <x v="40"/>
    <x v="0"/>
  </r>
  <r>
    <x v="74"/>
    <x v="1"/>
    <n v="15"/>
    <n v="5"/>
    <n v="5"/>
    <x v="892"/>
    <x v="5"/>
    <x v="2"/>
  </r>
  <r>
    <x v="204"/>
    <x v="1"/>
    <n v="24.99"/>
    <n v="7"/>
    <n v="3"/>
    <x v="893"/>
    <x v="97"/>
    <x v="2"/>
  </r>
  <r>
    <x v="20"/>
    <x v="0"/>
    <n v="14.99"/>
    <n v="10"/>
    <n v="5"/>
    <x v="894"/>
    <x v="81"/>
    <x v="0"/>
  </r>
  <r>
    <x v="220"/>
    <x v="0"/>
    <n v="14.95"/>
    <n v="19"/>
    <n v="5"/>
    <x v="895"/>
    <x v="78"/>
    <x v="0"/>
  </r>
  <r>
    <x v="128"/>
    <x v="7"/>
    <n v="14.9"/>
    <n v="5"/>
    <n v="5"/>
    <x v="896"/>
    <x v="110"/>
    <x v="1"/>
  </r>
  <r>
    <x v="135"/>
    <x v="0"/>
    <n v="12"/>
    <n v="4"/>
    <n v="6"/>
    <x v="897"/>
    <x v="129"/>
    <x v="3"/>
  </r>
  <r>
    <x v="117"/>
    <x v="13"/>
    <n v="17.899999999999999"/>
    <n v="10"/>
    <n v="4"/>
    <x v="898"/>
    <x v="5"/>
    <x v="1"/>
  </r>
  <r>
    <x v="97"/>
    <x v="0"/>
    <n v="13.99"/>
    <n v="10"/>
    <n v="5"/>
    <x v="899"/>
    <x v="115"/>
    <x v="2"/>
  </r>
  <r>
    <x v="26"/>
    <x v="0"/>
    <n v="10.99"/>
    <n v="8"/>
    <n v="6"/>
    <x v="900"/>
    <x v="30"/>
    <x v="2"/>
  </r>
  <r>
    <x v="137"/>
    <x v="0"/>
    <n v="21.69"/>
    <n v="7"/>
    <n v="3"/>
    <x v="901"/>
    <x v="32"/>
    <x v="2"/>
  </r>
  <r>
    <x v="221"/>
    <x v="8"/>
    <n v="13"/>
    <n v="1"/>
    <n v="5"/>
    <x v="902"/>
    <x v="152"/>
    <x v="1"/>
  </r>
  <r>
    <x v="83"/>
    <x v="0"/>
    <n v="59.99"/>
    <n v="4"/>
    <n v="1"/>
    <x v="903"/>
    <x v="94"/>
    <x v="3"/>
  </r>
  <r>
    <x v="40"/>
    <x v="0"/>
    <n v="19.989999999999998"/>
    <n v="3"/>
    <n v="3"/>
    <x v="904"/>
    <x v="70"/>
    <x v="0"/>
  </r>
  <r>
    <x v="83"/>
    <x v="13"/>
    <n v="18.04"/>
    <n v="10"/>
    <n v="3"/>
    <x v="905"/>
    <x v="41"/>
    <x v="3"/>
  </r>
  <r>
    <x v="4"/>
    <x v="0"/>
    <n v="26"/>
    <n v="1"/>
    <n v="2"/>
    <x v="906"/>
    <x v="85"/>
    <x v="3"/>
  </r>
  <r>
    <x v="222"/>
    <x v="7"/>
    <n v="48"/>
    <n v="4"/>
    <n v="1"/>
    <x v="907"/>
    <x v="14"/>
    <x v="2"/>
  </r>
  <r>
    <x v="222"/>
    <x v="7"/>
    <n v="48"/>
    <n v="4"/>
    <n v="1"/>
    <x v="907"/>
    <x v="89"/>
    <x v="2"/>
  </r>
  <r>
    <x v="15"/>
    <x v="0"/>
    <n v="15.99"/>
    <n v="3"/>
    <n v="3"/>
    <x v="908"/>
    <x v="30"/>
    <x v="0"/>
  </r>
  <r>
    <x v="137"/>
    <x v="0"/>
    <n v="23.9"/>
    <n v="10"/>
    <n v="2"/>
    <x v="909"/>
    <x v="125"/>
    <x v="1"/>
  </r>
  <r>
    <x v="223"/>
    <x v="7"/>
    <n v="22.45"/>
    <n v="5"/>
    <n v="2"/>
    <x v="910"/>
    <x v="136"/>
    <x v="0"/>
  </r>
  <r>
    <x v="88"/>
    <x v="1"/>
    <n v="21"/>
    <n v="3"/>
    <n v="2"/>
    <x v="911"/>
    <x v="126"/>
    <x v="3"/>
  </r>
  <r>
    <x v="224"/>
    <x v="5"/>
    <n v="6.99"/>
    <n v="1"/>
    <n v="6"/>
    <x v="912"/>
    <x v="146"/>
    <x v="1"/>
  </r>
  <r>
    <x v="19"/>
    <x v="1"/>
    <n v="40"/>
    <n v="5"/>
    <n v="1"/>
    <x v="913"/>
    <x v="76"/>
    <x v="0"/>
  </r>
  <r>
    <x v="225"/>
    <x v="7"/>
    <n v="9.99"/>
    <n v="6"/>
    <n v="4"/>
    <x v="914"/>
    <x v="44"/>
    <x v="1"/>
  </r>
  <r>
    <x v="33"/>
    <x v="5"/>
    <n v="19.45"/>
    <n v="50"/>
    <n v="2"/>
    <x v="915"/>
    <x v="71"/>
    <x v="1"/>
  </r>
  <r>
    <x v="226"/>
    <x v="7"/>
    <n v="18.989999999999998"/>
    <n v="1"/>
    <n v="2"/>
    <x v="916"/>
    <x v="125"/>
    <x v="3"/>
  </r>
  <r>
    <x v="83"/>
    <x v="10"/>
    <n v="18.5"/>
    <n v="5"/>
    <n v="2"/>
    <x v="917"/>
    <x v="142"/>
    <x v="0"/>
  </r>
  <r>
    <x v="184"/>
    <x v="0"/>
    <n v="33"/>
    <n v="1"/>
    <n v="1"/>
    <x v="918"/>
    <x v="22"/>
    <x v="2"/>
  </r>
  <r>
    <x v="151"/>
    <x v="0"/>
    <n v="29.99"/>
    <n v="10"/>
    <n v="1"/>
    <x v="919"/>
    <x v="129"/>
    <x v="2"/>
  </r>
  <r>
    <x v="227"/>
    <x v="5"/>
    <n v="29.99"/>
    <n v="10"/>
    <n v="1"/>
    <x v="919"/>
    <x v="37"/>
    <x v="2"/>
  </r>
  <r>
    <x v="169"/>
    <x v="23"/>
    <n v="29.99"/>
    <n v="1"/>
    <n v="1"/>
    <x v="919"/>
    <x v="71"/>
    <x v="2"/>
  </r>
  <r>
    <x v="228"/>
    <x v="0"/>
    <n v="29.95"/>
    <n v="1"/>
    <n v="1"/>
    <x v="920"/>
    <x v="77"/>
    <x v="3"/>
  </r>
  <r>
    <x v="229"/>
    <x v="12"/>
    <n v="28.9"/>
    <n v="1"/>
    <n v="1"/>
    <x v="921"/>
    <x v="42"/>
    <x v="3"/>
  </r>
  <r>
    <x v="164"/>
    <x v="13"/>
    <n v="28"/>
    <n v="2"/>
    <n v="1"/>
    <x v="922"/>
    <x v="56"/>
    <x v="3"/>
  </r>
  <r>
    <x v="101"/>
    <x v="1"/>
    <n v="24"/>
    <n v="1"/>
    <n v="1"/>
    <x v="923"/>
    <x v="33"/>
    <x v="3"/>
  </r>
  <r>
    <x v="137"/>
    <x v="0"/>
    <n v="23.99"/>
    <n v="10"/>
    <n v="1"/>
    <x v="924"/>
    <x v="72"/>
    <x v="1"/>
  </r>
  <r>
    <x v="8"/>
    <x v="7"/>
    <n v="23.89"/>
    <n v="10"/>
    <n v="1"/>
    <x v="925"/>
    <x v="107"/>
    <x v="3"/>
  </r>
  <r>
    <x v="230"/>
    <x v="1"/>
    <n v="21.95"/>
    <n v="5"/>
    <n v="1"/>
    <x v="926"/>
    <x v="131"/>
    <x v="0"/>
  </r>
  <r>
    <x v="115"/>
    <x v="0"/>
    <n v="20"/>
    <n v="10"/>
    <n v="1"/>
    <x v="927"/>
    <x v="55"/>
    <x v="1"/>
  </r>
  <r>
    <x v="106"/>
    <x v="0"/>
    <n v="9.9"/>
    <n v="6"/>
    <n v="2"/>
    <x v="928"/>
    <x v="34"/>
    <x v="3"/>
  </r>
  <r>
    <x v="36"/>
    <x v="0"/>
    <n v="9.6999999999999993"/>
    <n v="10"/>
    <n v="2"/>
    <x v="929"/>
    <x v="127"/>
    <x v="0"/>
  </r>
  <r>
    <x v="89"/>
    <x v="0"/>
    <n v="19"/>
    <n v="10"/>
    <n v="1"/>
    <x v="930"/>
    <x v="141"/>
    <x v="2"/>
  </r>
  <r>
    <x v="13"/>
    <x v="6"/>
    <n v="18.87"/>
    <n v="1"/>
    <n v="1"/>
    <x v="931"/>
    <x v="96"/>
    <x v="3"/>
  </r>
  <r>
    <x v="53"/>
    <x v="1"/>
    <n v="5.99"/>
    <n v="5"/>
    <n v="3"/>
    <x v="932"/>
    <x v="86"/>
    <x v="2"/>
  </r>
  <r>
    <x v="184"/>
    <x v="5"/>
    <n v="17"/>
    <n v="1"/>
    <n v="1"/>
    <x v="933"/>
    <x v="1"/>
    <x v="1"/>
  </r>
  <r>
    <x v="101"/>
    <x v="0"/>
    <n v="16.989999999999998"/>
    <n v="3"/>
    <n v="1"/>
    <x v="934"/>
    <x v="99"/>
    <x v="1"/>
  </r>
  <r>
    <x v="231"/>
    <x v="7"/>
    <n v="15"/>
    <n v="4"/>
    <n v="1"/>
    <x v="935"/>
    <x v="4"/>
    <x v="3"/>
  </r>
  <r>
    <x v="232"/>
    <x v="7"/>
    <n v="14.95"/>
    <n v="1"/>
    <n v="1"/>
    <x v="936"/>
    <x v="33"/>
    <x v="2"/>
  </r>
  <r>
    <x v="14"/>
    <x v="0"/>
    <n v="13"/>
    <n v="1"/>
    <n v="1"/>
    <x v="937"/>
    <x v="114"/>
    <x v="2"/>
  </r>
  <r>
    <x v="233"/>
    <x v="1"/>
    <n v="12.78"/>
    <n v="149"/>
    <n v="10268"/>
    <x v="938"/>
    <x v="44"/>
    <x v="2"/>
  </r>
  <r>
    <x v="15"/>
    <x v="1"/>
    <n v="46.44"/>
    <n v="1"/>
    <n v="2838"/>
    <x v="939"/>
    <x v="25"/>
    <x v="0"/>
  </r>
  <r>
    <x v="34"/>
    <x v="0"/>
    <n v="23.88"/>
    <n v="1"/>
    <n v="5587"/>
    <x v="940"/>
    <x v="117"/>
    <x v="1"/>
  </r>
  <r>
    <x v="16"/>
    <x v="1"/>
    <n v="39.979999999999997"/>
    <n v="1"/>
    <n v="3379"/>
    <x v="941"/>
    <x v="52"/>
    <x v="2"/>
  </r>
  <r>
    <x v="133"/>
    <x v="0"/>
    <n v="24.39"/>
    <n v="123"/>
    <n v="5558"/>
    <x v="942"/>
    <x v="86"/>
    <x v="3"/>
  </r>
  <r>
    <x v="10"/>
    <x v="0"/>
    <n v="27.26"/>
    <n v="32"/>
    <n v="4977"/>
    <x v="943"/>
    <x v="104"/>
    <x v="0"/>
  </r>
  <r>
    <x v="34"/>
    <x v="0"/>
    <n v="25.98"/>
    <n v="10"/>
    <n v="5255"/>
    <x v="944"/>
    <x v="52"/>
    <x v="1"/>
  </r>
  <r>
    <x v="63"/>
    <x v="0"/>
    <n v="45.92"/>
    <n v="1"/>
    <n v="3009"/>
    <x v="945"/>
    <x v="152"/>
    <x v="1"/>
  </r>
  <r>
    <x v="34"/>
    <x v="0"/>
    <n v="26.43"/>
    <n v="96"/>
    <n v="5314"/>
    <x v="946"/>
    <x v="3"/>
    <x v="3"/>
  </r>
  <r>
    <x v="14"/>
    <x v="0"/>
    <n v="34.08"/>
    <n v="1"/>
    <n v="4332"/>
    <x v="947"/>
    <x v="55"/>
    <x v="3"/>
  </r>
  <r>
    <x v="2"/>
    <x v="0"/>
    <n v="20.440000000000001"/>
    <n v="35"/>
    <n v="7558"/>
    <x v="948"/>
    <x v="99"/>
    <x v="0"/>
  </r>
  <r>
    <x v="23"/>
    <x v="1"/>
    <n v="25.66"/>
    <n v="33"/>
    <n v="6077"/>
    <x v="949"/>
    <x v="123"/>
    <x v="0"/>
  </r>
  <r>
    <x v="40"/>
    <x v="0"/>
    <n v="31.41"/>
    <n v="1"/>
    <n v="5107"/>
    <x v="950"/>
    <x v="124"/>
    <x v="2"/>
  </r>
  <r>
    <x v="37"/>
    <x v="1"/>
    <n v="58.98"/>
    <n v="10"/>
    <n v="3088"/>
    <x v="951"/>
    <x v="40"/>
    <x v="1"/>
  </r>
  <r>
    <x v="113"/>
    <x v="1"/>
    <n v="69.98"/>
    <n v="1"/>
    <n v="2663"/>
    <x v="952"/>
    <x v="35"/>
    <x v="1"/>
  </r>
  <r>
    <x v="16"/>
    <x v="0"/>
    <n v="52.78"/>
    <n v="1"/>
    <n v="3759"/>
    <x v="953"/>
    <x v="106"/>
    <x v="3"/>
  </r>
  <r>
    <x v="13"/>
    <x v="1"/>
    <n v="19.68"/>
    <n v="10"/>
    <n v="10259"/>
    <x v="954"/>
    <x v="149"/>
    <x v="2"/>
  </r>
  <r>
    <x v="43"/>
    <x v="0"/>
    <n v="34.28"/>
    <n v="1"/>
    <n v="5901"/>
    <x v="955"/>
    <x v="124"/>
    <x v="0"/>
  </r>
  <r>
    <x v="16"/>
    <x v="1"/>
    <n v="43.3"/>
    <n v="1"/>
    <n v="4845"/>
    <x v="956"/>
    <x v="75"/>
    <x v="2"/>
  </r>
  <r>
    <x v="14"/>
    <x v="1"/>
    <n v="35.08"/>
    <n v="1"/>
    <n v="6191"/>
    <x v="957"/>
    <x v="108"/>
    <x v="2"/>
  </r>
  <r>
    <x v="34"/>
    <x v="0"/>
    <n v="32.119999999999997"/>
    <n v="1"/>
    <n v="7018"/>
    <x v="958"/>
    <x v="102"/>
    <x v="1"/>
  </r>
  <r>
    <x v="15"/>
    <x v="0"/>
    <n v="45.98"/>
    <n v="1"/>
    <n v="5166"/>
    <x v="959"/>
    <x v="139"/>
    <x v="1"/>
  </r>
  <r>
    <x v="62"/>
    <x v="1"/>
    <n v="47.65"/>
    <n v="1"/>
    <n v="5349"/>
    <x v="960"/>
    <x v="85"/>
    <x v="1"/>
  </r>
  <r>
    <x v="6"/>
    <x v="0"/>
    <n v="25.25"/>
    <n v="71"/>
    <n v="15897"/>
    <x v="961"/>
    <x v="55"/>
    <x v="1"/>
  </r>
  <r>
    <x v="34"/>
    <x v="0"/>
    <n v="26.66"/>
    <n v="1"/>
    <n v="17854"/>
    <x v="962"/>
    <x v="21"/>
    <x v="1"/>
  </r>
  <r>
    <x v="234"/>
    <x v="14"/>
    <m/>
    <m/>
    <m/>
    <x v="963"/>
    <x v="153"/>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7">
  <r>
    <x v="0"/>
    <x v="0"/>
    <n v="84.99"/>
    <n v="10"/>
    <n v="116"/>
    <n v="9858.84"/>
    <n v="-0.15659521807811436"/>
    <s v="No"/>
    <x v="0"/>
    <x v="0"/>
    <n v="10438.718031746032"/>
    <n v="26406.609500097282"/>
    <n v="-2.1959579163083966E-2"/>
    <s v="No"/>
  </r>
  <r>
    <x v="1"/>
    <x v="0"/>
    <n v="109.99"/>
    <n v="8"/>
    <n v="48"/>
    <n v="5279.5199999999995"/>
    <n v="-0.20155174408155976"/>
    <s v="No"/>
    <x v="1"/>
    <x v="1"/>
    <n v="10438.718031746032"/>
    <n v="26406.609500097282"/>
    <n v="-0.19537525374952153"/>
    <s v="No"/>
  </r>
  <r>
    <x v="2"/>
    <x v="1"/>
    <n v="100"/>
    <n v="10"/>
    <n v="27"/>
    <n v="2700"/>
    <n v="-0.22687564762103887"/>
    <s v="No"/>
    <x v="2"/>
    <x v="2"/>
    <n v="42123.110909090959"/>
    <n v="132929.50192099597"/>
    <n v="-0.29657156868398793"/>
    <s v="No"/>
  </r>
  <r>
    <x v="0"/>
    <x v="1"/>
    <n v="83.95"/>
    <n v="4"/>
    <n v="22"/>
    <n v="1846.9"/>
    <n v="-0.23525078024630622"/>
    <s v="No"/>
    <x v="2"/>
    <x v="3"/>
    <n v="42123.110909090959"/>
    <n v="132929.50192099597"/>
    <n v="-0.30298925616247574"/>
    <s v="No"/>
  </r>
  <r>
    <x v="3"/>
    <x v="2"/>
    <n v="16.91"/>
    <n v="1"/>
    <n v="156"/>
    <n v="2637.96"/>
    <n v="-0.22748471247635665"/>
    <s v="No"/>
    <x v="1"/>
    <x v="4"/>
    <n v="1881.0670270270268"/>
    <n v="5343.4324984110126"/>
    <n v="0.14164920642266035"/>
    <s v="No"/>
  </r>
  <r>
    <x v="4"/>
    <x v="3"/>
    <n v="14.99"/>
    <n v="10"/>
    <n v="79"/>
    <n v="1184.21"/>
    <n v="-0.24175660211881642"/>
    <s v="No"/>
    <x v="3"/>
    <x v="2"/>
    <n v="3369.2595999999985"/>
    <n v="7916.3472393375896"/>
    <n v="-0.27601740221072407"/>
    <s v="No"/>
  </r>
  <r>
    <x v="5"/>
    <x v="0"/>
    <n v="30.99"/>
    <n v="9"/>
    <n v="39"/>
    <n v="1208.6099999999999"/>
    <n v="-0.24151706017056118"/>
    <s v="No"/>
    <x v="2"/>
    <x v="5"/>
    <n v="10438.718031746032"/>
    <n v="26406.609500097282"/>
    <n v="-0.34953779400237001"/>
    <s v="No"/>
  </r>
  <r>
    <x v="2"/>
    <x v="0"/>
    <n v="85"/>
    <n v="1"/>
    <n v="6"/>
    <n v="510"/>
    <n v="-0.24837551920624049"/>
    <s v="No"/>
    <x v="0"/>
    <x v="6"/>
    <n v="10438.718031746032"/>
    <n v="26406.609500097282"/>
    <n v="-0.37599367051303784"/>
    <s v="No"/>
  </r>
  <r>
    <x v="2"/>
    <x v="4"/>
    <n v="15.89"/>
    <n v="10"/>
    <n v="17"/>
    <n v="270.13"/>
    <n v="-0.25073039326886254"/>
    <s v="No"/>
    <x v="0"/>
    <x v="7"/>
    <n v="174.79"/>
    <n v="67.415560518325421"/>
    <n v="1.4142135623730956"/>
    <s v="No"/>
  </r>
  <r>
    <x v="6"/>
    <x v="0"/>
    <n v="49.99"/>
    <n v="8"/>
    <n v="68"/>
    <n v="3399.32"/>
    <n v="-0.22001021830735706"/>
    <s v="No"/>
    <x v="0"/>
    <x v="8"/>
    <n v="10438.718031746032"/>
    <n v="26406.609500097282"/>
    <n v="-0.26657712462935079"/>
    <s v="No"/>
  </r>
  <r>
    <x v="7"/>
    <x v="1"/>
    <n v="49.99"/>
    <n v="8"/>
    <n v="170"/>
    <n v="8498.3000000000011"/>
    <n v="-0.16995203784365323"/>
    <s v="No"/>
    <x v="2"/>
    <x v="8"/>
    <n v="42123.110909090959"/>
    <n v="132929.50192099597"/>
    <n v="-0.25295220717125083"/>
    <s v="No"/>
  </r>
  <r>
    <x v="8"/>
    <x v="1"/>
    <n v="32.89"/>
    <n v="383"/>
    <n v="5032"/>
    <n v="165502.48000000001"/>
    <n v="1.371403993361771"/>
    <s v="No"/>
    <x v="2"/>
    <x v="9"/>
    <n v="42123.110909090959"/>
    <n v="132929.50192099597"/>
    <n v="0.92815640853177306"/>
    <s v="No"/>
  </r>
  <r>
    <x v="9"/>
    <x v="3"/>
    <n v="15.99"/>
    <n v="10"/>
    <n v="889"/>
    <n v="14215.11"/>
    <n v="-0.11382843926968229"/>
    <s v="No"/>
    <x v="3"/>
    <x v="10"/>
    <n v="3369.2595999999985"/>
    <n v="7916.3472393375896"/>
    <n v="1.3700574358468318"/>
    <s v="No"/>
  </r>
  <r>
    <x v="1"/>
    <x v="0"/>
    <n v="59.99"/>
    <n v="9"/>
    <n v="63"/>
    <n v="3779.3700000000003"/>
    <n v="-0.21627915611742288"/>
    <s v="No"/>
    <x v="1"/>
    <x v="11"/>
    <n v="10438.718031746032"/>
    <n v="26406.609500097282"/>
    <n v="-0.25218489453261683"/>
    <s v="No"/>
  </r>
  <r>
    <x v="10"/>
    <x v="1"/>
    <n v="54.99"/>
    <n v="1"/>
    <n v="8"/>
    <n v="439.92"/>
    <n v="-0.24906351509696698"/>
    <s v="No"/>
    <x v="2"/>
    <x v="12"/>
    <n v="42123.110909090959"/>
    <n v="132929.50192099597"/>
    <n v="-0.31357366353380717"/>
    <s v="No"/>
  </r>
  <r>
    <x v="7"/>
    <x v="5"/>
    <n v="68.989999999999995"/>
    <n v="2"/>
    <n v="20"/>
    <n v="1379.8"/>
    <n v="-0.23983643778851979"/>
    <s v="No"/>
    <x v="2"/>
    <x v="13"/>
    <n v="7851.1500000000024"/>
    <n v="18631.101710406907"/>
    <n v="-0.34734124157484764"/>
    <s v="No"/>
  </r>
  <r>
    <x v="11"/>
    <x v="0"/>
    <n v="37.99"/>
    <n v="10"/>
    <n v="44"/>
    <n v="1671.5600000000002"/>
    <n v="-0.23697214439413694"/>
    <s v="No"/>
    <x v="2"/>
    <x v="14"/>
    <n v="10438.718031746032"/>
    <n v="26406.609500097282"/>
    <n v="-0.33200619836157813"/>
    <s v="No"/>
  </r>
  <r>
    <x v="12"/>
    <x v="1"/>
    <n v="23.34"/>
    <n v="452"/>
    <n v="972"/>
    <n v="22686.48"/>
    <n v="-3.066251819628989E-2"/>
    <s v="No"/>
    <x v="2"/>
    <x v="15"/>
    <n v="42123.110909090959"/>
    <n v="132929.50192099597"/>
    <n v="-0.14621758622583825"/>
    <s v="No"/>
  </r>
  <r>
    <x v="13"/>
    <x v="1"/>
    <n v="28.75"/>
    <n v="1"/>
    <n v="12739"/>
    <n v="366246.25"/>
    <n v="3.3421643936034369"/>
    <s v="Yes"/>
    <x v="2"/>
    <x v="7"/>
    <n v="42123.110909090959"/>
    <n v="132929.50192099597"/>
    <n v="2.4383085350274256"/>
    <s v="No"/>
  </r>
  <r>
    <x v="14"/>
    <x v="1"/>
    <n v="35.99"/>
    <n v="5"/>
    <n v="221"/>
    <n v="7953.7900000000009"/>
    <n v="-0.17529765203399944"/>
    <s v="No"/>
    <x v="2"/>
    <x v="16"/>
    <n v="42123.110909090959"/>
    <n v="132929.50192099597"/>
    <n v="-0.25704843857309284"/>
    <s v="No"/>
  </r>
  <r>
    <x v="15"/>
    <x v="1"/>
    <n v="16.260000000000002"/>
    <n v="12"/>
    <n v="644"/>
    <n v="10471.44"/>
    <n v="-0.15058114441003467"/>
    <s v="No"/>
    <x v="2"/>
    <x v="13"/>
    <n v="42123.110909090959"/>
    <n v="132929.50192099597"/>
    <n v="-0.23810870011310584"/>
    <s v="No"/>
  </r>
  <r>
    <x v="16"/>
    <x v="2"/>
    <n v="49.99"/>
    <n v="3"/>
    <n v="187"/>
    <n v="9348.130000000001"/>
    <n v="-0.1616090077663693"/>
    <s v="No"/>
    <x v="1"/>
    <x v="17"/>
    <n v="1881.0670270270268"/>
    <n v="5343.4324984110126"/>
    <n v="1.397428146644216"/>
    <s v="No"/>
  </r>
  <r>
    <x v="17"/>
    <x v="0"/>
    <n v="33.700000000000003"/>
    <n v="10"/>
    <n v="131"/>
    <n v="4414.7000000000007"/>
    <n v="-0.21004193538033331"/>
    <s v="No"/>
    <x v="1"/>
    <x v="18"/>
    <n v="10438.718031746032"/>
    <n v="26406.609500097282"/>
    <n v="-0.22812538776414437"/>
    <s v="No"/>
  </r>
  <r>
    <x v="18"/>
    <x v="1"/>
    <n v="27.59"/>
    <n v="323"/>
    <n v="4972"/>
    <n v="137177.48000000001"/>
    <n v="1.0933291702335357"/>
    <s v="No"/>
    <x v="2"/>
    <x v="19"/>
    <n v="42123.110909090959"/>
    <n v="132929.50192099597"/>
    <n v="0.71507353685416453"/>
    <s v="No"/>
  </r>
  <r>
    <x v="2"/>
    <x v="0"/>
    <n v="92.99"/>
    <n v="5"/>
    <n v="19"/>
    <n v="1766.81"/>
    <n v="-0.23603704723957508"/>
    <s v="No"/>
    <x v="3"/>
    <x v="20"/>
    <n v="10438.718031746032"/>
    <n v="26406.609500097282"/>
    <n v="-0.32839914687700006"/>
    <s v="No"/>
  </r>
  <r>
    <x v="15"/>
    <x v="0"/>
    <n v="87.99"/>
    <n v="2"/>
    <n v="4"/>
    <n v="351.96"/>
    <n v="-0.24992704418584108"/>
    <s v="No"/>
    <x v="0"/>
    <x v="21"/>
    <n v="10438.718031746032"/>
    <n v="26406.609500097282"/>
    <n v="-0.38197853577941815"/>
    <s v="No"/>
  </r>
  <r>
    <x v="19"/>
    <x v="0"/>
    <n v="119.99"/>
    <n v="10"/>
    <n v="34"/>
    <n v="4079.66"/>
    <n v="-0.21333112121408032"/>
    <s v="No"/>
    <x v="3"/>
    <x v="22"/>
    <n v="10438.718031746032"/>
    <n v="26406.609500097282"/>
    <n v="-0.24081312035619737"/>
    <s v="No"/>
  </r>
  <r>
    <x v="20"/>
    <x v="0"/>
    <n v="99.99"/>
    <n v="1"/>
    <n v="30"/>
    <n v="2999.7"/>
    <n v="-0.22393340492054348"/>
    <s v="No"/>
    <x v="3"/>
    <x v="23"/>
    <n v="10438.718031746032"/>
    <n v="26406.609500097282"/>
    <n v="-0.28171045706260117"/>
    <s v="No"/>
  </r>
  <r>
    <x v="21"/>
    <x v="0"/>
    <n v="51.91"/>
    <n v="4"/>
    <n v="47"/>
    <n v="2439.77"/>
    <n v="-0.22943040176835258"/>
    <s v="No"/>
    <x v="3"/>
    <x v="18"/>
    <n v="10438.718031746032"/>
    <n v="26406.609500097282"/>
    <n v="-0.30291461808895093"/>
    <s v="No"/>
  </r>
  <r>
    <x v="12"/>
    <x v="1"/>
    <n v="26.5"/>
    <n v="3"/>
    <n v="3"/>
    <n v="79.5"/>
    <n v="-0.25260186382607125"/>
    <s v="No"/>
    <x v="2"/>
    <x v="24"/>
    <n v="42123.110909090959"/>
    <n v="132929.50192099597"/>
    <n v="-0.31628502553239651"/>
    <s v="No"/>
  </r>
  <r>
    <x v="19"/>
    <x v="1"/>
    <n v="59.99"/>
    <n v="10"/>
    <n v="14"/>
    <n v="839.86"/>
    <n v="-0.24513718695003292"/>
    <s v="No"/>
    <x v="2"/>
    <x v="25"/>
    <n v="42123.110909090959"/>
    <n v="132929.50192099597"/>
    <n v="-0.31056500109078"/>
    <s v="No"/>
  </r>
  <r>
    <x v="22"/>
    <x v="1"/>
    <n v="79.989999999999995"/>
    <n v="10"/>
    <n v="316"/>
    <n v="25276.84"/>
    <n v="-5.2321952011105009E-3"/>
    <s v="No"/>
    <x v="2"/>
    <x v="19"/>
    <n v="42123.110909090959"/>
    <n v="132929.50192099597"/>
    <n v="-0.12673086610302059"/>
    <s v="No"/>
  </r>
  <r>
    <x v="7"/>
    <x v="1"/>
    <n v="49.96"/>
    <n v="6"/>
    <n v="19"/>
    <n v="949.24"/>
    <n v="-0.24406337144592818"/>
    <s v="No"/>
    <x v="2"/>
    <x v="26"/>
    <n v="42123.110909090959"/>
    <n v="132929.50192099597"/>
    <n v="-0.30974215891940859"/>
    <s v="No"/>
  </r>
  <r>
    <x v="12"/>
    <x v="1"/>
    <n v="34.99"/>
    <n v="7"/>
    <n v="225"/>
    <n v="7872.75"/>
    <n v="-0.17609324545558153"/>
    <s v="No"/>
    <x v="2"/>
    <x v="27"/>
    <n v="42123.110909090959"/>
    <n v="132929.50192099597"/>
    <n v="-0.25765808503101884"/>
    <s v="No"/>
  </r>
  <r>
    <x v="23"/>
    <x v="0"/>
    <n v="45.11"/>
    <n v="1"/>
    <n v="258"/>
    <n v="11638.38"/>
    <n v="-0.13912495256179944"/>
    <s v="No"/>
    <x v="0"/>
    <x v="28"/>
    <n v="10438.718031746032"/>
    <n v="26406.609500097282"/>
    <n v="4.5430367281704534E-2"/>
    <s v="No"/>
  </r>
  <r>
    <x v="5"/>
    <x v="2"/>
    <n v="19.73"/>
    <n v="1"/>
    <n v="55"/>
    <n v="1085.1500000000001"/>
    <n v="-0.2427291031595607"/>
    <s v="No"/>
    <x v="3"/>
    <x v="29"/>
    <n v="1881.0670270270268"/>
    <n v="5343.4324984110126"/>
    <n v="-0.14895238730230245"/>
    <s v="No"/>
  </r>
  <r>
    <x v="24"/>
    <x v="0"/>
    <n v="39.99"/>
    <n v="8"/>
    <n v="276"/>
    <n v="11037.24"/>
    <n v="-0.14502652005254288"/>
    <s v="No"/>
    <x v="2"/>
    <x v="30"/>
    <n v="10438.718031746032"/>
    <n v="26406.609500097282"/>
    <n v="2.266561211698773E-2"/>
    <s v="No"/>
  </r>
  <r>
    <x v="15"/>
    <x v="1"/>
    <n v="26.97"/>
    <n v="33"/>
    <n v="424"/>
    <n v="11435.279999999999"/>
    <n v="-0.14111884476223527"/>
    <s v="No"/>
    <x v="2"/>
    <x v="12"/>
    <n v="42123.110909090959"/>
    <n v="132929.50192099597"/>
    <n v="-0.23085793947629224"/>
    <s v="No"/>
  </r>
  <r>
    <x v="14"/>
    <x v="1"/>
    <n v="30"/>
    <n v="2"/>
    <n v="270"/>
    <n v="8100"/>
    <n v="-0.1738622656301308"/>
    <s v="No"/>
    <x v="2"/>
    <x v="31"/>
    <n v="42123.110909090959"/>
    <n v="132929.50192099597"/>
    <n v="-0.25594853224765651"/>
    <s v="No"/>
  </r>
  <r>
    <x v="12"/>
    <x v="1"/>
    <n v="29.99"/>
    <n v="8"/>
    <n v="169"/>
    <n v="5068.3099999999995"/>
    <n v="-0.20362525452791158"/>
    <s v="No"/>
    <x v="2"/>
    <x v="32"/>
    <n v="42123.110909090959"/>
    <n v="132929.50192099597"/>
    <n v="-0.27875528286500129"/>
    <s v="No"/>
  </r>
  <r>
    <x v="7"/>
    <x v="1"/>
    <n v="28.91"/>
    <n v="48"/>
    <n v="849"/>
    <n v="24544.59"/>
    <n v="-1.2420907972007249E-2"/>
    <s v="No"/>
    <x v="2"/>
    <x v="23"/>
    <n v="42123.110909090959"/>
    <n v="132929.50192099597"/>
    <n v="-0.13223942507163239"/>
    <s v="No"/>
  </r>
  <r>
    <x v="7"/>
    <x v="1"/>
    <n v="49.99"/>
    <n v="10"/>
    <n v="165"/>
    <n v="8248.35"/>
    <n v="-0.17240587021932505"/>
    <s v="No"/>
    <x v="2"/>
    <x v="15"/>
    <n v="42123.110909090959"/>
    <n v="132929.50192099597"/>
    <n v="-0.25483252716333621"/>
    <s v="No"/>
  </r>
  <r>
    <x v="24"/>
    <x v="0"/>
    <n v="39"/>
    <n v="3"/>
    <n v="24"/>
    <n v="936"/>
    <n v="-0.24419335240473553"/>
    <s v="No"/>
    <x v="1"/>
    <x v="33"/>
    <n v="10438.718031746032"/>
    <n v="26406.609500097282"/>
    <n v="-0.35986134576311374"/>
    <s v="No"/>
  </r>
  <r>
    <x v="3"/>
    <x v="0"/>
    <n v="21.54"/>
    <n v="96"/>
    <n v="989"/>
    <n v="21303.059999999998"/>
    <n v="-4.4243957624782879E-2"/>
    <s v="No"/>
    <x v="0"/>
    <x v="34"/>
    <n v="10438.718031746032"/>
    <n v="26406.609500097282"/>
    <n v="0.41142510053075698"/>
    <s v="No"/>
  </r>
  <r>
    <x v="25"/>
    <x v="1"/>
    <n v="41.99"/>
    <n v="2"/>
    <n v="38"/>
    <n v="1595.6200000000001"/>
    <n v="-0.2377176696216165"/>
    <s v="No"/>
    <x v="2"/>
    <x v="35"/>
    <n v="42123.110909090959"/>
    <n v="132929.50192099597"/>
    <n v="-0.30487958145797966"/>
    <s v="No"/>
  </r>
  <r>
    <x v="26"/>
    <x v="1"/>
    <n v="32.99"/>
    <n v="1"/>
    <n v="10"/>
    <n v="329.90000000000003"/>
    <n v="-0.25014361366856686"/>
    <s v="No"/>
    <x v="2"/>
    <x v="36"/>
    <n v="42123.110909090959"/>
    <n v="132929.50192099597"/>
    <n v="-0.31440132028727474"/>
    <s v="No"/>
  </r>
  <r>
    <x v="15"/>
    <x v="1"/>
    <n v="27.94"/>
    <n v="1"/>
    <n v="1140"/>
    <n v="31851.600000000002"/>
    <n v="5.9314149868990043E-2"/>
    <s v="No"/>
    <x v="2"/>
    <x v="5"/>
    <n v="42123.110909090959"/>
    <n v="132929.50192099597"/>
    <n v="-7.7270363317810578E-2"/>
    <s v="No"/>
  </r>
  <r>
    <x v="8"/>
    <x v="1"/>
    <n v="52.62"/>
    <n v="1"/>
    <n v="5098"/>
    <n v="268256.76"/>
    <n v="2.3801728631470911"/>
    <s v="No"/>
    <x v="2"/>
    <x v="21"/>
    <n v="42123.110909090959"/>
    <n v="132929.50192099597"/>
    <n v="1.701154716018624"/>
    <s v="No"/>
  </r>
  <r>
    <x v="17"/>
    <x v="0"/>
    <n v="32.5"/>
    <n v="5"/>
    <n v="372"/>
    <n v="12090"/>
    <n v="-0.1346912667146265"/>
    <s v="No"/>
    <x v="2"/>
    <x v="37"/>
    <n v="10438.718031746032"/>
    <n v="26406.609500097282"/>
    <n v="6.2532903675039581E-2"/>
    <s v="No"/>
  </r>
  <r>
    <x v="25"/>
    <x v="1"/>
    <n v="36.99"/>
    <n v="9"/>
    <n v="257"/>
    <n v="9506.43"/>
    <n v="-0.16005493029059878"/>
    <s v="No"/>
    <x v="2"/>
    <x v="38"/>
    <n v="42123.110909090959"/>
    <n v="132929.50192099597"/>
    <n v="-0.24536826240781404"/>
    <s v="No"/>
  </r>
  <r>
    <x v="27"/>
    <x v="1"/>
    <n v="38.99"/>
    <n v="5"/>
    <n v="40"/>
    <n v="1559.6000000000001"/>
    <n v="-0.2380712885140818"/>
    <s v="No"/>
    <x v="2"/>
    <x v="39"/>
    <n v="42123.110909090959"/>
    <n v="132929.50192099597"/>
    <n v="-0.3051505521565791"/>
    <s v="No"/>
  </r>
  <r>
    <x v="19"/>
    <x v="0"/>
    <n v="68.989999999999995"/>
    <n v="2"/>
    <n v="99"/>
    <n v="6830.0099999999993"/>
    <n v="-0.18633012951802588"/>
    <s v="No"/>
    <x v="3"/>
    <x v="40"/>
    <n v="10438.718031746032"/>
    <n v="26406.609500097282"/>
    <n v="-0.13665927205583656"/>
    <s v="No"/>
  </r>
  <r>
    <x v="28"/>
    <x v="0"/>
    <n v="69.989999999999995"/>
    <n v="56"/>
    <n v="44"/>
    <n v="3079.56"/>
    <n v="-0.22314939590465571"/>
    <s v="No"/>
    <x v="1"/>
    <x v="41"/>
    <n v="10438.718031746032"/>
    <n v="26406.609500097282"/>
    <n v="-0.27868621421159429"/>
    <s v="No"/>
  </r>
  <r>
    <x v="9"/>
    <x v="3"/>
    <n v="13.99"/>
    <n v="10"/>
    <n v="290"/>
    <n v="4057.1"/>
    <n v="-0.2135525993432868"/>
    <s v="No"/>
    <x v="3"/>
    <x v="42"/>
    <n v="3369.2595999999985"/>
    <n v="7916.3472393375896"/>
    <n v="8.6888609001638153E-2"/>
    <s v="No"/>
  </r>
  <r>
    <x v="29"/>
    <x v="1"/>
    <n v="70.66"/>
    <n v="199"/>
    <n v="720"/>
    <n v="50875.199999999997"/>
    <n v="0.24607440424718241"/>
    <s v="No"/>
    <x v="2"/>
    <x v="43"/>
    <n v="42123.110909090959"/>
    <n v="132929.50192099597"/>
    <n v="6.5840080376669649E-2"/>
    <s v="No"/>
  </r>
  <r>
    <x v="30"/>
    <x v="1"/>
    <n v="52.99"/>
    <n v="5"/>
    <n v="34"/>
    <n v="1801.66"/>
    <n v="-0.23569491457987451"/>
    <s v="No"/>
    <x v="2"/>
    <x v="38"/>
    <n v="42123.110909090959"/>
    <n v="132929.50192099597"/>
    <n v="-0.30332958693439788"/>
    <s v="No"/>
  </r>
  <r>
    <x v="20"/>
    <x v="1"/>
    <n v="55"/>
    <n v="4"/>
    <n v="1"/>
    <n v="55"/>
    <n v="-0.25284238750362259"/>
    <s v="No"/>
    <x v="2"/>
    <x v="27"/>
    <n v="42123.110909090959"/>
    <n v="132929.50192099597"/>
    <n v="-0.31646933375326503"/>
    <s v="No"/>
  </r>
  <r>
    <x v="2"/>
    <x v="3"/>
    <n v="14.99"/>
    <n v="10"/>
    <n v="172"/>
    <n v="2578.2800000000002"/>
    <n v="-0.22807060852028582"/>
    <s v="No"/>
    <x v="1"/>
    <x v="44"/>
    <n v="3369.2595999999985"/>
    <n v="7916.3472393375896"/>
    <n v="-9.9917244164012251E-2"/>
    <s v="No"/>
  </r>
  <r>
    <x v="31"/>
    <x v="6"/>
    <n v="6.65"/>
    <n v="9"/>
    <n v="18882"/>
    <n v="125565.3"/>
    <n v="0.97932899725442768"/>
    <s v="No"/>
    <x v="1"/>
    <x v="45"/>
    <n v="66960.915909090923"/>
    <n v="268412.05159382155"/>
    <n v="0.21833737994593855"/>
    <s v="No"/>
  </r>
  <r>
    <x v="0"/>
    <x v="0"/>
    <n v="25.99"/>
    <n v="6"/>
    <n v="1332"/>
    <n v="34618.68"/>
    <n v="8.6479384876286675E-2"/>
    <s v="No"/>
    <x v="0"/>
    <x v="46"/>
    <n v="10438.718031746032"/>
    <n v="26406.609500097282"/>
    <n v="0.91567840120349009"/>
    <s v="No"/>
  </r>
  <r>
    <x v="29"/>
    <x v="7"/>
    <n v="60.99"/>
    <n v="2"/>
    <n v="35"/>
    <n v="2134.65"/>
    <n v="-0.23242585419669812"/>
    <s v="No"/>
    <x v="1"/>
    <x v="47"/>
    <n v="1516.98"/>
    <n v="1143.3262167222638"/>
    <n v="0.54023951429257233"/>
    <s v="No"/>
  </r>
  <r>
    <x v="29"/>
    <x v="0"/>
    <n v="47.88"/>
    <n v="10"/>
    <n v="25"/>
    <n v="1197"/>
    <n v="-0.24163103894184162"/>
    <s v="No"/>
    <x v="0"/>
    <x v="48"/>
    <n v="10438.718031746032"/>
    <n v="26406.609500097282"/>
    <n v="-0.34997745665576585"/>
    <s v="No"/>
  </r>
  <r>
    <x v="14"/>
    <x v="1"/>
    <n v="37.99"/>
    <n v="10"/>
    <n v="26"/>
    <n v="987.74"/>
    <n v="-0.24368540566691893"/>
    <s v="No"/>
    <x v="2"/>
    <x v="37"/>
    <n v="42123.110909090959"/>
    <n v="132929.50192099597"/>
    <n v="-0.30945253171518661"/>
    <s v="No"/>
  </r>
  <r>
    <x v="24"/>
    <x v="2"/>
    <n v="24.43"/>
    <n v="1"/>
    <n v="110"/>
    <n v="2687.3"/>
    <n v="-0.22700032724164715"/>
    <s v="No"/>
    <x v="1"/>
    <x v="49"/>
    <n v="1881.0670270270268"/>
    <n v="5343.4324984110126"/>
    <n v="0.15088297142571269"/>
    <s v="No"/>
  </r>
  <r>
    <x v="0"/>
    <x v="1"/>
    <n v="84.99"/>
    <n v="10"/>
    <n v="51"/>
    <n v="4334.49"/>
    <n v="-0.21082938044875754"/>
    <s v="No"/>
    <x v="2"/>
    <x v="50"/>
    <n v="42123.110909090959"/>
    <n v="132929.50192099597"/>
    <n v="-0.28427565260531767"/>
    <s v="No"/>
  </r>
  <r>
    <x v="23"/>
    <x v="0"/>
    <n v="25.99"/>
    <n v="10"/>
    <n v="3"/>
    <n v="77.97"/>
    <n v="-0.25261688428430196"/>
    <s v="No"/>
    <x v="1"/>
    <x v="51"/>
    <n v="10438.718031746032"/>
    <n v="26406.609500097282"/>
    <n v="-0.39235434718371792"/>
    <s v="No"/>
  </r>
  <r>
    <x v="2"/>
    <x v="1"/>
    <n v="39.99"/>
    <n v="5"/>
    <n v="18"/>
    <n v="719.82"/>
    <n v="-0.24631565479710488"/>
    <s v="No"/>
    <x v="2"/>
    <x v="52"/>
    <n v="42123.110909090959"/>
    <n v="132929.50192099597"/>
    <n v="-0.31146803614519064"/>
    <s v="No"/>
  </r>
  <r>
    <x v="32"/>
    <x v="1"/>
    <n v="30.95"/>
    <n v="6"/>
    <n v="36"/>
    <n v="1114.2"/>
    <n v="-0.24244391079903554"/>
    <s v="No"/>
    <x v="2"/>
    <x v="53"/>
    <n v="42123.110909090959"/>
    <n v="132929.50192099597"/>
    <n v="-0.30850120038412393"/>
    <s v="No"/>
  </r>
  <r>
    <x v="19"/>
    <x v="1"/>
    <n v="48.95"/>
    <n v="10"/>
    <n v="969"/>
    <n v="47432.55"/>
    <n v="0.21227690063403437"/>
    <s v="No"/>
    <x v="2"/>
    <x v="54"/>
    <n v="42123.110909090959"/>
    <n v="132929.50192099597"/>
    <n v="3.9941766230829658E-2"/>
    <s v="No"/>
  </r>
  <r>
    <x v="12"/>
    <x v="1"/>
    <n v="44.99"/>
    <n v="10"/>
    <n v="27"/>
    <n v="1214.73"/>
    <n v="-0.24145697833763816"/>
    <s v="No"/>
    <x v="2"/>
    <x v="55"/>
    <n v="42123.110909090959"/>
    <n v="132929.50192099597"/>
    <n v="-0.30774493485580084"/>
    <s v="No"/>
  </r>
  <r>
    <x v="3"/>
    <x v="2"/>
    <n v="15.03"/>
    <n v="3"/>
    <n v="44"/>
    <n v="661.31999999999994"/>
    <n v="-0.24688996643533972"/>
    <s v="No"/>
    <x v="1"/>
    <x v="44"/>
    <n v="1881.0670270270268"/>
    <n v="5343.4324984110126"/>
    <n v="-0.22827031639114848"/>
    <s v="No"/>
  </r>
  <r>
    <x v="24"/>
    <x v="1"/>
    <n v="21.15"/>
    <n v="95"/>
    <n v="739"/>
    <n v="15629.849999999999"/>
    <n v="-9.9939522225642063E-2"/>
    <s v="No"/>
    <x v="2"/>
    <x v="22"/>
    <n v="42123.110909090959"/>
    <n v="132929.50192099597"/>
    <n v="-0.19930309319022882"/>
    <s v="No"/>
  </r>
  <r>
    <x v="29"/>
    <x v="1"/>
    <n v="69.55"/>
    <n v="3"/>
    <n v="16"/>
    <n v="1112.8"/>
    <n v="-0.24245765500918134"/>
    <s v="No"/>
    <x v="2"/>
    <x v="56"/>
    <n v="42123.110909090959"/>
    <n v="132929.50192099597"/>
    <n v="-0.30851173228245921"/>
    <s v="No"/>
  </r>
  <r>
    <x v="12"/>
    <x v="1"/>
    <n v="28.2"/>
    <n v="8"/>
    <n v="24"/>
    <n v="676.8"/>
    <n v="-0.24673799474029912"/>
    <s v="No"/>
    <x v="2"/>
    <x v="57"/>
    <n v="42123.110909090959"/>
    <n v="132929.50192099597"/>
    <n v="-0.31179166633546673"/>
    <s v="No"/>
  </r>
  <r>
    <x v="33"/>
    <x v="1"/>
    <n v="17.98"/>
    <n v="10"/>
    <n v="66"/>
    <n v="1186.68"/>
    <n v="-0.24173235340520202"/>
    <s v="No"/>
    <x v="2"/>
    <x v="58"/>
    <n v="42123.110909090959"/>
    <n v="132929.50192099597"/>
    <n v="-0.30795594896173401"/>
    <s v="No"/>
  </r>
  <r>
    <x v="34"/>
    <x v="1"/>
    <n v="16.04"/>
    <n v="31"/>
    <n v="2817"/>
    <n v="45184.68"/>
    <n v="0.19020890230516349"/>
    <s v="No"/>
    <x v="2"/>
    <x v="59"/>
    <n v="42123.110909090959"/>
    <n v="132929.50192099597"/>
    <n v="2.3031524580063679E-2"/>
    <s v="No"/>
  </r>
  <r>
    <x v="27"/>
    <x v="0"/>
    <n v="35.71"/>
    <n v="3"/>
    <n v="36"/>
    <n v="1285.56"/>
    <n v="-0.24076161947719074"/>
    <s v="No"/>
    <x v="1"/>
    <x v="60"/>
    <n v="10438.718031746032"/>
    <n v="26406.609500097282"/>
    <n v="-0.34662375083451408"/>
    <s v="No"/>
  </r>
  <r>
    <x v="2"/>
    <x v="3"/>
    <n v="15.99"/>
    <n v="10"/>
    <n v="594"/>
    <n v="9498.06"/>
    <n v="-0.16013710103268469"/>
    <s v="No"/>
    <x v="2"/>
    <x v="22"/>
    <n v="3369.2595999999985"/>
    <n v="7916.3472393375896"/>
    <n v="0.77419549884636396"/>
    <s v="No"/>
  </r>
  <r>
    <x v="35"/>
    <x v="0"/>
    <n v="10.99"/>
    <n v="10"/>
    <n v="179"/>
    <n v="1967.21"/>
    <n v="-0.23406966173013474"/>
    <s v="No"/>
    <x v="1"/>
    <x v="20"/>
    <n v="10438.718031746032"/>
    <n v="26406.609500097282"/>
    <n v="-0.32081013776928924"/>
    <s v="No"/>
  </r>
  <r>
    <x v="19"/>
    <x v="0"/>
    <n v="70.989999999999995"/>
    <n v="2"/>
    <n v="52"/>
    <n v="3691.4799999999996"/>
    <n v="-0.2171419979957897"/>
    <s v="No"/>
    <x v="2"/>
    <x v="61"/>
    <n v="10438.718031746032"/>
    <n v="26406.609500097282"/>
    <n v="-0.25551322791822917"/>
    <s v="No"/>
  </r>
  <r>
    <x v="2"/>
    <x v="3"/>
    <n v="16.989999999999998"/>
    <n v="10"/>
    <n v="404"/>
    <n v="6863.9599999999991"/>
    <n v="-0.18599683242199044"/>
    <s v="No"/>
    <x v="0"/>
    <x v="62"/>
    <n v="3369.2595999999985"/>
    <n v="7916.3472393375896"/>
    <n v="0.44145365208770504"/>
    <s v="No"/>
  </r>
  <r>
    <x v="30"/>
    <x v="0"/>
    <n v="126.99"/>
    <n v="1"/>
    <n v="32"/>
    <n v="4063.68"/>
    <n v="-0.21348800155560155"/>
    <s v="No"/>
    <x v="2"/>
    <x v="63"/>
    <n v="10438.718031746032"/>
    <n v="26406.609500097282"/>
    <n v="-0.24141827188085413"/>
    <s v="No"/>
  </r>
  <r>
    <x v="36"/>
    <x v="2"/>
    <n v="159.99"/>
    <n v="10"/>
    <n v="30"/>
    <n v="4799.7000000000007"/>
    <n v="-0.20626227759024079"/>
    <s v="No"/>
    <x v="2"/>
    <x v="64"/>
    <n v="1881.0670270270268"/>
    <n v="5343.4324984110126"/>
    <n v="0.54620938391958618"/>
    <s v="No"/>
  </r>
  <r>
    <x v="37"/>
    <x v="6"/>
    <n v="39.950000000000003"/>
    <n v="10"/>
    <n v="353"/>
    <n v="14102.35"/>
    <n v="-0.11493543722399614"/>
    <s v="No"/>
    <x v="0"/>
    <x v="59"/>
    <n v="66960.915909090923"/>
    <n v="268412.05159382155"/>
    <n v="-0.1969306728040659"/>
    <s v="No"/>
  </r>
  <r>
    <x v="19"/>
    <x v="1"/>
    <n v="27.1"/>
    <n v="8"/>
    <n v="28"/>
    <n v="758.80000000000007"/>
    <n v="-0.24593297671747422"/>
    <s v="No"/>
    <x v="2"/>
    <x v="41"/>
    <n v="42123.110909090959"/>
    <n v="132929.50192099597"/>
    <n v="-0.31117479800439651"/>
    <s v="No"/>
  </r>
  <r>
    <x v="29"/>
    <x v="1"/>
    <n v="71.98"/>
    <n v="1"/>
    <n v="2153"/>
    <n v="154972.94"/>
    <n v="1.2680324144342625"/>
    <s v="No"/>
    <x v="2"/>
    <x v="5"/>
    <n v="42123.110909090959"/>
    <n v="132929.50192099597"/>
    <n v="0.84894494796180842"/>
    <s v="No"/>
  </r>
  <r>
    <x v="2"/>
    <x v="3"/>
    <n v="14.99"/>
    <n v="10"/>
    <n v="358"/>
    <n v="5366.42"/>
    <n v="-0.20069862132322461"/>
    <s v="No"/>
    <x v="2"/>
    <x v="42"/>
    <n v="3369.2595999999985"/>
    <n v="7916.3472393375896"/>
    <n v="0.2522830719294113"/>
    <s v="No"/>
  </r>
  <r>
    <x v="38"/>
    <x v="8"/>
    <n v="29.99"/>
    <n v="9"/>
    <n v="87"/>
    <n v="2609.1299999999997"/>
    <n v="-0.22776774503243033"/>
    <s v="No"/>
    <x v="1"/>
    <x v="65"/>
    <n v="15577.778285714288"/>
    <n v="35267.89604619662"/>
    <n v="-0.36771822931333781"/>
    <s v="No"/>
  </r>
  <r>
    <x v="39"/>
    <x v="1"/>
    <n v="43.47"/>
    <n v="10"/>
    <n v="34"/>
    <n v="1477.98"/>
    <n v="-0.2388725759655814"/>
    <s v="No"/>
    <x v="2"/>
    <x v="66"/>
    <n v="42123.110909090959"/>
    <n v="132929.50192099597"/>
    <n v="-0.30576456182952966"/>
    <s v="No"/>
  </r>
  <r>
    <x v="1"/>
    <x v="0"/>
    <n v="109.99"/>
    <n v="3"/>
    <n v="24"/>
    <n v="2639.7599999999998"/>
    <n v="-0.22746704134902637"/>
    <s v="No"/>
    <x v="3"/>
    <x v="13"/>
    <n v="10438.718031746032"/>
    <n v="26406.609500097282"/>
    <n v="-0.29534113539707929"/>
    <s v="No"/>
  </r>
  <r>
    <x v="2"/>
    <x v="4"/>
    <n v="15.89"/>
    <n v="6"/>
    <n v="8"/>
    <n v="127.12"/>
    <n v="-0.2521343643352551"/>
    <s v="No"/>
    <x v="1"/>
    <x v="67"/>
    <n v="174.79"/>
    <n v="67.415560518325421"/>
    <n v="-0.70710678118654757"/>
    <s v="No"/>
  </r>
  <r>
    <x v="40"/>
    <x v="1"/>
    <n v="9.98"/>
    <n v="36"/>
    <n v="8453"/>
    <n v="84360.94"/>
    <n v="0.57481372385241036"/>
    <s v="No"/>
    <x v="2"/>
    <x v="68"/>
    <n v="42123.110909090959"/>
    <n v="132929.50192099597"/>
    <n v="0.3177460870650991"/>
    <s v="No"/>
  </r>
  <r>
    <x v="35"/>
    <x v="3"/>
    <n v="85"/>
    <n v="4"/>
    <n v="42"/>
    <n v="3570"/>
    <n v="-0.21833460274472591"/>
    <s v="No"/>
    <x v="3"/>
    <x v="69"/>
    <n v="3369.2595999999985"/>
    <n v="7916.3472393375896"/>
    <n v="2.5357705256092166E-2"/>
    <s v="No"/>
  </r>
  <r>
    <x v="41"/>
    <x v="1"/>
    <n v="33.5"/>
    <n v="1"/>
    <n v="1511"/>
    <n v="50618.5"/>
    <n v="0.24355430514402204"/>
    <s v="No"/>
    <x v="2"/>
    <x v="40"/>
    <n v="42123.110909090959"/>
    <n v="132929.50192099597"/>
    <n v="6.3908981589038891E-2"/>
    <s v="No"/>
  </r>
  <r>
    <x v="42"/>
    <x v="0"/>
    <n v="29.99"/>
    <n v="5"/>
    <n v="17"/>
    <n v="509.83"/>
    <n v="-0.2483771881460439"/>
    <s v="No"/>
    <x v="1"/>
    <x v="70"/>
    <n v="10438.718031746032"/>
    <n v="26406.609500097282"/>
    <n v="-0.37600010829521502"/>
    <s v="No"/>
  </r>
  <r>
    <x v="43"/>
    <x v="1"/>
    <n v="52.99"/>
    <n v="10"/>
    <n v="117"/>
    <n v="6199.83"/>
    <n v="-0.19251679119636483"/>
    <s v="No"/>
    <x v="2"/>
    <x v="23"/>
    <n v="42123.110909090959"/>
    <n v="132929.50192099597"/>
    <n v="-0.27024310171899424"/>
    <s v="No"/>
  </r>
  <r>
    <x v="19"/>
    <x v="1"/>
    <n v="28.99"/>
    <n v="10"/>
    <n v="10"/>
    <n v="289.89999999999998"/>
    <n v="-0.25053630538701804"/>
    <s v="No"/>
    <x v="2"/>
    <x v="71"/>
    <n v="42123.110909090959"/>
    <n v="132929.50192099597"/>
    <n v="-0.31470223166828459"/>
    <s v="No"/>
  </r>
  <r>
    <x v="1"/>
    <x v="0"/>
    <n v="69.989999999999995"/>
    <n v="10"/>
    <n v="157"/>
    <n v="10988.429999999998"/>
    <n v="-0.14550570212198291"/>
    <s v="No"/>
    <x v="0"/>
    <x v="72"/>
    <n v="10438.718031746032"/>
    <n v="26406.609500097282"/>
    <n v="2.0817211245992857E-2"/>
    <s v="No"/>
  </r>
  <r>
    <x v="0"/>
    <x v="0"/>
    <n v="84.99"/>
    <n v="5"/>
    <n v="73"/>
    <n v="6204.2699999999995"/>
    <n v="-0.19247320241561675"/>
    <s v="No"/>
    <x v="1"/>
    <x v="12"/>
    <n v="10438.718031746032"/>
    <n v="26406.609500097282"/>
    <n v="-0.16035561217090108"/>
    <s v="No"/>
  </r>
  <r>
    <x v="30"/>
    <x v="0"/>
    <n v="49.99"/>
    <n v="5"/>
    <n v="45"/>
    <n v="2249.5500000000002"/>
    <n v="-0.23129784723544713"/>
    <s v="No"/>
    <x v="1"/>
    <x v="7"/>
    <n v="10438.718031746032"/>
    <n v="26406.609500097282"/>
    <n v="-0.31011811765216818"/>
    <s v="No"/>
  </r>
  <r>
    <x v="38"/>
    <x v="8"/>
    <n v="33.950000000000003"/>
    <n v="8"/>
    <n v="464"/>
    <n v="15752.800000000001"/>
    <n v="-9.8732486056052754E-2"/>
    <s v="No"/>
    <x v="2"/>
    <x v="10"/>
    <n v="15577.778285714288"/>
    <n v="35267.89604619662"/>
    <n v="4.9626355384640962E-3"/>
    <s v="No"/>
  </r>
  <r>
    <x v="43"/>
    <x v="1"/>
    <n v="39.99"/>
    <n v="10"/>
    <n v="40"/>
    <n v="1599.6000000000001"/>
    <n v="-0.23767859679563061"/>
    <s v="No"/>
    <x v="2"/>
    <x v="73"/>
    <n v="42123.110909090959"/>
    <n v="132929.50192099597"/>
    <n v="-0.3048496407755692"/>
    <s v="No"/>
  </r>
  <r>
    <x v="32"/>
    <x v="1"/>
    <n v="59.99"/>
    <n v="8"/>
    <n v="39"/>
    <n v="2339.61"/>
    <n v="-0.23041370183135432"/>
    <s v="No"/>
    <x v="2"/>
    <x v="74"/>
    <n v="42123.110909090959"/>
    <n v="132929.50192099597"/>
    <n v="-0.29928270499904153"/>
    <s v="No"/>
  </r>
  <r>
    <x v="44"/>
    <x v="1"/>
    <n v="34.68"/>
    <n v="8"/>
    <n v="2"/>
    <n v="69.36"/>
    <n v="-0.25270141117669859"/>
    <s v="No"/>
    <x v="2"/>
    <x v="23"/>
    <n v="42123.110909090959"/>
    <n v="132929.50192099597"/>
    <n v="-0.31636130656748251"/>
    <s v="No"/>
  </r>
  <r>
    <x v="45"/>
    <x v="1"/>
    <n v="39.950000000000003"/>
    <n v="13"/>
    <n v="178"/>
    <n v="7111.1"/>
    <n v="-0.1835705866395399"/>
    <s v="No"/>
    <x v="2"/>
    <x v="52"/>
    <n v="42123.110909090959"/>
    <n v="132929.50192099597"/>
    <n v="-0.26338781386467286"/>
    <s v="No"/>
  </r>
  <r>
    <x v="46"/>
    <x v="6"/>
    <n v="54.99"/>
    <n v="2"/>
    <n v="22"/>
    <n v="1209.78"/>
    <n v="-0.24150557393779651"/>
    <s v="No"/>
    <x v="0"/>
    <x v="42"/>
    <n v="66960.915909090923"/>
    <n v="268412.05159382155"/>
    <n v="-0.24496342663700432"/>
    <s v="No"/>
  </r>
  <r>
    <x v="47"/>
    <x v="1"/>
    <n v="39.99"/>
    <n v="10"/>
    <n v="52"/>
    <n v="2079.48"/>
    <n v="-0.23296747424937189"/>
    <s v="No"/>
    <x v="2"/>
    <x v="35"/>
    <n v="42123.110909090959"/>
    <n v="132929.50192099597"/>
    <n v="-0.30123960693759388"/>
    <s v="No"/>
  </r>
  <r>
    <x v="28"/>
    <x v="0"/>
    <n v="189.99"/>
    <n v="2"/>
    <n v="32"/>
    <n v="6079.68"/>
    <n v="-0.19369633894566254"/>
    <s v="No"/>
    <x v="1"/>
    <x v="75"/>
    <n v="10438.718031746032"/>
    <n v="26406.609500097282"/>
    <n v="-0.16507374912064998"/>
    <s v="No"/>
  </r>
  <r>
    <x v="48"/>
    <x v="7"/>
    <n v="125"/>
    <n v="10"/>
    <n v="28"/>
    <n v="3500"/>
    <n v="-0.21902181325201547"/>
    <s v="No"/>
    <x v="0"/>
    <x v="30"/>
    <n v="1516.98"/>
    <n v="1143.3262167222638"/>
    <n v="1.7344306209342475"/>
    <s v="No"/>
  </r>
  <r>
    <x v="49"/>
    <x v="1"/>
    <n v="48.99"/>
    <n v="10"/>
    <n v="30"/>
    <n v="1469.7"/>
    <n v="-0.23895386315130077"/>
    <s v="No"/>
    <x v="2"/>
    <x v="76"/>
    <n v="42123.110909090959"/>
    <n v="132929.50192099597"/>
    <n v="-0.30582685048539876"/>
    <s v="No"/>
  </r>
  <r>
    <x v="50"/>
    <x v="1"/>
    <n v="26.9"/>
    <n v="10"/>
    <n v="264"/>
    <n v="7101.5999999999995"/>
    <n v="-0.18366385092267204"/>
    <s v="No"/>
    <x v="2"/>
    <x v="17"/>
    <n v="42123.110909090959"/>
    <n v="132929.50192099597"/>
    <n v="-0.26345928031766269"/>
    <s v="No"/>
  </r>
  <r>
    <x v="2"/>
    <x v="3"/>
    <n v="15.99"/>
    <n v="10"/>
    <n v="14"/>
    <n v="223.86"/>
    <n v="-0.25118463941418095"/>
    <s v="No"/>
    <x v="2"/>
    <x v="64"/>
    <n v="3369.2595999999985"/>
    <n v="7916.3472393375896"/>
    <n v="-0.39732966542574172"/>
    <s v="No"/>
  </r>
  <r>
    <x v="22"/>
    <x v="1"/>
    <n v="103.98"/>
    <n v="1"/>
    <n v="350"/>
    <n v="36393"/>
    <n v="0.10389840412334372"/>
    <s v="No"/>
    <x v="2"/>
    <x v="72"/>
    <n v="42123.110909090959"/>
    <n v="132929.50192099597"/>
    <n v="-4.3106389674855909E-2"/>
    <s v="No"/>
  </r>
  <r>
    <x v="46"/>
    <x v="0"/>
    <n v="11"/>
    <n v="10"/>
    <n v="702"/>
    <n v="7722"/>
    <n v="-0.17757320236949437"/>
    <s v="No"/>
    <x v="1"/>
    <x v="77"/>
    <n v="10438.718031746032"/>
    <n v="26406.609500097282"/>
    <n v="-0.1028802289720694"/>
    <s v="No"/>
  </r>
  <r>
    <x v="51"/>
    <x v="5"/>
    <n v="161.99"/>
    <n v="10"/>
    <n v="129"/>
    <n v="20896.710000000003"/>
    <n v="-4.8233214619598667E-2"/>
    <s v="No"/>
    <x v="0"/>
    <x v="57"/>
    <n v="7851.1500000000024"/>
    <n v="18631.101710406907"/>
    <n v="0.70020335902696784"/>
    <s v="No"/>
  </r>
  <r>
    <x v="27"/>
    <x v="0"/>
    <n v="40.99"/>
    <n v="10"/>
    <n v="16"/>
    <n v="655.84"/>
    <n v="-0.24694376520076752"/>
    <s v="No"/>
    <x v="2"/>
    <x v="78"/>
    <n v="10438.718031746032"/>
    <n v="26406.609500097282"/>
    <n v="-0.37047081079113892"/>
    <s v="No"/>
  </r>
  <r>
    <x v="52"/>
    <x v="1"/>
    <n v="25.49"/>
    <n v="16"/>
    <n v="2093"/>
    <n v="53350.57"/>
    <n v="0.2703758367247443"/>
    <s v="No"/>
    <x v="2"/>
    <x v="79"/>
    <n v="42123.110909090959"/>
    <n v="132929.50192099597"/>
    <n v="8.446175550692922E-2"/>
    <s v="No"/>
  </r>
  <r>
    <x v="19"/>
    <x v="1"/>
    <n v="39.99"/>
    <n v="8"/>
    <n v="26"/>
    <n v="1039.74"/>
    <n v="-0.24317490643293241"/>
    <s v="No"/>
    <x v="2"/>
    <x v="43"/>
    <n v="42123.110909090959"/>
    <n v="132929.50192099597"/>
    <n v="-0.30906134691987375"/>
    <s v="No"/>
  </r>
  <r>
    <x v="19"/>
    <x v="1"/>
    <n v="38.25"/>
    <n v="5"/>
    <n v="8"/>
    <n v="306"/>
    <n v="-0.25037824697034144"/>
    <s v="No"/>
    <x v="2"/>
    <x v="80"/>
    <n v="42123.110909090959"/>
    <n v="132929.50192099597"/>
    <n v="-0.31458111483742812"/>
    <s v="No"/>
  </r>
  <r>
    <x v="27"/>
    <x v="0"/>
    <n v="65.97"/>
    <n v="10"/>
    <n v="37"/>
    <n v="2440.89"/>
    <n v="-0.22941940640023598"/>
    <s v="No"/>
    <x v="3"/>
    <x v="35"/>
    <n v="10438.718031746032"/>
    <n v="26406.609500097282"/>
    <n v="-0.3028722044651953"/>
    <s v="No"/>
  </r>
  <r>
    <x v="53"/>
    <x v="1"/>
    <n v="24.99"/>
    <n v="10"/>
    <n v="116"/>
    <n v="2898.8399999999997"/>
    <n v="-0.2249235770886181"/>
    <s v="No"/>
    <x v="2"/>
    <x v="81"/>
    <n v="42123.110909090959"/>
    <n v="132929.50192099597"/>
    <n v="-0.29507573820898791"/>
    <s v="No"/>
  </r>
  <r>
    <x v="22"/>
    <x v="1"/>
    <n v="75.989999999999995"/>
    <n v="2"/>
    <n v="8"/>
    <n v="607.91999999999996"/>
    <n v="-0.24741420987947205"/>
    <s v="No"/>
    <x v="2"/>
    <x v="82"/>
    <n v="42123.110909090959"/>
    <n v="132929.50192099597"/>
    <n v="-0.31230983573356574"/>
    <s v="No"/>
  </r>
  <r>
    <x v="54"/>
    <x v="0"/>
    <n v="20"/>
    <n v="8"/>
    <n v="23"/>
    <n v="460"/>
    <n v="-0.24886638385430446"/>
    <s v="No"/>
    <x v="2"/>
    <x v="83"/>
    <n v="10438.718031746032"/>
    <n v="26406.609500097282"/>
    <n v="-0.37788713585927303"/>
    <s v="No"/>
  </r>
  <r>
    <x v="32"/>
    <x v="2"/>
    <n v="77.069999999999993"/>
    <n v="3"/>
    <n v="55"/>
    <n v="4238.8499999999995"/>
    <n v="-0.21176830634757429"/>
    <s v="No"/>
    <x v="3"/>
    <x v="84"/>
    <n v="1881.0670270270268"/>
    <n v="5343.4324984110126"/>
    <n v="0.44124876166660881"/>
    <s v="No"/>
  </r>
  <r>
    <x v="7"/>
    <x v="1"/>
    <n v="49.99"/>
    <n v="5"/>
    <n v="21"/>
    <n v="1049.79"/>
    <n v="-0.24307624263867156"/>
    <s v="No"/>
    <x v="2"/>
    <x v="62"/>
    <n v="42123.110909090959"/>
    <n v="132929.50192099597"/>
    <n v="-0.30898574293539499"/>
    <s v="No"/>
  </r>
  <r>
    <x v="29"/>
    <x v="5"/>
    <n v="59.99"/>
    <n v="3"/>
    <n v="20"/>
    <n v="1199.8"/>
    <n v="-0.24160355052155005"/>
    <s v="No"/>
    <x v="2"/>
    <x v="61"/>
    <n v="7851.1500000000024"/>
    <n v="18631.101710406907"/>
    <n v="-0.35700250599161887"/>
    <s v="No"/>
  </r>
  <r>
    <x v="38"/>
    <x v="8"/>
    <n v="39.99"/>
    <n v="3"/>
    <n v="275"/>
    <n v="10997.25"/>
    <n v="-0.14541911359806442"/>
    <s v="No"/>
    <x v="2"/>
    <x v="75"/>
    <n v="15577.778285714288"/>
    <n v="35267.89604619662"/>
    <n v="-0.1298781271135187"/>
    <s v="No"/>
  </r>
  <r>
    <x v="19"/>
    <x v="1"/>
    <n v="54.99"/>
    <n v="10"/>
    <n v="384"/>
    <n v="21116.16"/>
    <n v="-4.6078809679245956E-2"/>
    <s v="No"/>
    <x v="2"/>
    <x v="33"/>
    <n v="42123.110909090959"/>
    <n v="132929.50192099597"/>
    <n v="-0.1580307652215234"/>
    <s v="No"/>
  </r>
  <r>
    <x v="55"/>
    <x v="0"/>
    <n v="79.989999999999995"/>
    <n v="6"/>
    <n v="18"/>
    <n v="1439.82"/>
    <n v="-0.2392472038649838"/>
    <s v="No"/>
    <x v="2"/>
    <x v="30"/>
    <n v="10438.718031746032"/>
    <n v="26406.609500097282"/>
    <n v="-0.34078203154830916"/>
    <s v="No"/>
  </r>
  <r>
    <x v="56"/>
    <x v="0"/>
    <n v="37.5"/>
    <n v="1"/>
    <n v="30"/>
    <n v="1125"/>
    <n v="-0.24233788403505374"/>
    <s v="No"/>
    <x v="1"/>
    <x v="30"/>
    <n v="10438.718031746032"/>
    <n v="26406.609500097282"/>
    <n v="-0.35270404675434458"/>
    <s v="No"/>
  </r>
  <r>
    <x v="42"/>
    <x v="1"/>
    <n v="22.87"/>
    <n v="74"/>
    <n v="440"/>
    <n v="10062.800000000001"/>
    <n v="-0.15459288300573182"/>
    <s v="No"/>
    <x v="2"/>
    <x v="30"/>
    <n v="42123.110909090959"/>
    <n v="132929.50192099597"/>
    <n v="-0.24118281078150258"/>
    <s v="No"/>
  </r>
  <r>
    <x v="9"/>
    <x v="3"/>
    <n v="6.97"/>
    <n v="10"/>
    <n v="803"/>
    <n v="5596.91"/>
    <n v="-0.19843583346857935"/>
    <s v="No"/>
    <x v="1"/>
    <x v="65"/>
    <n v="3369.2595999999985"/>
    <n v="7916.3472393375896"/>
    <n v="0.28139877302633365"/>
    <s v="No"/>
  </r>
  <r>
    <x v="29"/>
    <x v="0"/>
    <n v="65.680000000000007"/>
    <n v="10"/>
    <n v="11"/>
    <n v="722.48"/>
    <n v="-0.24628954079782789"/>
    <s v="No"/>
    <x v="1"/>
    <x v="28"/>
    <n v="10438.718031746032"/>
    <n v="26406.609500097282"/>
    <n v="-0.36794720017767663"/>
    <s v="No"/>
  </r>
  <r>
    <x v="1"/>
    <x v="0"/>
    <n v="89.99"/>
    <n v="5"/>
    <n v="5"/>
    <n v="449.95"/>
    <n v="-0.24896504764856531"/>
    <s v="No"/>
    <x v="1"/>
    <x v="15"/>
    <n v="10438.718031746032"/>
    <n v="26406.609500097282"/>
    <n v="-0.3782677223938663"/>
    <s v="No"/>
  </r>
  <r>
    <x v="12"/>
    <x v="1"/>
    <n v="72.56"/>
    <n v="10"/>
    <n v="3171"/>
    <n v="230087.76"/>
    <n v="2.0054566081080223"/>
    <s v="No"/>
    <x v="2"/>
    <x v="85"/>
    <n v="42123.110909090959"/>
    <n v="132929.50192099597"/>
    <n v="1.4140175534744885"/>
    <s v="No"/>
  </r>
  <r>
    <x v="43"/>
    <x v="0"/>
    <n v="28.99"/>
    <n v="1"/>
    <n v="23"/>
    <n v="666.77"/>
    <n v="-0.24683646218870073"/>
    <s v="No"/>
    <x v="1"/>
    <x v="86"/>
    <n v="10438.718031746032"/>
    <n v="26406.609500097282"/>
    <n v="-0.37005689926645186"/>
    <s v="No"/>
  </r>
  <r>
    <x v="29"/>
    <x v="7"/>
    <n v="60.99"/>
    <n v="2"/>
    <n v="27"/>
    <n v="1646.73"/>
    <n v="-0.23721590777836551"/>
    <s v="No"/>
    <x v="3"/>
    <x v="61"/>
    <n v="1516.98"/>
    <n v="1143.3262167222638"/>
    <n v="0.1134846713932379"/>
    <s v="No"/>
  </r>
  <r>
    <x v="35"/>
    <x v="1"/>
    <n v="38.94"/>
    <n v="66"/>
    <n v="2247"/>
    <n v="87498.18"/>
    <n v="0.60561292802225397"/>
    <s v="No"/>
    <x v="2"/>
    <x v="15"/>
    <n v="42123.110909090959"/>
    <n v="132929.50192099597"/>
    <n v="0.3413468675890835"/>
    <s v="No"/>
  </r>
  <r>
    <x v="57"/>
    <x v="1"/>
    <n v="24.14"/>
    <n v="10"/>
    <n v="9265"/>
    <n v="223657.1"/>
    <n v="1.9423249349536418"/>
    <s v="No"/>
    <x v="2"/>
    <x v="0"/>
    <n v="42123.110909090959"/>
    <n v="132929.50192099597"/>
    <n v="1.3656410839393665"/>
    <s v="No"/>
  </r>
  <r>
    <x v="29"/>
    <x v="1"/>
    <n v="75.989999999999995"/>
    <n v="10"/>
    <n v="19"/>
    <n v="1443.81"/>
    <n v="-0.23920803286606829"/>
    <s v="No"/>
    <x v="2"/>
    <x v="87"/>
    <n v="42123.110909090959"/>
    <n v="132929.50192099597"/>
    <n v="-0.30602161537675737"/>
    <s v="No"/>
  </r>
  <r>
    <x v="58"/>
    <x v="0"/>
    <n v="99.99"/>
    <n v="4"/>
    <n v="8"/>
    <n v="799.92"/>
    <n v="-0.24552928963090642"/>
    <s v="No"/>
    <x v="3"/>
    <x v="88"/>
    <n v="10438.718031746032"/>
    <n v="26406.609500097282"/>
    <n v="-0.36501460104942751"/>
    <s v="No"/>
  </r>
  <r>
    <x v="24"/>
    <x v="0"/>
    <n v="27.3"/>
    <n v="10"/>
    <n v="179"/>
    <n v="4886.7"/>
    <n v="-0.20540817310260948"/>
    <s v="No"/>
    <x v="2"/>
    <x v="89"/>
    <n v="10438.718031746032"/>
    <n v="26406.609500097282"/>
    <n v="-0.2102510748956839"/>
    <s v="No"/>
  </r>
  <r>
    <x v="2"/>
    <x v="3"/>
    <n v="48"/>
    <n v="10"/>
    <n v="7"/>
    <n v="336"/>
    <n v="-0.2500837281815031"/>
    <s v="No"/>
    <x v="1"/>
    <x v="36"/>
    <n v="3369.2595999999985"/>
    <n v="7916.3472393375896"/>
    <n v="-0.38316404122942571"/>
    <s v="No"/>
  </r>
  <r>
    <x v="59"/>
    <x v="1"/>
    <n v="22.99"/>
    <n v="1"/>
    <n v="12"/>
    <n v="275.88"/>
    <n v="-0.25067394383433517"/>
    <s v="No"/>
    <x v="2"/>
    <x v="43"/>
    <n v="42123.110909090959"/>
    <n v="132929.50192099597"/>
    <n v="-0.31480770110732859"/>
    <s v="No"/>
  </r>
  <r>
    <x v="51"/>
    <x v="0"/>
    <n v="159.99"/>
    <n v="10"/>
    <n v="160"/>
    <n v="25598.400000000001"/>
    <n v="-2.0753464764815244E-3"/>
    <s v="No"/>
    <x v="0"/>
    <x v="77"/>
    <n v="10438.718031746032"/>
    <n v="26406.609500097282"/>
    <n v="0.57408664933671705"/>
    <s v="No"/>
  </r>
  <r>
    <x v="2"/>
    <x v="3"/>
    <n v="17.989999999999998"/>
    <n v="10"/>
    <n v="3"/>
    <n v="53.97"/>
    <n v="-0.25285249931537268"/>
    <s v="No"/>
    <x v="3"/>
    <x v="52"/>
    <n v="3369.2595999999985"/>
    <n v="7916.3472393375896"/>
    <n v="-0.41879032080929912"/>
    <s v="No"/>
  </r>
  <r>
    <x v="60"/>
    <x v="1"/>
    <n v="38.99"/>
    <n v="33"/>
    <n v="7"/>
    <n v="272.93"/>
    <n v="-0.250702904848571"/>
    <s v="No"/>
    <x v="2"/>
    <x v="90"/>
    <n v="42123.110909090959"/>
    <n v="132929.50192099597"/>
    <n v="-0.31482989332167804"/>
    <s v="No"/>
  </r>
  <r>
    <x v="54"/>
    <x v="0"/>
    <n v="20"/>
    <n v="10"/>
    <n v="1"/>
    <n v="20"/>
    <n v="-0.25318599275726733"/>
    <s v="No"/>
    <x v="3"/>
    <x v="91"/>
    <n v="10438.718031746032"/>
    <n v="26406.609500097282"/>
    <n v="-0.39454963090614298"/>
    <s v="No"/>
  </r>
  <r>
    <x v="61"/>
    <x v="0"/>
    <n v="82.99"/>
    <n v="3"/>
    <n v="5"/>
    <n v="414.95"/>
    <n v="-0.24930865290221008"/>
    <s v="No"/>
    <x v="1"/>
    <x v="37"/>
    <n v="10438.718031746032"/>
    <n v="26406.609500097282"/>
    <n v="-0.37959314813623096"/>
    <s v="No"/>
  </r>
  <r>
    <x v="9"/>
    <x v="5"/>
    <n v="11.99"/>
    <n v="10"/>
    <n v="11"/>
    <n v="131.89000000000001"/>
    <n v="-0.25208753584782984"/>
    <s v="No"/>
    <x v="1"/>
    <x v="92"/>
    <n v="7851.1500000000024"/>
    <n v="18631.101710406907"/>
    <n v="-0.41432117756558645"/>
    <s v="No"/>
  </r>
  <r>
    <x v="62"/>
    <x v="1"/>
    <n v="13.68"/>
    <n v="10"/>
    <n v="105"/>
    <n v="1436.3999999999999"/>
    <n v="-0.23928077900691136"/>
    <s v="No"/>
    <x v="2"/>
    <x v="27"/>
    <n v="42123.110909090959"/>
    <n v="132929.50192099597"/>
    <n v="-0.30607735921008944"/>
    <s v="No"/>
  </r>
  <r>
    <x v="7"/>
    <x v="1"/>
    <n v="77.150000000000006"/>
    <n v="8"/>
    <n v="293"/>
    <n v="22604.95"/>
    <n v="-3.1462922091422978E-2"/>
    <s v="No"/>
    <x v="2"/>
    <x v="74"/>
    <n v="42123.110909090959"/>
    <n v="132929.50192099597"/>
    <n v="-0.14683091884818159"/>
    <s v="No"/>
  </r>
  <r>
    <x v="8"/>
    <x v="2"/>
    <n v="35.71"/>
    <n v="3"/>
    <n v="30"/>
    <n v="1071.3"/>
    <n v="-0.24286507266707444"/>
    <s v="No"/>
    <x v="3"/>
    <x v="93"/>
    <n v="1881.0670270270268"/>
    <n v="5343.4324984110126"/>
    <n v="-0.1515443541708123"/>
    <s v="No"/>
  </r>
  <r>
    <x v="24"/>
    <x v="0"/>
    <n v="39.99"/>
    <n v="3"/>
    <n v="76"/>
    <n v="3039.2400000000002"/>
    <n v="-0.22354522915685449"/>
    <s v="No"/>
    <x v="2"/>
    <x v="48"/>
    <n v="10438.718031746032"/>
    <n v="26406.609500097282"/>
    <n v="-0.28021310466679838"/>
    <s v="No"/>
  </r>
  <r>
    <x v="19"/>
    <x v="1"/>
    <n v="41.99"/>
    <n v="9"/>
    <n v="132"/>
    <n v="5542.68"/>
    <n v="-0.19896822526586952"/>
    <s v="No"/>
    <x v="2"/>
    <x v="94"/>
    <n v="42123.110909090959"/>
    <n v="132929.50192099597"/>
    <n v="-0.27518669956976005"/>
    <s v="No"/>
  </r>
  <r>
    <x v="63"/>
    <x v="2"/>
    <n v="17.850000000000001"/>
    <n v="3"/>
    <n v="29"/>
    <n v="517.65000000000009"/>
    <n v="-0.2483004169150867"/>
    <s v="No"/>
    <x v="2"/>
    <x v="91"/>
    <n v="1881.0670270270268"/>
    <n v="5343.4324984110126"/>
    <n v="-0.25515752794340879"/>
    <s v="No"/>
  </r>
  <r>
    <x v="32"/>
    <x v="1"/>
    <n v="32.99"/>
    <n v="2"/>
    <n v="3"/>
    <n v="98.97"/>
    <n v="-0.2524107211321151"/>
    <s v="No"/>
    <x v="2"/>
    <x v="72"/>
    <n v="42123.110909090959"/>
    <n v="132929.50192099597"/>
    <n v="-0.31613855691768994"/>
    <s v="No"/>
  </r>
  <r>
    <x v="19"/>
    <x v="0"/>
    <n v="69.989999999999995"/>
    <n v="2"/>
    <n v="81"/>
    <n v="5669.19"/>
    <n v="-0.19772623953333809"/>
    <s v="No"/>
    <x v="2"/>
    <x v="95"/>
    <n v="10438.718031746032"/>
    <n v="26406.609500097282"/>
    <n v="-0.18061872092017195"/>
    <s v="No"/>
  </r>
  <r>
    <x v="26"/>
    <x v="1"/>
    <n v="28.19"/>
    <n v="3"/>
    <n v="23"/>
    <n v="648.37"/>
    <n v="-0.24701710037918828"/>
    <s v="No"/>
    <x v="2"/>
    <x v="68"/>
    <n v="42123.110909090959"/>
    <n v="132929.50192099597"/>
    <n v="-0.31200553909951945"/>
    <s v="No"/>
  </r>
  <r>
    <x v="7"/>
    <x v="1"/>
    <n v="70.08"/>
    <n v="1"/>
    <n v="1165"/>
    <n v="81643.199999999997"/>
    <n v="0.54813287407982314"/>
    <s v="No"/>
    <x v="2"/>
    <x v="59"/>
    <n v="42123.110909090959"/>
    <n v="132929.50192099597"/>
    <n v="0.29730111464945547"/>
    <s v="No"/>
  </r>
  <r>
    <x v="64"/>
    <x v="1"/>
    <n v="7.28"/>
    <n v="10"/>
    <n v="149"/>
    <n v="1084.72"/>
    <n v="-0.24273332459553407"/>
    <s v="No"/>
    <x v="2"/>
    <x v="61"/>
    <n v="42123.110909090959"/>
    <n v="132929.50192099597"/>
    <n v="-0.30872297207192817"/>
    <s v="No"/>
  </r>
  <r>
    <x v="58"/>
    <x v="0"/>
    <n v="125.99"/>
    <n v="1"/>
    <n v="15"/>
    <n v="1889.85"/>
    <n v="-0.23482912751361931"/>
    <s v="No"/>
    <x v="1"/>
    <x v="96"/>
    <n v="10438.718031746032"/>
    <n v="26406.609500097282"/>
    <n v="-0.32373970735298441"/>
    <s v="No"/>
  </r>
  <r>
    <x v="65"/>
    <x v="0"/>
    <n v="39.99"/>
    <n v="3"/>
    <n v="9"/>
    <n v="359.91"/>
    <n v="-0.24984899670679891"/>
    <s v="No"/>
    <x v="2"/>
    <x v="97"/>
    <n v="10438.718031746032"/>
    <n v="26406.609500097282"/>
    <n v="-0.3816774747893667"/>
    <s v="No"/>
  </r>
  <r>
    <x v="7"/>
    <x v="1"/>
    <n v="46"/>
    <n v="59"/>
    <n v="1207"/>
    <n v="55522"/>
    <n v="0.29169340117965498"/>
    <s v="No"/>
    <x v="2"/>
    <x v="85"/>
    <n v="42123.110909090959"/>
    <n v="132929.50192099597"/>
    <n v="0.10079695550858533"/>
    <s v="No"/>
  </r>
  <r>
    <x v="38"/>
    <x v="8"/>
    <n v="49.99"/>
    <n v="7"/>
    <n v="916"/>
    <n v="45790.840000000004"/>
    <n v="0.19615975260657259"/>
    <s v="No"/>
    <x v="2"/>
    <x v="12"/>
    <n v="15577.778285714288"/>
    <n v="35267.89604619662"/>
    <n v="0.85667320995588481"/>
    <s v="No"/>
  </r>
  <r>
    <x v="18"/>
    <x v="1"/>
    <n v="18.91"/>
    <n v="10"/>
    <n v="5500"/>
    <n v="104005"/>
    <n v="0.76766521582135805"/>
    <s v="No"/>
    <x v="2"/>
    <x v="98"/>
    <n v="42123.110909090959"/>
    <n v="132929.50192099597"/>
    <n v="0.46552411764611379"/>
    <s v="No"/>
  </r>
  <r>
    <x v="38"/>
    <x v="6"/>
    <n v="44"/>
    <n v="2"/>
    <n v="24"/>
    <n v="1056"/>
    <n v="-0.24301527724938202"/>
    <s v="No"/>
    <x v="0"/>
    <x v="99"/>
    <n v="66960.915909090923"/>
    <n v="268412.05159382155"/>
    <n v="-0.24553635173141367"/>
    <s v="No"/>
  </r>
  <r>
    <x v="25"/>
    <x v="1"/>
    <n v="38.99"/>
    <n v="2"/>
    <n v="41"/>
    <n v="1598.5900000000001"/>
    <n v="-0.23768851226152149"/>
    <s v="No"/>
    <x v="2"/>
    <x v="98"/>
    <n v="42123.110909090959"/>
    <n v="132929.50192099597"/>
    <n v="-0.30485723878793974"/>
    <s v="No"/>
  </r>
  <r>
    <x v="66"/>
    <x v="8"/>
    <n v="13.5"/>
    <n v="10"/>
    <n v="17"/>
    <n v="229.5"/>
    <n v="-0.25112926988187934"/>
    <s v="No"/>
    <x v="0"/>
    <x v="100"/>
    <n v="15577.778285714288"/>
    <n v="35267.89604619662"/>
    <n v="-0.43519120804966438"/>
    <s v="No"/>
  </r>
  <r>
    <x v="22"/>
    <x v="1"/>
    <n v="59.99"/>
    <n v="2"/>
    <n v="3"/>
    <n v="179.97"/>
    <n v="-0.25161552040225149"/>
    <s v="No"/>
    <x v="2"/>
    <x v="101"/>
    <n v="42123.110909090959"/>
    <n v="132929.50192099597"/>
    <n v="-0.31552921137114498"/>
    <s v="No"/>
  </r>
  <r>
    <x v="22"/>
    <x v="1"/>
    <n v="78.989999999999995"/>
    <n v="10"/>
    <n v="27"/>
    <n v="2132.73"/>
    <n v="-0.23244470339918377"/>
    <s v="No"/>
    <x v="2"/>
    <x v="102"/>
    <n v="42123.110909090959"/>
    <n v="132929.50192099597"/>
    <n v="-0.30083901866162449"/>
    <s v="No"/>
  </r>
  <r>
    <x v="67"/>
    <x v="1"/>
    <n v="59.63"/>
    <n v="24"/>
    <n v="48"/>
    <n v="2862.2400000000002"/>
    <n v="-0.22528289001100091"/>
    <s v="No"/>
    <x v="2"/>
    <x v="30"/>
    <n v="42123.110909090959"/>
    <n v="132929.50192099597"/>
    <n v="-0.29535107212261191"/>
    <s v="No"/>
  </r>
  <r>
    <x v="68"/>
    <x v="8"/>
    <n v="28.95"/>
    <n v="1"/>
    <n v="5"/>
    <n v="144.75"/>
    <n v="-0.25196128546034774"/>
    <s v="No"/>
    <x v="0"/>
    <x v="78"/>
    <n v="15577.778285714288"/>
    <n v="35267.89604619662"/>
    <n v="-0.43759424337360281"/>
    <s v="No"/>
  </r>
  <r>
    <x v="65"/>
    <x v="1"/>
    <n v="38"/>
    <n v="10"/>
    <n v="42"/>
    <n v="1596"/>
    <n v="-0.2377139390502912"/>
    <s v="No"/>
    <x v="2"/>
    <x v="103"/>
    <n v="42123.110909090959"/>
    <n v="132929.50192099597"/>
    <n v="-0.30487672279986011"/>
    <s v="No"/>
  </r>
  <r>
    <x v="27"/>
    <x v="1"/>
    <n v="53.45"/>
    <n v="1"/>
    <n v="3787"/>
    <n v="202415.15000000002"/>
    <n v="1.733786488734796"/>
    <s v="No"/>
    <x v="2"/>
    <x v="69"/>
    <n v="42123.110909090959"/>
    <n v="132929.50192099597"/>
    <n v="1.2058424711933058"/>
    <s v="No"/>
  </r>
  <r>
    <x v="69"/>
    <x v="1"/>
    <n v="56"/>
    <n v="3"/>
    <n v="6"/>
    <n v="336"/>
    <n v="-0.2500837281815031"/>
    <s v="No"/>
    <x v="2"/>
    <x v="39"/>
    <n v="42123.110909090959"/>
    <n v="132929.50192099597"/>
    <n v="-0.31435543130167076"/>
    <s v="No"/>
  </r>
  <r>
    <x v="29"/>
    <x v="1"/>
    <n v="92"/>
    <n v="1"/>
    <n v="9"/>
    <n v="828"/>
    <n v="-0.2452536200445537"/>
    <s v="No"/>
    <x v="2"/>
    <x v="51"/>
    <n v="42123.110909090959"/>
    <n v="132929.50192099597"/>
    <n v="-0.31065422131524945"/>
    <s v="No"/>
  </r>
  <r>
    <x v="70"/>
    <x v="1"/>
    <n v="27.84"/>
    <n v="1"/>
    <n v="85"/>
    <n v="2366.4"/>
    <n v="-0.23015069655292164"/>
    <s v="No"/>
    <x v="2"/>
    <x v="3"/>
    <n v="42123.110909090959"/>
    <n v="132929.50192099597"/>
    <n v="-0.29908116960161013"/>
    <s v="No"/>
  </r>
  <r>
    <x v="18"/>
    <x v="1"/>
    <n v="19.989999999999998"/>
    <n v="3"/>
    <n v="58"/>
    <n v="1159.4199999999998"/>
    <n v="-0.24199997281132651"/>
    <s v="No"/>
    <x v="2"/>
    <x v="45"/>
    <n v="42123.110909090959"/>
    <n v="132929.50192099597"/>
    <n v="-0.30816102006789226"/>
    <s v="No"/>
  </r>
  <r>
    <x v="71"/>
    <x v="1"/>
    <n v="31.57"/>
    <n v="10"/>
    <n v="287"/>
    <n v="9060.59"/>
    <n v="-0.16443187218445554"/>
    <s v="No"/>
    <x v="2"/>
    <x v="11"/>
    <n v="42123.110909090959"/>
    <n v="132929.50192099597"/>
    <n v="-0.24872222066054997"/>
    <s v="No"/>
  </r>
  <r>
    <x v="72"/>
    <x v="1"/>
    <n v="21.91"/>
    <n v="96"/>
    <n v="1831"/>
    <n v="40117.21"/>
    <n v="0.14046006474266959"/>
    <s v="No"/>
    <x v="2"/>
    <x v="10"/>
    <n v="42123.110909090959"/>
    <n v="132929.50192099597"/>
    <n v="-1.5089960318087462E-2"/>
    <s v="No"/>
  </r>
  <r>
    <x v="73"/>
    <x v="1"/>
    <n v="71.900000000000006"/>
    <n v="10"/>
    <n v="244"/>
    <n v="17543.600000000002"/>
    <n v="-8.115167782099382E-2"/>
    <s v="No"/>
    <x v="2"/>
    <x v="3"/>
    <n v="42123.110909090959"/>
    <n v="132929.50192099597"/>
    <n v="-0.18490636430503821"/>
    <s v="No"/>
  </r>
  <r>
    <x v="26"/>
    <x v="1"/>
    <n v="32.89"/>
    <n v="3"/>
    <n v="5"/>
    <n v="164.45"/>
    <n v="-0.25176788478901052"/>
    <s v="No"/>
    <x v="2"/>
    <x v="104"/>
    <n v="42123.110909090959"/>
    <n v="132929.50192099597"/>
    <n v="-0.31564596498697683"/>
    <s v="No"/>
  </r>
  <r>
    <x v="22"/>
    <x v="0"/>
    <n v="18.989999999999998"/>
    <n v="10"/>
    <n v="8"/>
    <n v="151.91999999999999"/>
    <n v="-0.25189089546981541"/>
    <s v="No"/>
    <x v="3"/>
    <x v="105"/>
    <n v="10438.718031746032"/>
    <n v="26406.609500097282"/>
    <n v="-0.38955391193663597"/>
    <s v="No"/>
  </r>
  <r>
    <x v="1"/>
    <x v="1"/>
    <n v="38.99"/>
    <n v="9"/>
    <n v="37"/>
    <n v="1442.63"/>
    <n v="-0.23921961727176261"/>
    <s v="No"/>
    <x v="2"/>
    <x v="67"/>
    <n v="42123.110909090959"/>
    <n v="132929.50192099597"/>
    <n v="-0.30603049226249718"/>
    <s v="No"/>
  </r>
  <r>
    <x v="6"/>
    <x v="1"/>
    <n v="71.98"/>
    <n v="1"/>
    <n v="100"/>
    <n v="7198"/>
    <n v="-0.18271746388120472"/>
    <s v="No"/>
    <x v="2"/>
    <x v="106"/>
    <n v="42123.110909090959"/>
    <n v="132929.50192099597"/>
    <n v="-0.26273408388942893"/>
    <s v="No"/>
  </r>
  <r>
    <x v="19"/>
    <x v="1"/>
    <n v="29.99"/>
    <n v="10"/>
    <n v="61"/>
    <n v="1829.3899999999999"/>
    <n v="-0.23542268104605824"/>
    <s v="No"/>
    <x v="2"/>
    <x v="21"/>
    <n v="42123.110909090959"/>
    <n v="132929.50192099597"/>
    <n v="-0.30312098011951283"/>
    <s v="No"/>
  </r>
  <r>
    <x v="74"/>
    <x v="0"/>
    <n v="36.81"/>
    <n v="207"/>
    <n v="1234"/>
    <n v="45423.54"/>
    <n v="0.19255386090189466"/>
    <s v="No"/>
    <x v="1"/>
    <x v="75"/>
    <n v="10438.718031746032"/>
    <n v="26406.609500097282"/>
    <n v="1.3248509608219521"/>
    <s v="No"/>
  </r>
  <r>
    <x v="54"/>
    <x v="0"/>
    <n v="15"/>
    <n v="10"/>
    <n v="12"/>
    <n v="180"/>
    <n v="-0.25161522588346263"/>
    <s v="No"/>
    <x v="0"/>
    <x v="107"/>
    <n v="10438.718031746032"/>
    <n v="26406.609500097282"/>
    <n v="-0.38849054179819026"/>
    <s v="No"/>
  </r>
  <r>
    <x v="75"/>
    <x v="1"/>
    <n v="29.2"/>
    <n v="21"/>
    <n v="121"/>
    <n v="3533.2"/>
    <n v="-0.21869587912570099"/>
    <s v="No"/>
    <x v="2"/>
    <x v="108"/>
    <n v="42123.110909090959"/>
    <n v="132929.50192099597"/>
    <n v="-0.29030358461755251"/>
    <s v="No"/>
  </r>
  <r>
    <x v="21"/>
    <x v="0"/>
    <n v="53.99"/>
    <n v="9"/>
    <n v="512"/>
    <n v="27642.880000000001"/>
    <n v="1.7995912636994724E-2"/>
    <s v="No"/>
    <x v="0"/>
    <x v="109"/>
    <n v="10438.718031746032"/>
    <n v="26406.609500097282"/>
    <n v="0.65150968995813674"/>
    <s v="No"/>
  </r>
  <r>
    <x v="76"/>
    <x v="8"/>
    <n v="22.98"/>
    <n v="3"/>
    <n v="18"/>
    <n v="413.64"/>
    <n v="-0.24932151355598936"/>
    <s v="No"/>
    <x v="1"/>
    <x v="110"/>
    <n v="15577.778285714288"/>
    <n v="35267.89604619662"/>
    <n v="-0.42997002899892661"/>
    <s v="No"/>
  </r>
  <r>
    <x v="77"/>
    <x v="1"/>
    <n v="16.989999999999998"/>
    <n v="1"/>
    <n v="3"/>
    <n v="50.97"/>
    <n v="-0.25288195119425649"/>
    <s v="No"/>
    <x v="2"/>
    <x v="46"/>
    <n v="42123.110909090959"/>
    <n v="132929.50192099597"/>
    <n v="-0.31649965057490176"/>
    <s v="No"/>
  </r>
  <r>
    <x v="78"/>
    <x v="1"/>
    <n v="29.78"/>
    <n v="1"/>
    <n v="604"/>
    <n v="17987.12"/>
    <n v="-7.6797512046807265E-2"/>
    <s v="No"/>
    <x v="2"/>
    <x v="37"/>
    <n v="42123.110909090959"/>
    <n v="132929.50192099597"/>
    <n v="-0.18156985891240088"/>
    <s v="No"/>
  </r>
  <r>
    <x v="24"/>
    <x v="0"/>
    <n v="29"/>
    <n v="3"/>
    <n v="57"/>
    <n v="1653"/>
    <n v="-0.23715435335149829"/>
    <s v="No"/>
    <x v="0"/>
    <x v="3"/>
    <n v="10438.718031746032"/>
    <n v="26406.609500097282"/>
    <n v="-0.33270905269810064"/>
    <s v="No"/>
  </r>
  <r>
    <x v="79"/>
    <x v="8"/>
    <n v="17.12"/>
    <n v="310"/>
    <n v="597"/>
    <n v="10220.640000000001"/>
    <n v="-0.15304332148472352"/>
    <s v="No"/>
    <x v="2"/>
    <x v="60"/>
    <n v="15577.778285714288"/>
    <n v="35267.89604619662"/>
    <n v="-0.15189843700052572"/>
    <s v="No"/>
  </r>
  <r>
    <x v="80"/>
    <x v="2"/>
    <n v="30.07"/>
    <n v="3"/>
    <n v="25"/>
    <n v="751.75"/>
    <n v="-0.24600218863285123"/>
    <s v="No"/>
    <x v="0"/>
    <x v="78"/>
    <n v="1881.0670270270268"/>
    <n v="5343.4324984110126"/>
    <n v="-0.21134673776881324"/>
    <s v="No"/>
  </r>
  <r>
    <x v="81"/>
    <x v="0"/>
    <n v="32.89"/>
    <n v="3"/>
    <n v="61"/>
    <n v="2006.29"/>
    <n v="-0.23368600192120792"/>
    <s v="No"/>
    <x v="0"/>
    <x v="81"/>
    <n v="10438.718031746032"/>
    <n v="26406.609500097282"/>
    <n v="-0.31933020525467187"/>
    <s v="No"/>
  </r>
  <r>
    <x v="12"/>
    <x v="1"/>
    <n v="31.99"/>
    <n v="6"/>
    <n v="15"/>
    <n v="479.84999999999997"/>
    <n v="-0.24867151058902309"/>
    <s v="No"/>
    <x v="2"/>
    <x v="95"/>
    <n v="42123.110909090959"/>
    <n v="132929.50192099597"/>
    <n v="-0.31327327874771405"/>
    <s v="No"/>
  </r>
  <r>
    <x v="82"/>
    <x v="8"/>
    <n v="63.99"/>
    <n v="2"/>
    <n v="6"/>
    <n v="383.94"/>
    <n v="-0.24961308715693936"/>
    <s v="No"/>
    <x v="3"/>
    <x v="33"/>
    <n v="15577.778285714288"/>
    <n v="35267.89604619662"/>
    <n v="-0.43081215465227135"/>
    <s v="No"/>
  </r>
  <r>
    <x v="83"/>
    <x v="1"/>
    <n v="16.5"/>
    <n v="5"/>
    <n v="67"/>
    <n v="1105.5"/>
    <n v="-0.24252932124779869"/>
    <s v="No"/>
    <x v="2"/>
    <x v="77"/>
    <n v="42123.110909090959"/>
    <n v="132929.50192099597"/>
    <n v="-0.30856664860949351"/>
    <s v="No"/>
  </r>
  <r>
    <x v="29"/>
    <x v="1"/>
    <n v="16.95"/>
    <n v="10"/>
    <n v="69"/>
    <n v="1169.55"/>
    <n v="-0.24190052363362877"/>
    <s v="No"/>
    <x v="2"/>
    <x v="111"/>
    <n v="42123.110909090959"/>
    <n v="132929.50192099597"/>
    <n v="-0.30808481426065149"/>
    <s v="No"/>
  </r>
  <r>
    <x v="84"/>
    <x v="1"/>
    <n v="64.02"/>
    <n v="2"/>
    <n v="10"/>
    <n v="640.19999999999993"/>
    <n v="-0.24709730766268193"/>
    <s v="No"/>
    <x v="2"/>
    <x v="76"/>
    <n v="42123.110909090959"/>
    <n v="132929.50192099597"/>
    <n v="-0.31206700024909079"/>
    <s v="No"/>
  </r>
  <r>
    <x v="61"/>
    <x v="0"/>
    <n v="124.96"/>
    <n v="10"/>
    <n v="151"/>
    <n v="18868.96"/>
    <n v="-6.8140230421832745E-2"/>
    <s v="No"/>
    <x v="3"/>
    <x v="99"/>
    <n v="10438.718031746032"/>
    <n v="26406.609500097282"/>
    <n v="0.31924742054533395"/>
    <s v="No"/>
  </r>
  <r>
    <x v="2"/>
    <x v="6"/>
    <n v="49.99"/>
    <n v="8"/>
    <n v="68"/>
    <n v="3399.32"/>
    <n v="-0.22001021830735706"/>
    <s v="No"/>
    <x v="3"/>
    <x v="112"/>
    <n v="66960.915909090923"/>
    <n v="268412.05159382155"/>
    <n v="-0.23680604328927984"/>
    <s v="No"/>
  </r>
  <r>
    <x v="85"/>
    <x v="0"/>
    <n v="54.86"/>
    <n v="3"/>
    <n v="4"/>
    <n v="219.44"/>
    <n v="-0.25122803184906983"/>
    <s v="No"/>
    <x v="2"/>
    <x v="86"/>
    <n v="10438.718031746032"/>
    <n v="26406.609500097282"/>
    <n v="-0.38699697633307989"/>
    <s v="No"/>
  </r>
  <r>
    <x v="86"/>
    <x v="1"/>
    <n v="14.57"/>
    <n v="54"/>
    <n v="63"/>
    <n v="917.91"/>
    <n v="-0.24437094723440506"/>
    <s v="No"/>
    <x v="2"/>
    <x v="14"/>
    <n v="42123.110909090959"/>
    <n v="132929.50192099597"/>
    <n v="-0.3099778477585845"/>
    <s v="No"/>
  </r>
  <r>
    <x v="68"/>
    <x v="8"/>
    <n v="35.68"/>
    <n v="9"/>
    <n v="12"/>
    <n v="428.15999999999997"/>
    <n v="-0.24917896646219159"/>
    <s v="No"/>
    <x v="1"/>
    <x v="28"/>
    <n v="15577.778285714288"/>
    <n v="35267.89604619662"/>
    <n v="-0.42955832312395803"/>
    <s v="No"/>
  </r>
  <r>
    <x v="12"/>
    <x v="1"/>
    <n v="28.99"/>
    <n v="10"/>
    <n v="180"/>
    <n v="5218.2"/>
    <n v="-0.20215374048594542"/>
    <s v="No"/>
    <x v="2"/>
    <x v="49"/>
    <n v="42123.110909090959"/>
    <n v="132929.50192099597"/>
    <n v="-0.27762769269251208"/>
    <s v="No"/>
  </r>
  <r>
    <x v="87"/>
    <x v="0"/>
    <n v="21.95"/>
    <n v="10"/>
    <n v="448"/>
    <n v="9833.6"/>
    <n v="-0.15684300655245706"/>
    <s v="No"/>
    <x v="1"/>
    <x v="12"/>
    <n v="10438.718031746032"/>
    <n v="26406.609500097282"/>
    <n v="-2.2915400469863498E-2"/>
    <s v="No"/>
  </r>
  <r>
    <x v="88"/>
    <x v="1"/>
    <n v="37"/>
    <n v="10"/>
    <n v="60"/>
    <n v="2220"/>
    <n v="-0.23158794824245293"/>
    <s v="No"/>
    <x v="2"/>
    <x v="51"/>
    <n v="42123.110909090959"/>
    <n v="132929.50192099597"/>
    <n v="-0.30018250525610624"/>
    <s v="No"/>
  </r>
  <r>
    <x v="89"/>
    <x v="1"/>
    <n v="76.650000000000006"/>
    <n v="10"/>
    <n v="30"/>
    <n v="2299.5"/>
    <n v="-0.23080747345203123"/>
    <s v="No"/>
    <x v="2"/>
    <x v="63"/>
    <n v="42123.110909090959"/>
    <n v="132929.50192099597"/>
    <n v="-0.29958444388634914"/>
    <s v="No"/>
  </r>
  <r>
    <x v="90"/>
    <x v="0"/>
    <n v="119.99"/>
    <n v="6"/>
    <n v="13"/>
    <n v="1559.87"/>
    <n v="-0.23806863784498222"/>
    <s v="No"/>
    <x v="1"/>
    <x v="30"/>
    <n v="10438.718031746032"/>
    <n v="26406.609500097282"/>
    <n v="-0.33623582125199836"/>
    <s v="No"/>
  </r>
  <r>
    <x v="91"/>
    <x v="2"/>
    <n v="19.73"/>
    <n v="3"/>
    <n v="20"/>
    <n v="394.6"/>
    <n v="-0.24950843481397214"/>
    <s v="No"/>
    <x v="2"/>
    <x v="100"/>
    <n v="1881.0670270270268"/>
    <n v="5343.4324984110126"/>
    <n v="-0.27818579676435706"/>
    <s v="No"/>
  </r>
  <r>
    <x v="92"/>
    <x v="1"/>
    <n v="41.19"/>
    <n v="21"/>
    <n v="258"/>
    <n v="10627.019999999999"/>
    <n v="-0.14905376997111885"/>
    <s v="No"/>
    <x v="2"/>
    <x v="27"/>
    <n v="42123.110909090959"/>
    <n v="132929.50192099597"/>
    <n v="-0.23693830529666804"/>
    <s v="No"/>
  </r>
  <r>
    <x v="93"/>
    <x v="1"/>
    <n v="84.98"/>
    <n v="8"/>
    <n v="42"/>
    <n v="3569.1600000000003"/>
    <n v="-0.2183428492708134"/>
    <s v="No"/>
    <x v="2"/>
    <x v="113"/>
    <n v="42123.110909090959"/>
    <n v="132929.50192099597"/>
    <n v="-0.29003306528602457"/>
    <s v="No"/>
  </r>
  <r>
    <x v="94"/>
    <x v="0"/>
    <n v="46.99"/>
    <n v="2"/>
    <n v="3"/>
    <n v="140.97"/>
    <n v="-0.25199839482774139"/>
    <s v="No"/>
    <x v="2"/>
    <x v="34"/>
    <n v="10438.718031746032"/>
    <n v="26406.609500097282"/>
    <n v="-0.3899685808474615"/>
    <s v="No"/>
  </r>
  <r>
    <x v="95"/>
    <x v="1"/>
    <n v="22.6"/>
    <n v="9"/>
    <n v="541"/>
    <n v="12226.6"/>
    <n v="-0.13335022449611575"/>
    <s v="No"/>
    <x v="2"/>
    <x v="61"/>
    <n v="42123.110909090959"/>
    <n v="132929.50192099597"/>
    <n v="-0.22490500962577414"/>
    <s v="No"/>
  </r>
  <r>
    <x v="72"/>
    <x v="1"/>
    <n v="40.72"/>
    <n v="10"/>
    <n v="232"/>
    <n v="9447.0399999999991"/>
    <n v="-0.16063797931956916"/>
    <s v="No"/>
    <x v="2"/>
    <x v="11"/>
    <n v="42123.110909090959"/>
    <n v="132929.50192099597"/>
    <n v="-0.24581504058076842"/>
    <s v="No"/>
  </r>
  <r>
    <x v="96"/>
    <x v="1"/>
    <n v="24.25"/>
    <n v="10"/>
    <n v="177"/>
    <n v="4292.25"/>
    <n v="-0.21124406290344197"/>
    <s v="No"/>
    <x v="2"/>
    <x v="47"/>
    <n v="42123.110909090959"/>
    <n v="132929.50192099597"/>
    <n v="-0.28459341502366409"/>
    <s v="No"/>
  </r>
  <r>
    <x v="97"/>
    <x v="0"/>
    <n v="129"/>
    <n v="3"/>
    <n v="11"/>
    <n v="1419"/>
    <n v="-0.23945159990443762"/>
    <s v="No"/>
    <x v="1"/>
    <x v="42"/>
    <n v="10438.718031746032"/>
    <n v="26406.609500097282"/>
    <n v="-0.34157047051848149"/>
    <s v="No"/>
  </r>
  <r>
    <x v="7"/>
    <x v="1"/>
    <n v="39.99"/>
    <n v="2"/>
    <n v="305"/>
    <n v="12196.95"/>
    <n v="-0.13364130723241766"/>
    <s v="No"/>
    <x v="2"/>
    <x v="114"/>
    <n v="42123.110909090959"/>
    <n v="132929.50192099597"/>
    <n v="-0.22512806018694767"/>
    <s v="No"/>
  </r>
  <r>
    <x v="36"/>
    <x v="9"/>
    <n v="202.95"/>
    <n v="2"/>
    <n v="18"/>
    <n v="3653.1"/>
    <n v="-0.21751878569964361"/>
    <s v="No"/>
    <x v="1"/>
    <x v="91"/>
    <n v="9929.7000000000007"/>
    <n v="17495.282577171645"/>
    <n v="-0.35875956688975641"/>
    <s v="No"/>
  </r>
  <r>
    <x v="5"/>
    <x v="2"/>
    <n v="19.73"/>
    <n v="3"/>
    <n v="18"/>
    <n v="355.14"/>
    <n v="-0.24989582519422421"/>
    <s v="No"/>
    <x v="2"/>
    <x v="8"/>
    <n v="1881.0670270270268"/>
    <n v="5343.4324984110126"/>
    <n v="-0.28557056301933165"/>
    <s v="No"/>
  </r>
  <r>
    <x v="98"/>
    <x v="0"/>
    <n v="57.46"/>
    <n v="10"/>
    <n v="202"/>
    <n v="11606.92"/>
    <n v="-0.1394338045983613"/>
    <s v="No"/>
    <x v="3"/>
    <x v="68"/>
    <n v="10438.718031746032"/>
    <n v="26406.609500097282"/>
    <n v="4.4238998885853364E-2"/>
    <s v="No"/>
  </r>
  <r>
    <x v="19"/>
    <x v="1"/>
    <n v="44.99"/>
    <n v="2"/>
    <n v="159"/>
    <n v="7153.4100000000008"/>
    <n v="-0.18315521697434814"/>
    <s v="No"/>
    <x v="0"/>
    <x v="83"/>
    <n v="42123.110909090959"/>
    <n v="132929.50192099597"/>
    <n v="-0.26306952485140966"/>
    <s v="No"/>
  </r>
  <r>
    <x v="14"/>
    <x v="1"/>
    <n v="34.99"/>
    <n v="7"/>
    <n v="136"/>
    <n v="4758.6400000000003"/>
    <n v="-0.20666537563923093"/>
    <s v="No"/>
    <x v="0"/>
    <x v="50"/>
    <n v="42123.110909090959"/>
    <n v="132929.50192099597"/>
    <n v="-0.28108486354893436"/>
    <s v="No"/>
  </r>
  <r>
    <x v="24"/>
    <x v="1"/>
    <n v="29.99"/>
    <n v="5"/>
    <n v="384"/>
    <n v="11516.16"/>
    <n v="-0.140324822107527"/>
    <s v="No"/>
    <x v="0"/>
    <x v="52"/>
    <n v="42123.110909090959"/>
    <n v="132929.50192099597"/>
    <n v="-0.23024949666389027"/>
    <s v="No"/>
  </r>
  <r>
    <x v="14"/>
    <x v="1"/>
    <n v="35.99"/>
    <n v="2"/>
    <n v="43"/>
    <n v="1547.5700000000002"/>
    <n v="-0.23818939054840596"/>
    <s v="No"/>
    <x v="0"/>
    <x v="33"/>
    <n v="42123.110909090959"/>
    <n v="132929.50192099597"/>
    <n v="-0.30524105125441781"/>
    <s v="No"/>
  </r>
  <r>
    <x v="22"/>
    <x v="1"/>
    <n v="89.97"/>
    <n v="10"/>
    <n v="295"/>
    <n v="26541.15"/>
    <n v="7.1799064627645114E-3"/>
    <s v="No"/>
    <x v="0"/>
    <x v="55"/>
    <n v="42123.110909090959"/>
    <n v="132929.50192099597"/>
    <n v="-0.11721973439990611"/>
    <s v="No"/>
  </r>
  <r>
    <x v="2"/>
    <x v="3"/>
    <n v="12.98"/>
    <n v="10"/>
    <n v="103"/>
    <n v="1336.94"/>
    <n v="-0.24025720696484024"/>
    <s v="No"/>
    <x v="1"/>
    <x v="85"/>
    <n v="3369.2595999999985"/>
    <n v="7916.3472393375896"/>
    <n v="-0.25672441323708983"/>
    <s v="No"/>
  </r>
  <r>
    <x v="99"/>
    <x v="0"/>
    <n v="25.7"/>
    <n v="10"/>
    <n v="72"/>
    <n v="1850.3999999999999"/>
    <n v="-0.23521641972094173"/>
    <s v="No"/>
    <x v="3"/>
    <x v="87"/>
    <n v="10438.718031746032"/>
    <n v="26406.609500097282"/>
    <n v="-0.32523365151116401"/>
    <s v="No"/>
  </r>
  <r>
    <x v="7"/>
    <x v="1"/>
    <n v="40.99"/>
    <n v="10"/>
    <n v="37"/>
    <n v="1516.63"/>
    <n v="-0.23849313759262794"/>
    <s v="No"/>
    <x v="0"/>
    <x v="115"/>
    <n v="42123.110909090959"/>
    <n v="132929.50192099597"/>
    <n v="-0.30547380620762893"/>
    <s v="No"/>
  </r>
  <r>
    <x v="25"/>
    <x v="1"/>
    <n v="32.97"/>
    <n v="756"/>
    <n v="5023"/>
    <n v="165608.31"/>
    <n v="1.3724429574758634"/>
    <s v="No"/>
    <x v="0"/>
    <x v="28"/>
    <n v="42123.110909090959"/>
    <n v="132929.50192099597"/>
    <n v="0.92895254481807987"/>
    <s v="No"/>
  </r>
  <r>
    <x v="57"/>
    <x v="1"/>
    <n v="24.7"/>
    <n v="1"/>
    <n v="12865"/>
    <n v="317765.5"/>
    <n v="2.8662146678708966"/>
    <s v="No"/>
    <x v="0"/>
    <x v="102"/>
    <n v="42123.110909090959"/>
    <n v="132929.50192099597"/>
    <n v="2.073598299155079"/>
    <s v="No"/>
  </r>
  <r>
    <x v="100"/>
    <x v="2"/>
    <n v="38.53"/>
    <n v="3"/>
    <n v="33"/>
    <n v="1271.49"/>
    <n v="-0.24089974878915593"/>
    <s v="No"/>
    <x v="2"/>
    <x v="112"/>
    <n v="1881.0670270270268"/>
    <n v="5343.4324984110126"/>
    <n v="-0.11407967204756456"/>
    <s v="No"/>
  </r>
  <r>
    <x v="101"/>
    <x v="1"/>
    <n v="26.11"/>
    <n v="4"/>
    <n v="12184"/>
    <n v="318124.24"/>
    <n v="2.869736523547826"/>
    <s v="No"/>
    <x v="0"/>
    <x v="56"/>
    <n v="42123.110909090959"/>
    <n v="132929.50192099597"/>
    <n v="2.0762970228756656"/>
    <s v="No"/>
  </r>
  <r>
    <x v="97"/>
    <x v="5"/>
    <n v="13.89"/>
    <n v="3"/>
    <n v="239"/>
    <n v="3319.71"/>
    <n v="-0.22079177300000452"/>
    <s v="No"/>
    <x v="1"/>
    <x v="112"/>
    <n v="7851.1500000000024"/>
    <n v="18631.101710406907"/>
    <n v="-0.24321911127074378"/>
    <s v="No"/>
  </r>
  <r>
    <x v="15"/>
    <x v="1"/>
    <n v="24.45"/>
    <n v="1"/>
    <n v="1691"/>
    <n v="41344.949999999997"/>
    <n v="0.1525131480029506"/>
    <s v="No"/>
    <x v="0"/>
    <x v="82"/>
    <n v="42123.110909090959"/>
    <n v="132929.50192099597"/>
    <n v="-5.8539368450612793E-3"/>
    <s v="No"/>
  </r>
  <r>
    <x v="102"/>
    <x v="2"/>
    <n v="28.65"/>
    <n v="3"/>
    <n v="9"/>
    <n v="257.84999999999997"/>
    <n v="-0.25085094962642707"/>
    <s v="No"/>
    <x v="2"/>
    <x v="116"/>
    <n v="1881.0670270270268"/>
    <n v="5343.4324984110126"/>
    <n v="-0.30377796061047396"/>
    <s v="No"/>
  </r>
  <r>
    <x v="54"/>
    <x v="0"/>
    <n v="29"/>
    <n v="1"/>
    <n v="19"/>
    <n v="551"/>
    <n v="-0.24797301019482804"/>
    <s v="No"/>
    <x v="3"/>
    <x v="27"/>
    <n v="10438.718031746032"/>
    <n v="26406.609500097282"/>
    <n v="-0.37444102892912495"/>
    <s v="No"/>
  </r>
  <r>
    <x v="19"/>
    <x v="1"/>
    <n v="37.799999999999997"/>
    <n v="8"/>
    <n v="300"/>
    <n v="11340"/>
    <n v="-0.14205423643558596"/>
    <s v="No"/>
    <x v="0"/>
    <x v="62"/>
    <n v="42123.110909090959"/>
    <n v="132929.50192099597"/>
    <n v="-0.23157471038585772"/>
    <s v="No"/>
  </r>
  <r>
    <x v="62"/>
    <x v="1"/>
    <n v="13.66"/>
    <n v="10"/>
    <n v="552"/>
    <n v="7540.32"/>
    <n v="-0.17935680815469959"/>
    <s v="No"/>
    <x v="0"/>
    <x v="86"/>
    <n v="42123.110909090959"/>
    <n v="132929.50192099597"/>
    <n v="-0.26015888429074652"/>
    <s v="No"/>
  </r>
  <r>
    <x v="2"/>
    <x v="1"/>
    <n v="13.86"/>
    <n v="10"/>
    <n v="1146"/>
    <n v="15883.56"/>
    <n v="-9.744877682843589E-2"/>
    <s v="No"/>
    <x v="0"/>
    <x v="15"/>
    <n v="42123.110909090959"/>
    <n v="132929.50192099597"/>
    <n v="-0.19739448752832853"/>
    <s v="No"/>
  </r>
  <r>
    <x v="14"/>
    <x v="0"/>
    <n v="36.99"/>
    <n v="9"/>
    <n v="37"/>
    <n v="1368.63"/>
    <n v="-0.23994609695089728"/>
    <s v="No"/>
    <x v="1"/>
    <x v="117"/>
    <n v="10438.718031746032"/>
    <n v="26406.609500097282"/>
    <n v="-0.34347794750827887"/>
    <s v="No"/>
  </r>
  <r>
    <x v="2"/>
    <x v="0"/>
    <n v="54.99"/>
    <n v="2"/>
    <n v="6"/>
    <n v="329.94"/>
    <n v="-0.25014322097684843"/>
    <s v="No"/>
    <x v="0"/>
    <x v="118"/>
    <n v="10438.718031746032"/>
    <n v="26406.609500097282"/>
    <n v="-0.38281241791790005"/>
    <s v="No"/>
  </r>
  <r>
    <x v="2"/>
    <x v="2"/>
    <n v="15.99"/>
    <n v="10"/>
    <n v="62"/>
    <n v="991.38"/>
    <n v="-0.24364967072053986"/>
    <s v="No"/>
    <x v="3"/>
    <x v="119"/>
    <n v="1881.0670270270268"/>
    <n v="5343.4324984110126"/>
    <n v="-0.16650103230303645"/>
    <s v="No"/>
  </r>
  <r>
    <x v="103"/>
    <x v="1"/>
    <n v="25.43"/>
    <n v="116"/>
    <n v="1925"/>
    <n v="48952.75"/>
    <n v="0.22720114939377109"/>
    <s v="No"/>
    <x v="0"/>
    <x v="120"/>
    <n v="42123.110909090959"/>
    <n v="132929.50192099597"/>
    <n v="5.1377903266109443E-2"/>
    <s v="No"/>
  </r>
  <r>
    <x v="46"/>
    <x v="0"/>
    <n v="69.02"/>
    <n v="10"/>
    <n v="370"/>
    <n v="25537.399999999998"/>
    <n v="-2.6742013471195958E-3"/>
    <s v="No"/>
    <x v="3"/>
    <x v="101"/>
    <n v="10438.718031746032"/>
    <n v="26406.609500097282"/>
    <n v="0.57177662161430998"/>
    <s v="No"/>
  </r>
  <r>
    <x v="54"/>
    <x v="0"/>
    <n v="22.99"/>
    <n v="10"/>
    <n v="52"/>
    <n v="1195.48"/>
    <n v="-0.2416459612271428"/>
    <s v="No"/>
    <x v="2"/>
    <x v="104"/>
    <n v="10438.718031746032"/>
    <n v="26406.609500097282"/>
    <n v="-0.35003501800229142"/>
    <s v="No"/>
  </r>
  <r>
    <x v="104"/>
    <x v="6"/>
    <n v="11.99"/>
    <n v="5"/>
    <n v="15"/>
    <n v="179.85"/>
    <n v="-0.25161669847740686"/>
    <s v="No"/>
    <x v="1"/>
    <x v="3"/>
    <n v="66960.915909090923"/>
    <n v="268412.05159382155"/>
    <n v="-0.24880054942595625"/>
    <s v="No"/>
  </r>
  <r>
    <x v="19"/>
    <x v="1"/>
    <n v="64.989999999999995"/>
    <n v="10"/>
    <n v="235"/>
    <n v="15272.65"/>
    <n v="-0.10344625927141102"/>
    <s v="No"/>
    <x v="0"/>
    <x v="28"/>
    <n v="42123.110909090959"/>
    <n v="132929.50192099597"/>
    <n v="-0.20199023182264686"/>
    <s v="No"/>
  </r>
  <r>
    <x v="105"/>
    <x v="1"/>
    <n v="21.01"/>
    <n v="272"/>
    <n v="2486"/>
    <n v="52230.86"/>
    <n v="0.25938331562307032"/>
    <s v="No"/>
    <x v="0"/>
    <x v="92"/>
    <n v="42123.110909090959"/>
    <n v="132929.50192099597"/>
    <n v="7.6038418446165421E-2"/>
    <s v="No"/>
  </r>
  <r>
    <x v="49"/>
    <x v="1"/>
    <n v="51.99"/>
    <n v="10"/>
    <n v="73"/>
    <n v="3795.27"/>
    <n v="-0.21612306115933852"/>
    <s v="No"/>
    <x v="0"/>
    <x v="121"/>
    <n v="42123.110909090959"/>
    <n v="132929.50192099597"/>
    <n v="-0.28833208847702113"/>
    <s v="No"/>
  </r>
  <r>
    <x v="50"/>
    <x v="1"/>
    <n v="34.979999999999997"/>
    <n v="1"/>
    <n v="849"/>
    <n v="29698.019999999997"/>
    <n v="3.8171824093438167E-2"/>
    <s v="No"/>
    <x v="0"/>
    <x v="95"/>
    <n v="42123.110909090959"/>
    <n v="132929.50192099597"/>
    <n v="-9.3471281615691085E-2"/>
    <s v="No"/>
  </r>
  <r>
    <x v="19"/>
    <x v="1"/>
    <n v="28.99"/>
    <n v="9"/>
    <n v="111"/>
    <n v="3217.89"/>
    <n v="-0.22179136976932196"/>
    <s v="No"/>
    <x v="0"/>
    <x v="103"/>
    <n v="42123.110909090959"/>
    <n v="132929.50192099597"/>
    <n v="-0.292675593806208"/>
    <s v="No"/>
  </r>
  <r>
    <x v="106"/>
    <x v="1"/>
    <n v="33.450000000000003"/>
    <n v="127"/>
    <n v="1391"/>
    <n v="46528.950000000004"/>
    <n v="0.20340599471422244"/>
    <s v="No"/>
    <x v="0"/>
    <x v="71"/>
    <n v="42123.110909090959"/>
    <n v="132929.50192099597"/>
    <n v="3.3144178133816891E-2"/>
    <s v="No"/>
  </r>
  <r>
    <x v="19"/>
    <x v="0"/>
    <n v="138.99"/>
    <n v="4"/>
    <n v="6"/>
    <n v="833.94"/>
    <n v="-0.2451953053243637"/>
    <s v="No"/>
    <x v="1"/>
    <x v="122"/>
    <n v="10438.718031746032"/>
    <n v="26406.609500097282"/>
    <n v="-0.36372628722784905"/>
    <s v="No"/>
  </r>
  <r>
    <x v="46"/>
    <x v="1"/>
    <n v="50.08"/>
    <n v="10"/>
    <n v="182"/>
    <n v="9114.56"/>
    <n v="-0.16390203288333532"/>
    <s v="No"/>
    <x v="0"/>
    <x v="52"/>
    <n v="42123.110909090959"/>
    <n v="132929.50192099597"/>
    <n v="-0.24831621597972242"/>
    <s v="No"/>
  </r>
  <r>
    <x v="17"/>
    <x v="2"/>
    <n v="23.49"/>
    <n v="3"/>
    <n v="14"/>
    <n v="328.85999999999996"/>
    <n v="-0.25015382365324662"/>
    <s v="No"/>
    <x v="0"/>
    <x v="42"/>
    <n v="1881.0670270270268"/>
    <n v="5343.4324984110126"/>
    <n v="-0.29048874997272067"/>
    <s v="No"/>
  </r>
  <r>
    <x v="107"/>
    <x v="1"/>
    <n v="54.92"/>
    <n v="124"/>
    <n v="2465"/>
    <n v="135377.80000000002"/>
    <n v="1.0756611844369806"/>
    <s v="No"/>
    <x v="0"/>
    <x v="118"/>
    <n v="42123.110909090959"/>
    <n v="132929.50192099597"/>
    <n v="0.70153493199976891"/>
    <s v="No"/>
  </r>
  <r>
    <x v="14"/>
    <x v="9"/>
    <n v="29.19"/>
    <n v="10"/>
    <n v="1787"/>
    <n v="52162.53"/>
    <n v="0.25871249999502605"/>
    <s v="No"/>
    <x v="3"/>
    <x v="60"/>
    <n v="9929.7000000000007"/>
    <n v="17495.282577171645"/>
    <n v="2.4139552941606457"/>
    <s v="No"/>
  </r>
  <r>
    <x v="35"/>
    <x v="1"/>
    <n v="10.99"/>
    <n v="10"/>
    <n v="1044"/>
    <n v="11473.56"/>
    <n v="-0.14074303878767749"/>
    <s v="No"/>
    <x v="0"/>
    <x v="58"/>
    <n v="42123.110909090959"/>
    <n v="132929.50192099597"/>
    <n v="-0.23056996728466581"/>
    <s v="No"/>
  </r>
  <r>
    <x v="108"/>
    <x v="3"/>
    <n v="79.989999999999995"/>
    <n v="7"/>
    <n v="43"/>
    <n v="3439.5699999999997"/>
    <n v="-0.21961507226566557"/>
    <s v="No"/>
    <x v="2"/>
    <x v="3"/>
    <n v="3369.2595999999985"/>
    <n v="7916.3472393375896"/>
    <n v="8.8816720482671144E-3"/>
    <s v="No"/>
  </r>
  <r>
    <x v="9"/>
    <x v="3"/>
    <n v="7.96"/>
    <n v="10"/>
    <n v="38"/>
    <n v="302.48"/>
    <n v="-0.25041280384156517"/>
    <s v="No"/>
    <x v="3"/>
    <x v="116"/>
    <n v="3369.2595999999985"/>
    <n v="7916.3472393375896"/>
    <n v="-0.38739831734018471"/>
    <s v="No"/>
  </r>
  <r>
    <x v="7"/>
    <x v="5"/>
    <n v="69.989999999999995"/>
    <n v="9"/>
    <n v="2"/>
    <n v="139.97999999999999"/>
    <n v="-0.25200811394777306"/>
    <s v="No"/>
    <x v="1"/>
    <x v="86"/>
    <n v="7851.1500000000024"/>
    <n v="18631.101710406907"/>
    <n v="-0.41388695740374387"/>
    <s v="No"/>
  </r>
  <r>
    <x v="19"/>
    <x v="1"/>
    <n v="29.99"/>
    <n v="9"/>
    <n v="204"/>
    <n v="6117.96"/>
    <n v="-0.1933205329711048"/>
    <s v="No"/>
    <x v="0"/>
    <x v="68"/>
    <n v="42123.110909090959"/>
    <n v="132929.50192099597"/>
    <n v="-0.27085899208807623"/>
    <s v="No"/>
  </r>
  <r>
    <x v="78"/>
    <x v="1"/>
    <n v="17.95"/>
    <n v="10"/>
    <n v="75"/>
    <n v="1346.25"/>
    <n v="-0.24016580796737069"/>
    <s v="No"/>
    <x v="0"/>
    <x v="77"/>
    <n v="42123.110909090959"/>
    <n v="132929.50192099597"/>
    <n v="-0.30675553823504043"/>
    <s v="No"/>
  </r>
  <r>
    <x v="30"/>
    <x v="0"/>
    <n v="49.99"/>
    <n v="5"/>
    <n v="43"/>
    <n v="2149.5700000000002"/>
    <n v="-0.23227938018571584"/>
    <s v="No"/>
    <x v="3"/>
    <x v="44"/>
    <n v="10438.718031746032"/>
    <n v="26406.609500097282"/>
    <n v="-0.31390429095850014"/>
    <s v="No"/>
  </r>
  <r>
    <x v="17"/>
    <x v="0"/>
    <n v="25.86"/>
    <n v="13"/>
    <n v="55"/>
    <n v="1422.3"/>
    <n v="-0.23941920283766543"/>
    <s v="No"/>
    <x v="1"/>
    <x v="58"/>
    <n v="10438.718031746032"/>
    <n v="26406.609500097282"/>
    <n v="-0.34144550180562999"/>
    <s v="No"/>
  </r>
  <r>
    <x v="12"/>
    <x v="1"/>
    <n v="49.99"/>
    <n v="10"/>
    <n v="243"/>
    <n v="12147.57"/>
    <n v="-0.13412608515884564"/>
    <s v="No"/>
    <x v="0"/>
    <x v="58"/>
    <n v="42123.110909090959"/>
    <n v="132929.50192099597"/>
    <n v="-0.22549953528680436"/>
    <s v="No"/>
  </r>
  <r>
    <x v="74"/>
    <x v="1"/>
    <n v="22.24"/>
    <n v="10"/>
    <n v="1424"/>
    <n v="31669.759999999998"/>
    <n v="5.7528973316910981E-2"/>
    <s v="No"/>
    <x v="0"/>
    <x v="20"/>
    <n v="42123.110909090959"/>
    <n v="132929.50192099597"/>
    <n v="-7.8638306455881435E-2"/>
    <s v="No"/>
  </r>
  <r>
    <x v="12"/>
    <x v="0"/>
    <n v="89.25"/>
    <n v="10"/>
    <n v="39"/>
    <n v="3480.75"/>
    <n v="-0.21921079614152009"/>
    <s v="No"/>
    <x v="3"/>
    <x v="70"/>
    <n v="10438.718031746032"/>
    <n v="26406.609500097282"/>
    <n v="-0.2634934269664721"/>
    <s v="No"/>
  </r>
  <r>
    <x v="109"/>
    <x v="1"/>
    <n v="59.99"/>
    <n v="10"/>
    <n v="221"/>
    <n v="13257.79"/>
    <n v="-0.12322673016737416"/>
    <s v="No"/>
    <x v="0"/>
    <x v="123"/>
    <n v="42123.110909090959"/>
    <n v="132929.50192099597"/>
    <n v="-0.21714758945118512"/>
    <s v="No"/>
  </r>
  <r>
    <x v="19"/>
    <x v="1"/>
    <n v="29.99"/>
    <n v="6"/>
    <n v="233"/>
    <n v="6987.67"/>
    <n v="-0.18478233510975059"/>
    <s v="No"/>
    <x v="0"/>
    <x v="101"/>
    <n v="42123.110909090959"/>
    <n v="132929.50192099597"/>
    <n v="-0.26431635115862406"/>
    <s v="No"/>
  </r>
  <r>
    <x v="19"/>
    <x v="0"/>
    <n v="15.99"/>
    <n v="10"/>
    <n v="20"/>
    <n v="319.8"/>
    <n v="-0.25024276832747583"/>
    <s v="No"/>
    <x v="0"/>
    <x v="124"/>
    <n v="10438.718031746032"/>
    <n v="26406.609500097282"/>
    <n v="-0.38319641269011662"/>
    <s v="No"/>
  </r>
  <r>
    <x v="107"/>
    <x v="1"/>
    <n v="54.91"/>
    <n v="10"/>
    <n v="2206"/>
    <n v="121131.45999999999"/>
    <n v="0.93580069103098906"/>
    <s v="No"/>
    <x v="0"/>
    <x v="15"/>
    <n v="42123.110909090959"/>
    <n v="132929.50192099597"/>
    <n v="0.59436278590636782"/>
    <s v="No"/>
  </r>
  <r>
    <x v="38"/>
    <x v="8"/>
    <n v="38.99"/>
    <n v="10"/>
    <n v="919"/>
    <n v="35831.810000000005"/>
    <n v="9.8389037486403458E-2"/>
    <s v="No"/>
    <x v="2"/>
    <x v="4"/>
    <n v="15577.778285714288"/>
    <n v="35267.89604619662"/>
    <n v="0.57429089866192806"/>
    <s v="No"/>
  </r>
  <r>
    <x v="110"/>
    <x v="8"/>
    <n v="25"/>
    <n v="4"/>
    <n v="22"/>
    <n v="550"/>
    <n v="-0.24798282748778933"/>
    <s v="No"/>
    <x v="3"/>
    <x v="89"/>
    <n v="15577.778285714288"/>
    <n v="35267.89604619662"/>
    <n v="-0.4261036231373071"/>
    <s v="No"/>
  </r>
  <r>
    <x v="43"/>
    <x v="1"/>
    <n v="99.99"/>
    <n v="10"/>
    <n v="65"/>
    <n v="6499.3499999999995"/>
    <n v="-0.1895763156086025"/>
    <s v="No"/>
    <x v="0"/>
    <x v="125"/>
    <n v="42123.110909090959"/>
    <n v="132929.50192099597"/>
    <n v="-0.26798987729799245"/>
    <s v="No"/>
  </r>
  <r>
    <x v="19"/>
    <x v="0"/>
    <n v="19.95"/>
    <n v="10"/>
    <n v="6"/>
    <n v="119.69999999999999"/>
    <n v="-0.25220720864902779"/>
    <s v="No"/>
    <x v="0"/>
    <x v="31"/>
    <n v="10438.718031746032"/>
    <n v="26406.609500097282"/>
    <n v="-0.39077406100574991"/>
    <s v="No"/>
  </r>
  <r>
    <x v="111"/>
    <x v="0"/>
    <n v="129.99"/>
    <n v="6"/>
    <n v="25"/>
    <n v="3249.75"/>
    <n v="-0.22147859081557561"/>
    <s v="No"/>
    <x v="3"/>
    <x v="126"/>
    <n v="10438.718031746032"/>
    <n v="26406.609500097282"/>
    <n v="-0.27224123686607882"/>
    <s v="No"/>
  </r>
  <r>
    <x v="12"/>
    <x v="1"/>
    <n v="44.99"/>
    <n v="6"/>
    <n v="14"/>
    <n v="629.86"/>
    <n v="-0.24719881847190156"/>
    <s v="No"/>
    <x v="0"/>
    <x v="73"/>
    <n v="42123.110909090959"/>
    <n v="132929.50192099597"/>
    <n v="-0.3121447858410818"/>
    <s v="No"/>
  </r>
  <r>
    <x v="112"/>
    <x v="0"/>
    <n v="15.99"/>
    <n v="10"/>
    <n v="655"/>
    <n v="10473.450000000001"/>
    <n v="-0.1505614116511825"/>
    <s v="No"/>
    <x v="2"/>
    <x v="104"/>
    <n v="10438.718031746032"/>
    <n v="26406.609500097282"/>
    <n v="1.3152755659086494E-3"/>
    <s v="No"/>
  </r>
  <r>
    <x v="29"/>
    <x v="0"/>
    <n v="46.48"/>
    <n v="8"/>
    <n v="7"/>
    <n v="325.35999999999996"/>
    <n v="-0.25018818417861111"/>
    <s v="No"/>
    <x v="0"/>
    <x v="10"/>
    <n v="10438.718031746032"/>
    <n v="26406.609500097282"/>
    <n v="-0.38298585934361523"/>
    <s v="No"/>
  </r>
  <r>
    <x v="3"/>
    <x v="0"/>
    <n v="18.989999999999998"/>
    <n v="10"/>
    <n v="139"/>
    <n v="2639.6099999999997"/>
    <n v="-0.22746851394297055"/>
    <s v="No"/>
    <x v="1"/>
    <x v="12"/>
    <n v="10438.718031746032"/>
    <n v="26406.609500097282"/>
    <n v="-0.295346815793118"/>
    <s v="No"/>
  </r>
  <r>
    <x v="113"/>
    <x v="0"/>
    <n v="116.54"/>
    <n v="1"/>
    <n v="262"/>
    <n v="30533.480000000003"/>
    <n v="4.6373779670868615E-2"/>
    <s v="No"/>
    <x v="2"/>
    <x v="65"/>
    <n v="10438.718031746032"/>
    <n v="26406.609500097282"/>
    <n v="0.76097470855468763"/>
    <s v="No"/>
  </r>
  <r>
    <x v="87"/>
    <x v="0"/>
    <n v="22.95"/>
    <n v="9"/>
    <n v="647"/>
    <n v="14848.65"/>
    <n v="-0.10760879148699343"/>
    <s v="No"/>
    <x v="1"/>
    <x v="103"/>
    <n v="10438.718031746032"/>
    <n v="26406.609500097282"/>
    <n v="0.16700106722287547"/>
    <s v="No"/>
  </r>
  <r>
    <x v="21"/>
    <x v="3"/>
    <n v="71.489999999999995"/>
    <n v="4"/>
    <n v="31"/>
    <n v="2216.19"/>
    <n v="-0.23162535212863541"/>
    <s v="No"/>
    <x v="0"/>
    <x v="72"/>
    <n v="3369.2595999999985"/>
    <n v="7916.3472393375896"/>
    <n v="-0.1456567739057999"/>
    <s v="No"/>
  </r>
  <r>
    <x v="14"/>
    <x v="1"/>
    <n v="8.84"/>
    <n v="10"/>
    <n v="9410"/>
    <n v="83184.399999999994"/>
    <n v="0.56326328599174669"/>
    <s v="No"/>
    <x v="0"/>
    <x v="44"/>
    <n v="42123.110909090959"/>
    <n v="132929.50192099597"/>
    <n v="0.30889523015976544"/>
    <s v="No"/>
  </r>
  <r>
    <x v="2"/>
    <x v="3"/>
    <n v="15.99"/>
    <n v="10"/>
    <n v="7"/>
    <n v="111.93"/>
    <n v="-0.25228348901533693"/>
    <s v="No"/>
    <x v="1"/>
    <x v="69"/>
    <n v="3369.2595999999985"/>
    <n v="7916.3472393375896"/>
    <n v="-0.41146876223592233"/>
    <s v="No"/>
  </r>
  <r>
    <x v="49"/>
    <x v="1"/>
    <n v="51.99"/>
    <n v="10"/>
    <n v="248"/>
    <n v="12893.52"/>
    <n v="-0.12680287547437938"/>
    <s v="No"/>
    <x v="0"/>
    <x v="97"/>
    <n v="42123.110909090959"/>
    <n v="132929.50192099597"/>
    <n v="-0.21988791417019671"/>
    <s v="No"/>
  </r>
  <r>
    <x v="35"/>
    <x v="8"/>
    <n v="41.99"/>
    <n v="10"/>
    <n v="15"/>
    <n v="629.85"/>
    <n v="-0.24719891664483118"/>
    <s v="No"/>
    <x v="3"/>
    <x v="120"/>
    <n v="15577.778285714288"/>
    <n v="35267.89604619662"/>
    <n v="-0.42383952436897099"/>
    <s v="No"/>
  </r>
  <r>
    <x v="114"/>
    <x v="0"/>
    <n v="35"/>
    <n v="10"/>
    <n v="36"/>
    <n v="1260"/>
    <n v="-0.24101254948528103"/>
    <s v="No"/>
    <x v="1"/>
    <x v="97"/>
    <n v="10438.718031746032"/>
    <n v="26406.609500097282"/>
    <n v="-0.34759169031950948"/>
    <s v="No"/>
  </r>
  <r>
    <x v="43"/>
    <x v="0"/>
    <n v="8.49"/>
    <n v="5"/>
    <n v="131"/>
    <n v="1112.19"/>
    <n v="-0.24246364355788774"/>
    <s v="No"/>
    <x v="3"/>
    <x v="52"/>
    <n v="10438.718031746032"/>
    <n v="26406.609500097282"/>
    <n v="-0.35318915257605005"/>
    <s v="No"/>
  </r>
  <r>
    <x v="49"/>
    <x v="1"/>
    <n v="45.49"/>
    <n v="2"/>
    <n v="116"/>
    <n v="5276.84"/>
    <n v="-0.20157805442669599"/>
    <s v="No"/>
    <x v="0"/>
    <x v="21"/>
    <n v="42123.110909090959"/>
    <n v="132929.50192099597"/>
    <n v="-0.27718655660795161"/>
    <s v="No"/>
  </r>
  <r>
    <x v="6"/>
    <x v="0"/>
    <n v="49.99"/>
    <n v="10"/>
    <n v="78"/>
    <n v="3899.2200000000003"/>
    <n v="-0.21510255355601354"/>
    <s v="No"/>
    <x v="2"/>
    <x v="8"/>
    <n v="10438.718031746032"/>
    <n v="26406.609500097282"/>
    <n v="-0.24764625809769103"/>
    <s v="No"/>
  </r>
  <r>
    <x v="100"/>
    <x v="2"/>
    <n v="23.49"/>
    <n v="1"/>
    <n v="29"/>
    <n v="681.20999999999992"/>
    <n v="-0.24669470047833988"/>
    <s v="No"/>
    <x v="1"/>
    <x v="121"/>
    <n v="1881.0670270270268"/>
    <n v="5343.4324984110126"/>
    <n v="-0.22454798996409722"/>
    <s v="No"/>
  </r>
  <r>
    <x v="0"/>
    <x v="1"/>
    <n v="84.99"/>
    <n v="9"/>
    <n v="16"/>
    <n v="1359.84"/>
    <n v="-0.24003239095602691"/>
    <s v="No"/>
    <x v="0"/>
    <x v="127"/>
    <n v="42123.110909090959"/>
    <n v="132929.50192099597"/>
    <n v="-0.30665330359334236"/>
    <s v="No"/>
  </r>
  <r>
    <x v="84"/>
    <x v="1"/>
    <n v="45.69"/>
    <n v="8"/>
    <n v="31"/>
    <n v="1416.3899999999999"/>
    <n v="-0.23947722303906657"/>
    <s v="No"/>
    <x v="0"/>
    <x v="55"/>
    <n v="42123.110909090959"/>
    <n v="132929.50192099597"/>
    <n v="-0.30622789012843965"/>
    <s v="No"/>
  </r>
  <r>
    <x v="115"/>
    <x v="0"/>
    <n v="19.989999999999998"/>
    <n v="10"/>
    <n v="122"/>
    <n v="2438.7799999999997"/>
    <n v="-0.22944012088838428"/>
    <s v="No"/>
    <x v="1"/>
    <x v="40"/>
    <n v="10438.718031746032"/>
    <n v="26406.609500097282"/>
    <n v="-0.30295210870280642"/>
    <s v="No"/>
  </r>
  <r>
    <x v="25"/>
    <x v="1"/>
    <n v="32"/>
    <n v="4"/>
    <n v="445"/>
    <n v="14240"/>
    <n v="-0.11358408684787605"/>
    <s v="No"/>
    <x v="0"/>
    <x v="128"/>
    <n v="42123.110909090959"/>
    <n v="132929.50192099597"/>
    <n v="-0.20975863526264271"/>
    <s v="No"/>
  </r>
  <r>
    <x v="30"/>
    <x v="1"/>
    <n v="49.99"/>
    <n v="5"/>
    <n v="24"/>
    <n v="1199.76"/>
    <n v="-0.24160394321326853"/>
    <s v="No"/>
    <x v="0"/>
    <x v="67"/>
    <n v="42123.110909090959"/>
    <n v="132929.50192099597"/>
    <n v="-0.30785755094014378"/>
    <s v="No"/>
  </r>
  <r>
    <x v="12"/>
    <x v="1"/>
    <n v="31.99"/>
    <n v="6"/>
    <n v="44"/>
    <n v="1407.56"/>
    <n v="-0.23956390973591465"/>
    <s v="No"/>
    <x v="0"/>
    <x v="129"/>
    <n v="42123.110909090959"/>
    <n v="132929.50192099597"/>
    <n v="-0.30629431631579757"/>
    <s v="No"/>
  </r>
  <r>
    <x v="15"/>
    <x v="0"/>
    <n v="93.05"/>
    <n v="3"/>
    <n v="21"/>
    <n v="1954.05"/>
    <n v="-0.23419885730550516"/>
    <s v="No"/>
    <x v="0"/>
    <x v="43"/>
    <n v="10438.718031746032"/>
    <n v="26406.609500097282"/>
    <n v="-0.32130849784841842"/>
    <s v="No"/>
  </r>
  <r>
    <x v="7"/>
    <x v="1"/>
    <n v="39.99"/>
    <n v="10"/>
    <n v="118"/>
    <n v="4718.8200000000006"/>
    <n v="-0.20705630024494906"/>
    <s v="No"/>
    <x v="0"/>
    <x v="11"/>
    <n v="42123.110909090959"/>
    <n v="132929.50192099597"/>
    <n v="-0.28138442082872966"/>
    <s v="No"/>
  </r>
  <r>
    <x v="24"/>
    <x v="0"/>
    <n v="27.5"/>
    <n v="10"/>
    <n v="427"/>
    <n v="11742.5"/>
    <n v="-0.13810277601867105"/>
    <s v="No"/>
    <x v="0"/>
    <x v="130"/>
    <n v="10438.718031746032"/>
    <n v="26406.609500097282"/>
    <n v="4.9373319518704786E-2"/>
    <s v="No"/>
  </r>
  <r>
    <x v="29"/>
    <x v="1"/>
    <n v="57.17"/>
    <n v="7"/>
    <n v="210"/>
    <n v="12005.7"/>
    <n v="-0.13551886451126233"/>
    <s v="No"/>
    <x v="0"/>
    <x v="29"/>
    <n v="42123.110909090959"/>
    <n v="132929.50192099597"/>
    <n v="-0.22656679272740107"/>
    <s v="No"/>
  </r>
  <r>
    <x v="39"/>
    <x v="1"/>
    <n v="9.61"/>
    <n v="1"/>
    <n v="17"/>
    <n v="163.37"/>
    <n v="-0.25177848746540876"/>
    <s v="No"/>
    <x v="0"/>
    <x v="39"/>
    <n v="42123.110909090959"/>
    <n v="132929.50192099597"/>
    <n v="-0.31565408959426405"/>
    <s v="No"/>
  </r>
  <r>
    <x v="116"/>
    <x v="8"/>
    <n v="16.899999999999999"/>
    <n v="4"/>
    <n v="34"/>
    <n v="574.59999999999991"/>
    <n v="-0.24774132208094188"/>
    <s v="No"/>
    <x v="3"/>
    <x v="72"/>
    <n v="15577.778285714288"/>
    <n v="35267.89604619662"/>
    <n v="-0.42540610491938513"/>
    <s v="No"/>
  </r>
  <r>
    <x v="15"/>
    <x v="0"/>
    <n v="9.99"/>
    <n v="10"/>
    <n v="19"/>
    <n v="189.81"/>
    <n v="-0.2515189182395125"/>
    <s v="No"/>
    <x v="0"/>
    <x v="123"/>
    <n v="10438.718031746032"/>
    <n v="26406.609500097282"/>
    <n v="-0.38811904389725893"/>
    <s v="No"/>
  </r>
  <r>
    <x v="19"/>
    <x v="1"/>
    <n v="29.99"/>
    <n v="10"/>
    <n v="179"/>
    <n v="5368.21"/>
    <n v="-0.20068104836882392"/>
    <s v="No"/>
    <x v="0"/>
    <x v="74"/>
    <n v="42123.110909090959"/>
    <n v="132929.50192099597"/>
    <n v="-0.27649919978587983"/>
    <s v="No"/>
  </r>
  <r>
    <x v="24"/>
    <x v="0"/>
    <n v="43.45"/>
    <n v="10"/>
    <n v="955"/>
    <n v="41494.75"/>
    <n v="0.15398377848855027"/>
    <s v="No"/>
    <x v="0"/>
    <x v="49"/>
    <n v="10438.718031746032"/>
    <n v="26406.609500097282"/>
    <n v="1.1760704064692424"/>
    <s v="No"/>
  </r>
  <r>
    <x v="76"/>
    <x v="8"/>
    <n v="31.95"/>
    <n v="2"/>
    <n v="10"/>
    <n v="319.5"/>
    <n v="-0.25024571351536418"/>
    <s v="No"/>
    <x v="3"/>
    <x v="131"/>
    <n v="15577.778285714288"/>
    <n v="35267.89604619662"/>
    <n v="-0.43263931213043766"/>
    <s v="No"/>
  </r>
  <r>
    <x v="21"/>
    <x v="0"/>
    <n v="78.989999999999995"/>
    <n v="10"/>
    <n v="142"/>
    <n v="11216.58"/>
    <n v="-0.14326588673286703"/>
    <s v="No"/>
    <x v="3"/>
    <x v="54"/>
    <n v="10438.718031746032"/>
    <n v="26406.609500097282"/>
    <n v="2.9457093620864228E-2"/>
    <s v="No"/>
  </r>
  <r>
    <x v="3"/>
    <x v="0"/>
    <n v="25.79"/>
    <n v="3"/>
    <n v="11"/>
    <n v="283.69"/>
    <n v="-0.25059727077630761"/>
    <s v="No"/>
    <x v="3"/>
    <x v="114"/>
    <n v="10438.718031746032"/>
    <n v="26406.609500097282"/>
    <n v="-0.38456387336316766"/>
    <s v="No"/>
  </r>
  <r>
    <x v="49"/>
    <x v="1"/>
    <n v="92"/>
    <n v="3"/>
    <n v="37"/>
    <n v="3404"/>
    <n v="-0.21996427337629829"/>
    <s v="No"/>
    <x v="0"/>
    <x v="15"/>
    <n v="42123.110909090959"/>
    <n v="132929.50192099597"/>
    <n v="-0.29127552837821435"/>
    <s v="No"/>
  </r>
  <r>
    <x v="29"/>
    <x v="7"/>
    <n v="60.99"/>
    <n v="2"/>
    <n v="16"/>
    <n v="975.84"/>
    <n v="-0.24380223145315816"/>
    <s v="No"/>
    <x v="3"/>
    <x v="98"/>
    <n v="1516.98"/>
    <n v="1143.3262167222638"/>
    <n v="-0.47330323759334686"/>
    <s v="No"/>
  </r>
  <r>
    <x v="49"/>
    <x v="1"/>
    <n v="92"/>
    <n v="3"/>
    <n v="29"/>
    <n v="2668"/>
    <n v="-0.22718980099579983"/>
    <s v="No"/>
    <x v="0"/>
    <x v="132"/>
    <n v="42123.110909090959"/>
    <n v="132929.50192099597"/>
    <n v="-0.29681229778879581"/>
    <s v="No"/>
  </r>
  <r>
    <x v="28"/>
    <x v="3"/>
    <n v="124.99"/>
    <n v="4"/>
    <n v="13"/>
    <n v="1624.87"/>
    <n v="-0.23743051380249908"/>
    <s v="No"/>
    <x v="0"/>
    <x v="133"/>
    <n v="3369.2595999999985"/>
    <n v="7916.3472393375896"/>
    <n v="-0.2203528404276974"/>
    <s v="No"/>
  </r>
  <r>
    <x v="101"/>
    <x v="1"/>
    <n v="31.99"/>
    <n v="1"/>
    <n v="40"/>
    <n v="1279.5999999999999"/>
    <n v="-0.24082013054323997"/>
    <s v="No"/>
    <x v="0"/>
    <x v="128"/>
    <n v="42123.110909090959"/>
    <n v="132929.50192099597"/>
    <n v="-0.30725693182364811"/>
    <s v="No"/>
  </r>
  <r>
    <x v="50"/>
    <x v="1"/>
    <n v="24.49"/>
    <n v="4"/>
    <n v="71"/>
    <n v="1738.79"/>
    <n v="-0.23631212778835012"/>
    <s v="No"/>
    <x v="0"/>
    <x v="42"/>
    <n v="42123.110909090959"/>
    <n v="132929.50192099597"/>
    <n v="-0.30380254439750015"/>
    <s v="No"/>
  </r>
  <r>
    <x v="1"/>
    <x v="0"/>
    <n v="49.99"/>
    <n v="8"/>
    <n v="25"/>
    <n v="1249.75"/>
    <n v="-0.24111317673813415"/>
    <s v="No"/>
    <x v="3"/>
    <x v="121"/>
    <n v="10438.718031746032"/>
    <n v="26406.609500097282"/>
    <n v="-0.3479798507154877"/>
    <s v="No"/>
  </r>
  <r>
    <x v="17"/>
    <x v="0"/>
    <n v="37.89"/>
    <n v="1"/>
    <n v="1242"/>
    <n v="47059.38"/>
    <n v="0.20861338141967373"/>
    <s v="No"/>
    <x v="2"/>
    <x v="52"/>
    <n v="10438.718031746032"/>
    <n v="26406.609500097282"/>
    <n v="1.3867990878616605"/>
    <s v="No"/>
  </r>
  <r>
    <x v="105"/>
    <x v="1"/>
    <n v="19.989999999999998"/>
    <n v="3"/>
    <n v="8"/>
    <n v="159.91999999999999"/>
    <n v="-0.25181235712612515"/>
    <s v="No"/>
    <x v="0"/>
    <x v="93"/>
    <n v="42123.110909090959"/>
    <n v="132929.50192099597"/>
    <n v="-0.31568004320087617"/>
    <s v="No"/>
  </r>
  <r>
    <x v="14"/>
    <x v="1"/>
    <n v="39.99"/>
    <n v="3"/>
    <n v="4"/>
    <n v="159.96"/>
    <n v="-0.25181196443440668"/>
    <s v="No"/>
    <x v="0"/>
    <x v="134"/>
    <n v="42123.110909090959"/>
    <n v="132929.50192099597"/>
    <n v="-0.31567974228949514"/>
    <s v="No"/>
  </r>
  <r>
    <x v="22"/>
    <x v="1"/>
    <n v="36.99"/>
    <n v="1"/>
    <n v="32"/>
    <n v="1183.68"/>
    <n v="-0.24176180528408586"/>
    <s v="No"/>
    <x v="0"/>
    <x v="66"/>
    <n v="42123.110909090959"/>
    <n v="132929.50192099597"/>
    <n v="-0.30797851731530973"/>
    <s v="No"/>
  </r>
  <r>
    <x v="117"/>
    <x v="3"/>
    <n v="180"/>
    <n v="1"/>
    <n v="9"/>
    <n v="1620"/>
    <n v="-0.2374783240192205"/>
    <s v="No"/>
    <x v="3"/>
    <x v="121"/>
    <n v="3369.2595999999985"/>
    <n v="7916.3472393375896"/>
    <n v="-0.22096802314426647"/>
    <s v="No"/>
  </r>
  <r>
    <x v="112"/>
    <x v="0"/>
    <n v="160.91"/>
    <n v="1"/>
    <n v="386"/>
    <n v="62111.26"/>
    <n v="0.35638209699769408"/>
    <s v="No"/>
    <x v="3"/>
    <x v="135"/>
    <n v="10438.718031746032"/>
    <n v="26406.609500097282"/>
    <n v="1.9568033513754808"/>
    <s v="No"/>
  </r>
  <r>
    <x v="71"/>
    <x v="1"/>
    <n v="19.989999999999998"/>
    <n v="3"/>
    <n v="4"/>
    <n v="79.959999999999994"/>
    <n v="-0.25259734787130905"/>
    <s v="No"/>
    <x v="0"/>
    <x v="60"/>
    <n v="42123.110909090959"/>
    <n v="132929.50192099597"/>
    <n v="-0.31628156505151489"/>
    <s v="No"/>
  </r>
  <r>
    <x v="19"/>
    <x v="5"/>
    <n v="25.95"/>
    <n v="10"/>
    <n v="280"/>
    <n v="7266"/>
    <n v="-0.1820498879598377"/>
    <s v="No"/>
    <x v="1"/>
    <x v="47"/>
    <n v="7851.1500000000024"/>
    <n v="18631.101710406907"/>
    <n v="-3.1407160408187293E-2"/>
    <s v="No"/>
  </r>
  <r>
    <x v="14"/>
    <x v="1"/>
    <n v="41.98"/>
    <n v="66"/>
    <n v="4234"/>
    <n v="177743.31999999998"/>
    <n v="1.4915759057339164"/>
    <s v="No"/>
    <x v="0"/>
    <x v="45"/>
    <n v="42123.110909090959"/>
    <n v="132929.50192099597"/>
    <n v="1.0202416102597918"/>
    <s v="No"/>
  </r>
  <r>
    <x v="24"/>
    <x v="0"/>
    <n v="38.97"/>
    <n v="10"/>
    <n v="4"/>
    <n v="155.88"/>
    <n v="-0.25185201898968873"/>
    <s v="No"/>
    <x v="1"/>
    <x v="46"/>
    <n v="10438.718031746032"/>
    <n v="26406.609500097282"/>
    <n v="-0.38940394948121421"/>
    <s v="No"/>
  </r>
  <r>
    <x v="26"/>
    <x v="1"/>
    <n v="23"/>
    <n v="6"/>
    <n v="9"/>
    <n v="207"/>
    <n v="-0.2513501589735081"/>
    <s v="No"/>
    <x v="0"/>
    <x v="113"/>
    <n v="42123.110909090959"/>
    <n v="132929.50192099597"/>
    <n v="-0.31532587050542754"/>
    <s v="No"/>
  </r>
  <r>
    <x v="74"/>
    <x v="0"/>
    <n v="62.09"/>
    <n v="10"/>
    <n v="125"/>
    <n v="7761.25"/>
    <n v="-0.17718787362076416"/>
    <s v="No"/>
    <x v="0"/>
    <x v="87"/>
    <n v="10438.718031746032"/>
    <n v="26406.609500097282"/>
    <n v="-0.10139385867527476"/>
    <s v="No"/>
  </r>
  <r>
    <x v="45"/>
    <x v="1"/>
    <n v="59"/>
    <n v="10"/>
    <n v="601"/>
    <n v="35459"/>
    <n v="9.4729052497508875E-2"/>
    <s v="No"/>
    <x v="0"/>
    <x v="35"/>
    <n v="42123.110909090959"/>
    <n v="132929.50192099597"/>
    <n v="-5.0132670421436189E-2"/>
    <s v="No"/>
  </r>
  <r>
    <x v="8"/>
    <x v="0"/>
    <n v="31.29"/>
    <n v="40"/>
    <n v="349"/>
    <n v="10920.21"/>
    <n v="-0.14617543784780138"/>
    <s v="No"/>
    <x v="2"/>
    <x v="133"/>
    <n v="10438.718031746032"/>
    <n v="26406.609500097282"/>
    <n v="1.8233767127589545E-2"/>
    <s v="No"/>
  </r>
  <r>
    <x v="14"/>
    <x v="1"/>
    <n v="23.49"/>
    <n v="3"/>
    <n v="25"/>
    <n v="587.25"/>
    <n v="-0.24761713332498167"/>
    <s v="No"/>
    <x v="0"/>
    <x v="76"/>
    <n v="42123.110909090959"/>
    <n v="132929.50192099597"/>
    <n v="-0.31246533168970253"/>
    <s v="No"/>
  </r>
  <r>
    <x v="98"/>
    <x v="1"/>
    <n v="26.52"/>
    <n v="1"/>
    <n v="1866"/>
    <n v="49486.32"/>
    <n v="0.23243936239912089"/>
    <s v="No"/>
    <x v="0"/>
    <x v="5"/>
    <n v="42123.110909090959"/>
    <n v="132929.50192099597"/>
    <n v="5.5391835405245241E-2"/>
    <s v="No"/>
  </r>
  <r>
    <x v="2"/>
    <x v="3"/>
    <n v="14.6"/>
    <n v="5"/>
    <n v="94"/>
    <n v="1372.3999999999999"/>
    <n v="-0.23990908575643324"/>
    <s v="No"/>
    <x v="2"/>
    <x v="87"/>
    <n v="3369.2595999999985"/>
    <n v="7916.3472393375896"/>
    <n v="-0.25224507460679407"/>
    <s v="No"/>
  </r>
  <r>
    <x v="118"/>
    <x v="7"/>
    <n v="66"/>
    <n v="10"/>
    <n v="21"/>
    <n v="1386"/>
    <n v="-0.23977557057215984"/>
    <s v="No"/>
    <x v="0"/>
    <x v="60"/>
    <n v="1516.98"/>
    <n v="1143.3262167222638"/>
    <n v="-0.11456047983881543"/>
    <s v="No"/>
  </r>
  <r>
    <x v="119"/>
    <x v="1"/>
    <n v="24.55"/>
    <n v="23"/>
    <n v="433"/>
    <n v="10630.15"/>
    <n v="-0.14902304184415005"/>
    <s v="No"/>
    <x v="0"/>
    <x v="59"/>
    <n v="42123.110909090959"/>
    <n v="132929.50192099597"/>
    <n v="-0.23691475898110398"/>
    <s v="No"/>
  </r>
  <r>
    <x v="12"/>
    <x v="1"/>
    <n v="36.99"/>
    <n v="5"/>
    <n v="7"/>
    <n v="258.93"/>
    <n v="-0.25084034695002888"/>
    <s v="No"/>
    <x v="0"/>
    <x v="129"/>
    <n v="42123.110909090959"/>
    <n v="132929.50192099597"/>
    <n v="-0.31493521230503152"/>
    <s v="No"/>
  </r>
  <r>
    <x v="19"/>
    <x v="1"/>
    <n v="48.95"/>
    <n v="10"/>
    <n v="121"/>
    <n v="5922.9500000000007"/>
    <n v="-0.19523500327148383"/>
    <s v="No"/>
    <x v="0"/>
    <x v="88"/>
    <n v="42123.110909090959"/>
    <n v="132929.50192099597"/>
    <n v="-0.27232601029834458"/>
    <s v="No"/>
  </r>
  <r>
    <x v="15"/>
    <x v="1"/>
    <n v="26"/>
    <n v="92"/>
    <n v="1337"/>
    <n v="34762"/>
    <n v="8.7886399303497217E-2"/>
    <s v="No"/>
    <x v="0"/>
    <x v="32"/>
    <n v="42123.110909090959"/>
    <n v="132929.50192099597"/>
    <n v="-5.5376051235533033E-2"/>
    <s v="No"/>
  </r>
  <r>
    <x v="89"/>
    <x v="0"/>
    <n v="90.44"/>
    <n v="1"/>
    <n v="587"/>
    <n v="53088.28"/>
    <n v="0.26780085895393035"/>
    <s v="No"/>
    <x v="3"/>
    <x v="12"/>
    <n v="10438.718031746032"/>
    <n v="26406.609500097282"/>
    <n v="1.6151093523800111"/>
    <s v="No"/>
  </r>
  <r>
    <x v="30"/>
    <x v="1"/>
    <n v="40.99"/>
    <n v="10"/>
    <n v="17"/>
    <n v="696.83"/>
    <n v="-0.24654135436228466"/>
    <s v="No"/>
    <x v="0"/>
    <x v="15"/>
    <n v="42123.110909090959"/>
    <n v="132929.50192099597"/>
    <n v="-0.311640984961426"/>
    <s v="No"/>
  </r>
  <r>
    <x v="120"/>
    <x v="8"/>
    <n v="17.89"/>
    <n v="10"/>
    <n v="2256"/>
    <n v="40359.840000000004"/>
    <n v="0.14284203453386485"/>
    <s v="No"/>
    <x v="2"/>
    <x v="66"/>
    <n v="15577.778285714288"/>
    <n v="35267.89604619662"/>
    <n v="0.70268046843010579"/>
    <s v="No"/>
  </r>
  <r>
    <x v="59"/>
    <x v="3"/>
    <n v="85.2"/>
    <n v="4"/>
    <n v="73"/>
    <n v="6219.6"/>
    <n v="-0.19232270331452037"/>
    <s v="No"/>
    <x v="1"/>
    <x v="136"/>
    <n v="3369.2595999999985"/>
    <n v="7916.3472393375896"/>
    <n v="0.36005752575331795"/>
    <s v="No"/>
  </r>
  <r>
    <x v="71"/>
    <x v="1"/>
    <n v="28.02"/>
    <n v="1"/>
    <n v="5377"/>
    <n v="150663.54"/>
    <n v="1.2257257721469257"/>
    <s v="No"/>
    <x v="0"/>
    <x v="12"/>
    <n v="42123.110909090959"/>
    <n v="132929.50192099597"/>
    <n v="0.81652626032871101"/>
    <s v="No"/>
  </r>
  <r>
    <x v="121"/>
    <x v="1"/>
    <n v="19.75"/>
    <n v="82"/>
    <n v="7253"/>
    <n v="143246.75"/>
    <n v="1.1529129718846389"/>
    <s v="No"/>
    <x v="0"/>
    <x v="23"/>
    <n v="42123.110909090959"/>
    <n v="132929.50192099597"/>
    <n v="0.76073134728970759"/>
    <s v="No"/>
  </r>
  <r>
    <x v="122"/>
    <x v="1"/>
    <n v="22.99"/>
    <n v="10"/>
    <n v="31"/>
    <n v="712.68999999999994"/>
    <n v="-0.24638565209591881"/>
    <s v="No"/>
    <x v="0"/>
    <x v="7"/>
    <n v="42123.110909090959"/>
    <n v="132929.50192099597"/>
    <n v="-0.31152167359885563"/>
    <s v="No"/>
  </r>
  <r>
    <x v="123"/>
    <x v="1"/>
    <n v="31.95"/>
    <n v="10"/>
    <n v="12"/>
    <n v="383.4"/>
    <n v="-0.24961838849513843"/>
    <s v="No"/>
    <x v="0"/>
    <x v="5"/>
    <n v="42123.110909090959"/>
    <n v="132929.50192099597"/>
    <n v="-0.31399885131517408"/>
    <s v="No"/>
  </r>
  <r>
    <x v="19"/>
    <x v="0"/>
    <n v="69.989999999999995"/>
    <n v="8"/>
    <n v="35"/>
    <n v="2449.6499999999996"/>
    <n v="-0.22933340691389514"/>
    <s v="No"/>
    <x v="2"/>
    <x v="137"/>
    <n v="10438.718031746032"/>
    <n v="26406.609500097282"/>
    <n v="-0.30254046933653489"/>
    <s v="No"/>
  </r>
  <r>
    <x v="23"/>
    <x v="0"/>
    <n v="45"/>
    <n v="8"/>
    <n v="37"/>
    <n v="1665"/>
    <n v="-0.23703654583596293"/>
    <s v="No"/>
    <x v="2"/>
    <x v="73"/>
    <n v="10438.718031746032"/>
    <n v="26406.609500097282"/>
    <n v="-0.33225462101500419"/>
    <s v="No"/>
  </r>
  <r>
    <x v="12"/>
    <x v="1"/>
    <n v="36.99"/>
    <n v="6"/>
    <n v="39"/>
    <n v="1442.6100000000001"/>
    <n v="-0.23921981361762182"/>
    <s v="No"/>
    <x v="0"/>
    <x v="136"/>
    <n v="42123.110909090959"/>
    <n v="132929.50192099597"/>
    <n v="-0.30603064271818764"/>
    <s v="No"/>
  </r>
  <r>
    <x v="73"/>
    <x v="1"/>
    <n v="71.98"/>
    <n v="1"/>
    <n v="1333"/>
    <n v="95949.340000000011"/>
    <n v="0.68858044160489917"/>
    <s v="No"/>
    <x v="0"/>
    <x v="56"/>
    <n v="42123.110909090959"/>
    <n v="132929.50192099597"/>
    <n v="0.40492312325746627"/>
    <s v="No"/>
  </r>
  <r>
    <x v="124"/>
    <x v="1"/>
    <n v="13.89"/>
    <n v="9"/>
    <n v="48"/>
    <n v="666.72"/>
    <n v="-0.2468369530533488"/>
    <s v="No"/>
    <x v="0"/>
    <x v="30"/>
    <n v="42123.110909090959"/>
    <n v="132929.50192099597"/>
    <n v="-0.31186749600348118"/>
    <s v="No"/>
  </r>
  <r>
    <x v="71"/>
    <x v="1"/>
    <n v="21.95"/>
    <n v="3"/>
    <n v="189"/>
    <n v="4148.55"/>
    <n v="-0.2126548079019778"/>
    <s v="No"/>
    <x v="0"/>
    <x v="26"/>
    <n v="42123.110909090959"/>
    <n v="132929.50192099597"/>
    <n v="-0.28567443915994201"/>
    <s v="No"/>
  </r>
  <r>
    <x v="112"/>
    <x v="0"/>
    <n v="212.89"/>
    <n v="10"/>
    <n v="53"/>
    <n v="11283.17"/>
    <n v="-0.14261215319457546"/>
    <s v="No"/>
    <x v="0"/>
    <x v="138"/>
    <n v="10438.718031746032"/>
    <n v="26406.609500097282"/>
    <n v="3.1978810768980299E-2"/>
    <s v="No"/>
  </r>
  <r>
    <x v="125"/>
    <x v="1"/>
    <n v="28.11"/>
    <n v="7"/>
    <n v="542"/>
    <n v="15235.619999999999"/>
    <n v="-0.10380979362976719"/>
    <s v="No"/>
    <x v="0"/>
    <x v="107"/>
    <n v="42123.110909090959"/>
    <n v="132929.50192099597"/>
    <n v="-0.20226880053361676"/>
    <s v="No"/>
  </r>
  <r>
    <x v="27"/>
    <x v="1"/>
    <n v="33.369999999999997"/>
    <n v="5"/>
    <n v="400"/>
    <n v="13347.999999999998"/>
    <n v="-0.12234111216933719"/>
    <s v="No"/>
    <x v="0"/>
    <x v="106"/>
    <n v="42123.110909090959"/>
    <n v="132929.50192099597"/>
    <n v="-0.21646895905916264"/>
    <s v="No"/>
  </r>
  <r>
    <x v="57"/>
    <x v="1"/>
    <n v="24.15"/>
    <n v="10"/>
    <n v="14"/>
    <n v="338.09999999999997"/>
    <n v="-0.25006311186628444"/>
    <s v="No"/>
    <x v="0"/>
    <x v="99"/>
    <n v="42123.110909090959"/>
    <n v="132929.50192099597"/>
    <n v="-0.31433963345416777"/>
    <s v="No"/>
  </r>
  <r>
    <x v="1"/>
    <x v="1"/>
    <n v="49.99"/>
    <n v="20"/>
    <n v="15"/>
    <n v="749.85"/>
    <n v="-0.24602084148947767"/>
    <s v="No"/>
    <x v="0"/>
    <x v="75"/>
    <n v="42123.110909090959"/>
    <n v="132929.50192099597"/>
    <n v="-0.31124212692589748"/>
    <s v="No"/>
  </r>
  <r>
    <x v="3"/>
    <x v="0"/>
    <n v="24.4"/>
    <n v="50"/>
    <n v="14"/>
    <n v="341.59999999999997"/>
    <n v="-0.25002875134091995"/>
    <s v="No"/>
    <x v="2"/>
    <x v="64"/>
    <n v="10438.718031746032"/>
    <n v="26406.609500097282"/>
    <n v="-0.38237086179915802"/>
    <s v="No"/>
  </r>
  <r>
    <x v="114"/>
    <x v="0"/>
    <n v="50"/>
    <n v="10"/>
    <n v="19"/>
    <n v="950"/>
    <n v="-0.24405591030327761"/>
    <s v="No"/>
    <x v="0"/>
    <x v="38"/>
    <n v="10438.718031746032"/>
    <n v="26406.609500097282"/>
    <n v="-0.35933117546616788"/>
    <s v="No"/>
  </r>
  <r>
    <x v="126"/>
    <x v="8"/>
    <n v="10.19"/>
    <n v="44"/>
    <n v="330"/>
    <n v="3362.7"/>
    <n v="-0.22036972757559911"/>
    <s v="No"/>
    <x v="0"/>
    <x v="23"/>
    <n v="15577.778285714288"/>
    <n v="35267.89604619662"/>
    <n v="-0.34635120478165277"/>
    <s v="No"/>
  </r>
  <r>
    <x v="127"/>
    <x v="10"/>
    <n v="9.2100000000000009"/>
    <n v="5"/>
    <n v="72"/>
    <n v="663.12000000000012"/>
    <n v="-0.24687229530800942"/>
    <s v="No"/>
    <x v="2"/>
    <x v="113"/>
    <n v="888.70666666666682"/>
    <n v="578.87046250051094"/>
    <n v="-0.38970146393756894"/>
    <s v="No"/>
  </r>
  <r>
    <x v="23"/>
    <x v="0"/>
    <n v="16.97"/>
    <n v="10"/>
    <n v="16"/>
    <n v="271.52"/>
    <n v="-0.25071674723164639"/>
    <s v="No"/>
    <x v="3"/>
    <x v="89"/>
    <n v="10438.718031746032"/>
    <n v="26406.609500097282"/>
    <n v="-0.38502474282844129"/>
    <s v="No"/>
  </r>
  <r>
    <x v="19"/>
    <x v="0"/>
    <n v="78.989999999999995"/>
    <n v="10"/>
    <n v="743"/>
    <n v="58689.57"/>
    <n v="0.32279036384501436"/>
    <s v="No"/>
    <x v="2"/>
    <x v="21"/>
    <n v="10438.718031746032"/>
    <n v="26406.609500097282"/>
    <n v="1.8272263225642889"/>
    <s v="No"/>
  </r>
  <r>
    <x v="47"/>
    <x v="1"/>
    <n v="39.99"/>
    <n v="10"/>
    <n v="207"/>
    <n v="8277.93"/>
    <n v="-0.17211547469353039"/>
    <s v="No"/>
    <x v="0"/>
    <x v="32"/>
    <n v="42123.110909090959"/>
    <n v="132929.50192099597"/>
    <n v="-0.25461000319707944"/>
    <s v="No"/>
  </r>
  <r>
    <x v="12"/>
    <x v="1"/>
    <n v="29.46"/>
    <n v="10"/>
    <n v="43"/>
    <n v="1266.78"/>
    <n v="-0.24094598823900357"/>
    <s v="No"/>
    <x v="0"/>
    <x v="139"/>
    <n v="42123.110909090959"/>
    <n v="132929.50192099597"/>
    <n v="-0.30735337392126177"/>
    <s v="No"/>
  </r>
  <r>
    <x v="108"/>
    <x v="3"/>
    <n v="79.989999999999995"/>
    <n v="9"/>
    <n v="15"/>
    <n v="1199.8499999999999"/>
    <n v="-0.24160305965690201"/>
    <s v="No"/>
    <x v="3"/>
    <x v="52"/>
    <n v="3369.2595999999985"/>
    <n v="7916.3472393375896"/>
    <n v="-0.27404174354806682"/>
    <s v="No"/>
  </r>
  <r>
    <x v="1"/>
    <x v="1"/>
    <n v="35.99"/>
    <n v="10"/>
    <n v="46"/>
    <n v="1655.5400000000002"/>
    <n v="-0.23712941742737662"/>
    <s v="No"/>
    <x v="0"/>
    <x v="73"/>
    <n v="42123.110909090959"/>
    <n v="132929.50192099597"/>
    <n v="-0.3044288162092269"/>
    <s v="No"/>
  </r>
  <r>
    <x v="73"/>
    <x v="0"/>
    <n v="84.99"/>
    <n v="3"/>
    <n v="7"/>
    <n v="594.92999999999995"/>
    <n v="-0.24754173651503905"/>
    <s v="No"/>
    <x v="2"/>
    <x v="134"/>
    <n v="10438.718031746032"/>
    <n v="26406.609500097282"/>
    <n v="-0.37277743027592264"/>
    <s v="No"/>
  </r>
  <r>
    <x v="97"/>
    <x v="0"/>
    <n v="112.49"/>
    <n v="5"/>
    <n v="15"/>
    <n v="1687.35"/>
    <n v="-0.23681712933827836"/>
    <s v="No"/>
    <x v="3"/>
    <x v="47"/>
    <n v="10438.718031746032"/>
    <n v="26406.609500097282"/>
    <n v="-0.33140824200523705"/>
    <s v="No"/>
  </r>
  <r>
    <x v="47"/>
    <x v="9"/>
    <n v="22.79"/>
    <n v="8"/>
    <n v="7"/>
    <n v="159.53"/>
    <n v="-0.25181618587038007"/>
    <s v="No"/>
    <x v="0"/>
    <x v="9"/>
    <n v="9929.7000000000007"/>
    <n v="17495.282577171645"/>
    <n v="-0.55844596718594319"/>
    <s v="No"/>
  </r>
  <r>
    <x v="45"/>
    <x v="1"/>
    <n v="44.99"/>
    <n v="10"/>
    <n v="32"/>
    <n v="1439.68"/>
    <n v="-0.23924857828599838"/>
    <s v="No"/>
    <x v="0"/>
    <x v="115"/>
    <n v="42123.110909090959"/>
    <n v="132929.50192099597"/>
    <n v="-0.30605268447684664"/>
    <s v="No"/>
  </r>
  <r>
    <x v="2"/>
    <x v="3"/>
    <n v="21.99"/>
    <n v="10"/>
    <n v="2"/>
    <n v="43.98"/>
    <n v="-0.25295057407205584"/>
    <s v="No"/>
    <x v="2"/>
    <x v="65"/>
    <n v="3369.2595999999985"/>
    <n v="7916.3472393375896"/>
    <n v="-0.4200522664640271"/>
    <s v="No"/>
  </r>
  <r>
    <x v="24"/>
    <x v="7"/>
    <n v="125"/>
    <n v="10"/>
    <n v="2"/>
    <n v="250"/>
    <n v="-0.2509280153761731"/>
    <s v="No"/>
    <x v="1"/>
    <x v="92"/>
    <n v="1516.98"/>
    <n v="1143.3262167222638"/>
    <n v="-1.108152670225854"/>
    <s v="No"/>
  </r>
  <r>
    <x v="38"/>
    <x v="8"/>
    <n v="43.49"/>
    <n v="2"/>
    <n v="3"/>
    <n v="130.47"/>
    <n v="-0.25210147640383479"/>
    <s v="No"/>
    <x v="2"/>
    <x v="16"/>
    <n v="15577.778285714288"/>
    <n v="35267.89604619662"/>
    <n v="-0.43799914419278679"/>
    <s v="No"/>
  </r>
  <r>
    <x v="128"/>
    <x v="2"/>
    <n v="23.49"/>
    <n v="3"/>
    <n v="6"/>
    <n v="140.94"/>
    <n v="-0.25199868934653025"/>
    <s v="No"/>
    <x v="3"/>
    <x v="38"/>
    <n v="1881.0670270270268"/>
    <n v="5343.4324984110126"/>
    <n v="-0.3256571553106532"/>
    <s v="No"/>
  </r>
  <r>
    <x v="15"/>
    <x v="5"/>
    <n v="44"/>
    <n v="10"/>
    <n v="83"/>
    <n v="3652"/>
    <n v="-0.21752958472190101"/>
    <s v="No"/>
    <x v="1"/>
    <x v="140"/>
    <n v="7851.1500000000024"/>
    <n v="18631.101710406907"/>
    <n v="-0.22538388042047203"/>
    <s v="No"/>
  </r>
  <r>
    <x v="7"/>
    <x v="1"/>
    <n v="36.65"/>
    <n v="3"/>
    <n v="11"/>
    <n v="403.15"/>
    <n v="-0.24942449695915317"/>
    <s v="No"/>
    <x v="0"/>
    <x v="138"/>
    <n v="42123.110909090959"/>
    <n v="132929.50192099597"/>
    <n v="-0.31385027632080043"/>
    <s v="No"/>
  </r>
  <r>
    <x v="7"/>
    <x v="0"/>
    <n v="74.989999999999995"/>
    <n v="2"/>
    <n v="60"/>
    <n v="4499.3999999999996"/>
    <n v="-0.20921041066651294"/>
    <s v="No"/>
    <x v="0"/>
    <x v="25"/>
    <n v="10438.718031746032"/>
    <n v="26406.609500097282"/>
    <n v="-0.22491785746762194"/>
    <s v="No"/>
  </r>
  <r>
    <x v="3"/>
    <x v="0"/>
    <n v="26.99"/>
    <n v="9"/>
    <n v="75"/>
    <n v="2024.2499999999998"/>
    <n v="-0.23350968333962335"/>
    <s v="No"/>
    <x v="3"/>
    <x v="36"/>
    <n v="10438.718031746032"/>
    <n v="26406.609500097282"/>
    <n v="-0.31865007250230409"/>
    <s v="No"/>
  </r>
  <r>
    <x v="12"/>
    <x v="0"/>
    <n v="52.97"/>
    <n v="1"/>
    <n v="1683"/>
    <n v="89148.51"/>
    <n v="0.62181470111504211"/>
    <s v="No"/>
    <x v="1"/>
    <x v="88"/>
    <n v="10438.718031746032"/>
    <n v="26406.609500097282"/>
    <n v="2.9806852700254458"/>
    <s v="No"/>
  </r>
  <r>
    <x v="24"/>
    <x v="0"/>
    <n v="22.61"/>
    <n v="52"/>
    <n v="619"/>
    <n v="13995.59"/>
    <n v="-0.11598353142054232"/>
    <s v="No"/>
    <x v="1"/>
    <x v="0"/>
    <n v="10438.718031746032"/>
    <n v="26406.609500097282"/>
    <n v="0.13469627625768713"/>
    <s v="No"/>
  </r>
  <r>
    <x v="19"/>
    <x v="0"/>
    <n v="72.989999999999995"/>
    <n v="6"/>
    <n v="235"/>
    <n v="17152.649999999998"/>
    <n v="-8.4989748504206E-2"/>
    <s v="No"/>
    <x v="0"/>
    <x v="53"/>
    <n v="10438.718031746032"/>
    <n v="26406.609500097282"/>
    <n v="0.2542519503773944"/>
    <s v="No"/>
  </r>
  <r>
    <x v="129"/>
    <x v="2"/>
    <n v="27.99"/>
    <n v="3"/>
    <n v="1"/>
    <n v="27.99"/>
    <n v="-0.25310755258650669"/>
    <s v="No"/>
    <x v="3"/>
    <x v="61"/>
    <n v="1881.0670270270268"/>
    <n v="5343.4324984110126"/>
    <n v="-0.3467952533466232"/>
    <s v="No"/>
  </r>
  <r>
    <x v="7"/>
    <x v="0"/>
    <n v="17.98"/>
    <n v="10"/>
    <n v="50"/>
    <n v="899"/>
    <n v="-0.24455659224430285"/>
    <s v="No"/>
    <x v="0"/>
    <x v="71"/>
    <n v="10438.718031746032"/>
    <n v="26406.609500097282"/>
    <n v="-0.36126251011932781"/>
    <s v="No"/>
  </r>
  <r>
    <x v="49"/>
    <x v="0"/>
    <n v="169"/>
    <n v="1"/>
    <n v="1"/>
    <n v="169"/>
    <n v="-0.25172321610603671"/>
    <s v="No"/>
    <x v="2"/>
    <x v="21"/>
    <n v="10438.718031746032"/>
    <n v="26406.609500097282"/>
    <n v="-0.38890710417436203"/>
    <s v="No"/>
  </r>
  <r>
    <x v="68"/>
    <x v="8"/>
    <n v="27.94"/>
    <n v="1"/>
    <n v="717"/>
    <n v="20032.98"/>
    <n v="-5.6712705069044446E-2"/>
    <s v="No"/>
    <x v="3"/>
    <x v="1"/>
    <n v="15577.778285714288"/>
    <n v="35267.89604619662"/>
    <n v="0.12632456748908252"/>
    <s v="No"/>
  </r>
  <r>
    <x v="49"/>
    <x v="0"/>
    <n v="12.95"/>
    <n v="10"/>
    <n v="594"/>
    <n v="7692.2999999999993"/>
    <n v="-0.17786477597044437"/>
    <s v="No"/>
    <x v="0"/>
    <x v="126"/>
    <n v="10438.718031746032"/>
    <n v="26406.609500097282"/>
    <n v="-0.10400494738773315"/>
    <s v="No"/>
  </r>
  <r>
    <x v="3"/>
    <x v="0"/>
    <n v="23.99"/>
    <n v="10"/>
    <n v="10"/>
    <n v="239.89999999999998"/>
    <n v="-0.25102717003508201"/>
    <s v="No"/>
    <x v="1"/>
    <x v="59"/>
    <n v="10438.718031746032"/>
    <n v="26406.609500097282"/>
    <n v="-0.3862221703134005"/>
    <s v="No"/>
  </r>
  <r>
    <x v="29"/>
    <x v="0"/>
    <n v="24.99"/>
    <n v="12"/>
    <n v="6"/>
    <n v="149.94"/>
    <n v="-0.2519103337098787"/>
    <s v="No"/>
    <x v="0"/>
    <x v="116"/>
    <n v="10438.718031746032"/>
    <n v="26406.609500097282"/>
    <n v="-0.3896288931643469"/>
    <s v="No"/>
  </r>
  <r>
    <x v="57"/>
    <x v="1"/>
    <n v="28.42"/>
    <n v="60"/>
    <n v="731"/>
    <n v="20775.02"/>
    <n v="-4.942788100005676E-2"/>
    <s v="No"/>
    <x v="0"/>
    <x v="96"/>
    <n v="42123.110909090959"/>
    <n v="132929.50192099597"/>
    <n v="-0.160597087934466"/>
    <s v="No"/>
  </r>
  <r>
    <x v="89"/>
    <x v="1"/>
    <n v="76.5"/>
    <n v="2"/>
    <n v="8"/>
    <n v="612"/>
    <n v="-0.24737415532419002"/>
    <s v="No"/>
    <x v="0"/>
    <x v="129"/>
    <n v="42123.110909090959"/>
    <n v="132929.50192099597"/>
    <n v="-0.31227914277270269"/>
    <s v="No"/>
  </r>
  <r>
    <x v="19"/>
    <x v="3"/>
    <n v="90.44"/>
    <n v="1"/>
    <n v="1"/>
    <n v="90.44"/>
    <n v="-0.25249446264107483"/>
    <s v="No"/>
    <x v="2"/>
    <x v="8"/>
    <n v="3369.2595999999985"/>
    <n v="7916.3472393375896"/>
    <n v="-0.41418339808378057"/>
    <s v="No"/>
  </r>
  <r>
    <x v="130"/>
    <x v="0"/>
    <n v="47.99"/>
    <n v="10"/>
    <n v="13"/>
    <n v="623.87"/>
    <n v="-0.24725762405673962"/>
    <s v="No"/>
    <x v="2"/>
    <x v="102"/>
    <n v="10438.718031746032"/>
    <n v="26406.609500097282"/>
    <n v="-0.37168149253352167"/>
    <s v="No"/>
  </r>
  <r>
    <x v="131"/>
    <x v="1"/>
    <n v="11.58"/>
    <n v="10"/>
    <n v="17"/>
    <n v="196.86"/>
    <n v="-0.25144970632413549"/>
    <s v="No"/>
    <x v="0"/>
    <x v="105"/>
    <n v="42123.110909090959"/>
    <n v="132929.50192099597"/>
    <n v="-0.31540215154051354"/>
    <s v="No"/>
  </r>
  <r>
    <x v="89"/>
    <x v="1"/>
    <n v="79.989999999999995"/>
    <n v="5"/>
    <n v="1"/>
    <n v="79.989999999999995"/>
    <n v="-0.2525970533525202"/>
    <s v="No"/>
    <x v="0"/>
    <x v="100"/>
    <n v="42123.110909090959"/>
    <n v="132929.50192099597"/>
    <n v="-0.31628133936797914"/>
    <s v="No"/>
  </r>
  <r>
    <x v="9"/>
    <x v="3"/>
    <n v="10.99"/>
    <n v="10"/>
    <n v="35"/>
    <n v="384.65000000000003"/>
    <n v="-0.24960611687893683"/>
    <s v="No"/>
    <x v="3"/>
    <x v="113"/>
    <n v="3369.2595999999985"/>
    <n v="7916.3472393375896"/>
    <n v="-0.37701853010805264"/>
    <s v="No"/>
  </r>
  <r>
    <x v="132"/>
    <x v="1"/>
    <n v="94.99"/>
    <n v="3"/>
    <n v="24"/>
    <n v="2279.7599999999998"/>
    <n v="-0.2310012668150869"/>
    <s v="No"/>
    <x v="0"/>
    <x v="96"/>
    <n v="42123.110909090959"/>
    <n v="132929.50192099597"/>
    <n v="-0.2997329436528775"/>
    <s v="No"/>
  </r>
  <r>
    <x v="27"/>
    <x v="1"/>
    <n v="27.99"/>
    <n v="10"/>
    <n v="9"/>
    <n v="251.91"/>
    <n v="-0.25090926434661709"/>
    <s v="No"/>
    <x v="0"/>
    <x v="110"/>
    <n v="42123.110909090959"/>
    <n v="132929.50192099597"/>
    <n v="-0.31498802225239869"/>
    <s v="No"/>
  </r>
  <r>
    <x v="133"/>
    <x v="9"/>
    <n v="34.99"/>
    <n v="10"/>
    <n v="9"/>
    <n v="314.91000000000003"/>
    <n v="-0.25029077489005647"/>
    <s v="No"/>
    <x v="2"/>
    <x v="128"/>
    <n v="9929.7000000000007"/>
    <n v="17495.282577171645"/>
    <n v="-0.54956471595066769"/>
    <s v="No"/>
  </r>
  <r>
    <x v="134"/>
    <x v="3"/>
    <n v="13.94"/>
    <n v="10"/>
    <n v="66"/>
    <n v="920.04"/>
    <n v="-0.24435003640039754"/>
    <s v="No"/>
    <x v="1"/>
    <x v="140"/>
    <n v="3369.2595999999985"/>
    <n v="7916.3472393375896"/>
    <n v="-0.30938759076022293"/>
    <s v="No"/>
  </r>
  <r>
    <x v="38"/>
    <x v="8"/>
    <n v="44.99"/>
    <n v="6"/>
    <n v="38"/>
    <n v="1709.6200000000001"/>
    <n v="-0.23659849822403067"/>
    <s v="No"/>
    <x v="0"/>
    <x v="110"/>
    <n v="15577.778285714288"/>
    <n v="35267.89604619662"/>
    <n v="-0.39322329485004437"/>
    <s v="No"/>
  </r>
  <r>
    <x v="33"/>
    <x v="1"/>
    <n v="24.98"/>
    <n v="7"/>
    <n v="8"/>
    <n v="199.84"/>
    <n v="-0.25142045079111086"/>
    <s v="No"/>
    <x v="0"/>
    <x v="101"/>
    <n v="42123.110909090959"/>
    <n v="132929.50192099597"/>
    <n v="-0.31537973364262833"/>
    <s v="No"/>
  </r>
  <r>
    <x v="2"/>
    <x v="3"/>
    <n v="49.99"/>
    <n v="10"/>
    <n v="45"/>
    <n v="2249.5500000000002"/>
    <n v="-0.23129784723544713"/>
    <s v="No"/>
    <x v="2"/>
    <x v="140"/>
    <n v="3369.2595999999985"/>
    <n v="7916.3472393375896"/>
    <n v="-0.14144270913685836"/>
    <s v="No"/>
  </r>
  <r>
    <x v="7"/>
    <x v="1"/>
    <n v="50.99"/>
    <n v="6"/>
    <n v="15"/>
    <n v="764.85"/>
    <n v="-0.2458735820950585"/>
    <s v="No"/>
    <x v="0"/>
    <x v="83"/>
    <n v="42123.110909090959"/>
    <n v="132929.50192099597"/>
    <n v="-0.3111292851580188"/>
    <s v="No"/>
  </r>
  <r>
    <x v="135"/>
    <x v="1"/>
    <n v="36.68"/>
    <n v="9"/>
    <n v="1"/>
    <n v="36.68"/>
    <n v="-0.25302224031067322"/>
    <s v="No"/>
    <x v="0"/>
    <x v="141"/>
    <n v="42123.110909090959"/>
    <n v="132929.50192099597"/>
    <n v="-0.31660715116576754"/>
    <s v="No"/>
  </r>
  <r>
    <x v="136"/>
    <x v="1"/>
    <n v="20.25"/>
    <n v="10"/>
    <n v="24"/>
    <n v="486"/>
    <n v="-0.24861113423731121"/>
    <s v="No"/>
    <x v="0"/>
    <x v="90"/>
    <n v="42123.110909090959"/>
    <n v="132929.50192099597"/>
    <n v="-0.31322701362288374"/>
    <s v="No"/>
  </r>
  <r>
    <x v="47"/>
    <x v="1"/>
    <n v="40.590000000000003"/>
    <n v="53"/>
    <n v="2934"/>
    <n v="119091.06000000001"/>
    <n v="0.91576948647279499"/>
    <s v="No"/>
    <x v="0"/>
    <x v="106"/>
    <n v="42123.110909090959"/>
    <n v="132929.50192099597"/>
    <n v="0.57901329636105492"/>
    <s v="No"/>
  </r>
  <r>
    <x v="23"/>
    <x v="0"/>
    <n v="53.99"/>
    <n v="12"/>
    <n v="140"/>
    <n v="7558.6"/>
    <n v="-0.17917734803936741"/>
    <s v="No"/>
    <x v="0"/>
    <x v="122"/>
    <n v="10438.718031746032"/>
    <n v="26406.609500097282"/>
    <n v="-0.1090680737235661"/>
    <s v="No"/>
  </r>
  <r>
    <x v="14"/>
    <x v="1"/>
    <n v="45.99"/>
    <n v="3"/>
    <n v="37"/>
    <n v="1701.63"/>
    <n v="-0.23667693839479126"/>
    <s v="No"/>
    <x v="0"/>
    <x v="135"/>
    <n v="42123.110909090959"/>
    <n v="132929.50192099597"/>
    <n v="-0.3040820910704583"/>
    <s v="No"/>
  </r>
  <r>
    <x v="137"/>
    <x v="5"/>
    <n v="65.5"/>
    <n v="10"/>
    <n v="21"/>
    <n v="1375.5"/>
    <n v="-0.2398786521482533"/>
    <s v="No"/>
    <x v="3"/>
    <x v="127"/>
    <n v="7851.1500000000024"/>
    <n v="18631.101710406907"/>
    <n v="-0.34757203844702605"/>
    <s v="No"/>
  </r>
  <r>
    <x v="32"/>
    <x v="1"/>
    <n v="28.99"/>
    <n v="10"/>
    <n v="7"/>
    <n v="202.92999999999998"/>
    <n v="-0.25139011535586053"/>
    <s v="No"/>
    <x v="0"/>
    <x v="66"/>
    <n v="42123.110909090959"/>
    <n v="132929.50192099597"/>
    <n v="-0.31535648823844531"/>
    <s v="No"/>
  </r>
  <r>
    <x v="24"/>
    <x v="0"/>
    <n v="36.950000000000003"/>
    <n v="36"/>
    <n v="109"/>
    <n v="4027.55"/>
    <n v="-0.2138427003502926"/>
    <s v="No"/>
    <x v="1"/>
    <x v="65"/>
    <n v="10438.718031746032"/>
    <n v="26406.609500097282"/>
    <n v="-0.2427864899400437"/>
    <s v="No"/>
  </r>
  <r>
    <x v="138"/>
    <x v="0"/>
    <n v="17.98"/>
    <n v="10"/>
    <n v="12"/>
    <n v="215.76"/>
    <n v="-0.25126415948716735"/>
    <s v="No"/>
    <x v="1"/>
    <x v="105"/>
    <n v="10438.718031746032"/>
    <n v="26406.609500097282"/>
    <n v="-0.38713633538256281"/>
    <s v="No"/>
  </r>
  <r>
    <x v="2"/>
    <x v="0"/>
    <n v="16.989999999999998"/>
    <n v="10"/>
    <n v="22"/>
    <n v="373.78"/>
    <n v="-0.24971283085342597"/>
    <s v="No"/>
    <x v="3"/>
    <x v="13"/>
    <n v="10438.718031746032"/>
    <n v="26406.609500097282"/>
    <n v="-0.38115222750232103"/>
    <s v="No"/>
  </r>
  <r>
    <x v="139"/>
    <x v="1"/>
    <n v="13.97"/>
    <n v="31"/>
    <n v="957"/>
    <n v="13369.29"/>
    <n v="-0.12213210200219152"/>
    <s v="No"/>
    <x v="0"/>
    <x v="43"/>
    <n v="42123.110909090959"/>
    <n v="132929.50192099597"/>
    <n v="-0.21630879897662014"/>
    <s v="No"/>
  </r>
  <r>
    <x v="2"/>
    <x v="3"/>
    <n v="13"/>
    <n v="7"/>
    <n v="11"/>
    <n v="143"/>
    <n v="-0.25197846572303001"/>
    <s v="No"/>
    <x v="1"/>
    <x v="127"/>
    <n v="3369.2595999999985"/>
    <n v="7916.3472393375896"/>
    <n v="-0.40754397229674327"/>
    <s v="No"/>
  </r>
  <r>
    <x v="78"/>
    <x v="1"/>
    <n v="44.93"/>
    <n v="26"/>
    <n v="2098"/>
    <n v="94263.14"/>
    <n v="0.67202652221358994"/>
    <s v="No"/>
    <x v="0"/>
    <x v="9"/>
    <n v="42123.110909090959"/>
    <n v="132929.50192099597"/>
    <n v="0.39223820399099546"/>
    <s v="No"/>
  </r>
  <r>
    <x v="24"/>
    <x v="0"/>
    <n v="29.99"/>
    <n v="3"/>
    <n v="7"/>
    <n v="209.92999999999998"/>
    <n v="-0.25132139430513156"/>
    <s v="No"/>
    <x v="3"/>
    <x v="53"/>
    <n v="10438.718031746032"/>
    <n v="26406.609500097282"/>
    <n v="-0.38735711344193385"/>
    <s v="No"/>
  </r>
  <r>
    <x v="17"/>
    <x v="2"/>
    <n v="19.73"/>
    <n v="3"/>
    <n v="5"/>
    <n v="98.65"/>
    <n v="-0.25241386266586269"/>
    <s v="No"/>
    <x v="1"/>
    <x v="72"/>
    <n v="1881.0670270270268"/>
    <n v="5343.4324984110126"/>
    <n v="-0.33357154367666619"/>
    <s v="No"/>
  </r>
  <r>
    <x v="140"/>
    <x v="8"/>
    <n v="69.97"/>
    <n v="5"/>
    <n v="244"/>
    <n v="17072.68"/>
    <n v="-8.5774837422319478E-2"/>
    <s v="No"/>
    <x v="1"/>
    <x v="136"/>
    <n v="15577.778285714288"/>
    <n v="35267.89604619662"/>
    <n v="4.2387039825896443E-2"/>
    <s v="No"/>
  </r>
  <r>
    <x v="7"/>
    <x v="1"/>
    <n v="39.99"/>
    <n v="7"/>
    <n v="40"/>
    <n v="1599.6000000000001"/>
    <n v="-0.23767859679563061"/>
    <s v="No"/>
    <x v="0"/>
    <x v="142"/>
    <n v="42123.110909090959"/>
    <n v="132929.50192099597"/>
    <n v="-0.3048496407755692"/>
    <s v="No"/>
  </r>
  <r>
    <x v="7"/>
    <x v="1"/>
    <n v="135"/>
    <n v="8"/>
    <n v="4"/>
    <n v="540"/>
    <n v="-0.24808100041740211"/>
    <s v="No"/>
    <x v="0"/>
    <x v="107"/>
    <n v="42123.110909090959"/>
    <n v="132929.50192099597"/>
    <n v="-0.31282078325852047"/>
    <s v="No"/>
  </r>
  <r>
    <x v="30"/>
    <x v="0"/>
    <n v="69.989999999999995"/>
    <n v="4"/>
    <n v="11"/>
    <n v="769.89"/>
    <n v="-0.24582410293853363"/>
    <s v="No"/>
    <x v="3"/>
    <x v="39"/>
    <n v="10438.718031746032"/>
    <n v="26406.609500097282"/>
    <n v="-0.36615181633637639"/>
    <s v="No"/>
  </r>
  <r>
    <x v="141"/>
    <x v="1"/>
    <n v="12.6"/>
    <n v="10"/>
    <n v="229"/>
    <n v="2885.4"/>
    <n v="-0.22505552150601768"/>
    <s v="No"/>
    <x v="0"/>
    <x v="46"/>
    <n v="42123.110909090959"/>
    <n v="132929.50192099597"/>
    <n v="-0.29517684443300718"/>
    <s v="No"/>
  </r>
  <r>
    <x v="24"/>
    <x v="5"/>
    <n v="56.95"/>
    <n v="10"/>
    <n v="700"/>
    <n v="39865"/>
    <n v="0.13798404528490538"/>
    <s v="No"/>
    <x v="1"/>
    <x v="8"/>
    <n v="7851.1500000000024"/>
    <n v="18631.101710406907"/>
    <n v="1.7183014991602883"/>
    <s v="No"/>
  </r>
  <r>
    <x v="123"/>
    <x v="1"/>
    <n v="54.5"/>
    <n v="2"/>
    <n v="1995"/>
    <n v="108727.5"/>
    <n v="0.81402738183099943"/>
    <s v="No"/>
    <x v="0"/>
    <x v="85"/>
    <n v="42123.110909090959"/>
    <n v="132929.50192099597"/>
    <n v="0.50105046756659066"/>
    <s v="No"/>
  </r>
  <r>
    <x v="142"/>
    <x v="8"/>
    <n v="100"/>
    <n v="3"/>
    <n v="1"/>
    <n v="100"/>
    <n v="-0.25240060932036501"/>
    <s v="No"/>
    <x v="0"/>
    <x v="82"/>
    <n v="15577.778285714288"/>
    <n v="35267.89604619662"/>
    <n v="-0.43886310273344054"/>
    <s v="No"/>
  </r>
  <r>
    <x v="1"/>
    <x v="0"/>
    <n v="39.99"/>
    <n v="8"/>
    <n v="10"/>
    <n v="399.90000000000003"/>
    <n v="-0.24945640316127732"/>
    <s v="No"/>
    <x v="1"/>
    <x v="120"/>
    <n v="10438.718031746032"/>
    <n v="26406.609500097282"/>
    <n v="-0.38016308120544778"/>
    <s v="No"/>
  </r>
  <r>
    <x v="35"/>
    <x v="3"/>
    <n v="88"/>
    <n v="5"/>
    <n v="5"/>
    <n v="440"/>
    <n v="-0.24906272971353005"/>
    <s v="No"/>
    <x v="3"/>
    <x v="37"/>
    <n v="3369.2595999999985"/>
    <n v="7916.3472393375896"/>
    <n v="-0.37002666904807324"/>
    <s v="No"/>
  </r>
  <r>
    <x v="143"/>
    <x v="2"/>
    <n v="38.53"/>
    <n v="3"/>
    <n v="12"/>
    <n v="462.36"/>
    <n v="-0.24884321504291584"/>
    <s v="No"/>
    <x v="0"/>
    <x v="37"/>
    <n v="1881.0670270270268"/>
    <n v="5343.4324984110126"/>
    <n v="-0.2655048093989979"/>
    <s v="No"/>
  </r>
  <r>
    <x v="2"/>
    <x v="0"/>
    <n v="25.99"/>
    <n v="10"/>
    <n v="38"/>
    <n v="987.61999999999989"/>
    <n v="-0.2436865837420743"/>
    <s v="No"/>
    <x v="2"/>
    <x v="107"/>
    <n v="10438.718031746032"/>
    <n v="26406.609500097282"/>
    <n v="-0.35790653213966045"/>
    <s v="No"/>
  </r>
  <r>
    <x v="97"/>
    <x v="1"/>
    <n v="12"/>
    <n v="2"/>
    <n v="11"/>
    <n v="132"/>
    <n v="-0.25208645594560408"/>
    <s v="No"/>
    <x v="0"/>
    <x v="77"/>
    <n v="42123.110909090959"/>
    <n v="132929.50192099597"/>
    <n v="-0.31589007934482105"/>
    <s v="No"/>
  </r>
  <r>
    <x v="8"/>
    <x v="0"/>
    <n v="62.08"/>
    <n v="1"/>
    <n v="950"/>
    <n v="58976"/>
    <n v="0.32560233106791359"/>
    <s v="No"/>
    <x v="2"/>
    <x v="63"/>
    <n v="10438.718031746032"/>
    <n v="26406.609500097282"/>
    <n v="1.838073228146732"/>
    <s v="No"/>
  </r>
  <r>
    <x v="54"/>
    <x v="0"/>
    <n v="20"/>
    <n v="10"/>
    <n v="16"/>
    <n v="320"/>
    <n v="-0.25024080486888356"/>
    <s v="No"/>
    <x v="1"/>
    <x v="113"/>
    <n v="10438.718031746032"/>
    <n v="26406.609500097282"/>
    <n v="-0.38318883882873167"/>
    <s v="No"/>
  </r>
  <r>
    <x v="12"/>
    <x v="0"/>
    <n v="53.98"/>
    <n v="1"/>
    <n v="869"/>
    <n v="46908.619999999995"/>
    <n v="0.20713332633283124"/>
    <s v="No"/>
    <x v="0"/>
    <x v="105"/>
    <n v="10438.718031746032"/>
    <n v="26406.609500097282"/>
    <n v="1.3810899111496919"/>
    <s v="No"/>
  </r>
  <r>
    <x v="144"/>
    <x v="1"/>
    <n v="39.99"/>
    <n v="1"/>
    <n v="11"/>
    <n v="439.89000000000004"/>
    <n v="-0.2490638096157558"/>
    <s v="No"/>
    <x v="0"/>
    <x v="132"/>
    <n v="42123.110909090959"/>
    <n v="132929.50192099597"/>
    <n v="-0.31357388921734292"/>
    <s v="No"/>
  </r>
  <r>
    <x v="38"/>
    <x v="8"/>
    <n v="24.99"/>
    <n v="10"/>
    <n v="18"/>
    <n v="449.82"/>
    <n v="-0.2489663238966503"/>
    <s v="No"/>
    <x v="2"/>
    <x v="125"/>
    <n v="15577.778285714288"/>
    <n v="35267.89604619662"/>
    <n v="-0.42894416683939746"/>
    <s v="No"/>
  </r>
  <r>
    <x v="145"/>
    <x v="1"/>
    <n v="10.67"/>
    <n v="57"/>
    <n v="272"/>
    <n v="2902.24"/>
    <n v="-0.22489019829254978"/>
    <s v="No"/>
    <x v="0"/>
    <x v="83"/>
    <n v="42123.110909090959"/>
    <n v="132929.50192099597"/>
    <n v="-0.29505016074160206"/>
    <s v="No"/>
  </r>
  <r>
    <x v="47"/>
    <x v="9"/>
    <n v="88.65"/>
    <n v="10"/>
    <n v="40"/>
    <n v="3546"/>
    <n v="-0.2185702177757966"/>
    <s v="No"/>
    <x v="1"/>
    <x v="25"/>
    <n v="9929.7000000000007"/>
    <n v="17495.282577171645"/>
    <n v="-0.36488121708474941"/>
    <s v="No"/>
  </r>
  <r>
    <x v="15"/>
    <x v="1"/>
    <n v="18.11"/>
    <n v="10"/>
    <n v="12"/>
    <n v="217.32"/>
    <n v="-0.25124884451014773"/>
    <s v="No"/>
    <x v="0"/>
    <x v="25"/>
    <n v="42123.110909090959"/>
    <n v="132929.50192099597"/>
    <n v="-0.31524823536912699"/>
    <s v="No"/>
  </r>
  <r>
    <x v="146"/>
    <x v="0"/>
    <n v="79.989999999999995"/>
    <n v="7"/>
    <n v="13"/>
    <n v="1039.8699999999999"/>
    <n v="-0.24317363018484744"/>
    <s v="No"/>
    <x v="1"/>
    <x v="118"/>
    <n v="10438.718031746032"/>
    <n v="26406.609500097282"/>
    <n v="-0.35592786085284467"/>
    <s v="No"/>
  </r>
  <r>
    <x v="147"/>
    <x v="0"/>
    <n v="59.09"/>
    <n v="10"/>
    <n v="432"/>
    <n v="25526.880000000001"/>
    <n v="-2.7774792690722226E-3"/>
    <s v="No"/>
    <x v="1"/>
    <x v="28"/>
    <n v="10438.718031746032"/>
    <n v="26406.609500097282"/>
    <n v="0.57137823650546216"/>
    <s v="No"/>
  </r>
  <r>
    <x v="148"/>
    <x v="1"/>
    <n v="68"/>
    <n v="6"/>
    <n v="33"/>
    <n v="2244"/>
    <n v="-0.23135233321138224"/>
    <s v="No"/>
    <x v="0"/>
    <x v="23"/>
    <n v="42123.110909090959"/>
    <n v="132929.50192099597"/>
    <n v="-0.30000195842750033"/>
    <s v="No"/>
  </r>
  <r>
    <x v="36"/>
    <x v="0"/>
    <n v="109.99"/>
    <n v="8"/>
    <n v="26"/>
    <n v="2859.74"/>
    <n v="-0.22530743324340416"/>
    <s v="No"/>
    <x v="2"/>
    <x v="143"/>
    <n v="10438.718031746032"/>
    <n v="26406.609500097282"/>
    <n v="-0.28701064525978282"/>
    <s v="No"/>
  </r>
  <r>
    <x v="7"/>
    <x v="2"/>
    <n v="68.61"/>
    <n v="3"/>
    <n v="10"/>
    <n v="686.1"/>
    <n v="-0.24664669391575922"/>
    <s v="No"/>
    <x v="3"/>
    <x v="136"/>
    <n v="1881.0670270270268"/>
    <n v="5343.4324984110126"/>
    <n v="-0.22363284787117205"/>
    <s v="No"/>
  </r>
  <r>
    <x v="50"/>
    <x v="6"/>
    <n v="12.49"/>
    <n v="7"/>
    <n v="17"/>
    <n v="212.33"/>
    <n v="-0.2512978328020245"/>
    <s v="No"/>
    <x v="2"/>
    <x v="30"/>
    <n v="66960.915909090923"/>
    <n v="268412.05159382155"/>
    <n v="-0.24867954144659343"/>
    <s v="No"/>
  </r>
  <r>
    <x v="12"/>
    <x v="1"/>
    <n v="25"/>
    <n v="5"/>
    <n v="8"/>
    <n v="200"/>
    <n v="-0.25141888002423707"/>
    <s v="No"/>
    <x v="0"/>
    <x v="66"/>
    <n v="42123.110909090959"/>
    <n v="132929.50192099597"/>
    <n v="-0.31537852999710431"/>
    <s v="No"/>
  </r>
  <r>
    <x v="78"/>
    <x v="1"/>
    <n v="50.79"/>
    <n v="1"/>
    <n v="7506"/>
    <n v="381229.74"/>
    <n v="3.4892617045158349"/>
    <s v="Yes"/>
    <x v="0"/>
    <x v="30"/>
    <n v="42123.110909090959"/>
    <n v="132929.50192099597"/>
    <n v="2.551026101733612"/>
    <s v="No"/>
  </r>
  <r>
    <x v="149"/>
    <x v="3"/>
    <n v="139.99"/>
    <n v="10"/>
    <n v="4"/>
    <n v="559.96"/>
    <n v="-0.24788504724989499"/>
    <s v="No"/>
    <x v="1"/>
    <x v="81"/>
    <n v="3369.2595999999985"/>
    <n v="7916.3472393375896"/>
    <n v="-0.35487321552042861"/>
    <s v="No"/>
  </r>
  <r>
    <x v="107"/>
    <x v="1"/>
    <n v="44.61"/>
    <n v="54"/>
    <n v="27"/>
    <n v="1204.47"/>
    <n v="-0.24155770376342087"/>
    <s v="No"/>
    <x v="0"/>
    <x v="120"/>
    <n v="42123.110909090959"/>
    <n v="132929.50192099597"/>
    <n v="-0.30782211862502989"/>
    <s v="No"/>
  </r>
  <r>
    <x v="150"/>
    <x v="1"/>
    <n v="49.99"/>
    <n v="3"/>
    <n v="19"/>
    <n v="949.81000000000006"/>
    <n v="-0.24405777558894023"/>
    <s v="No"/>
    <x v="0"/>
    <x v="74"/>
    <n v="42123.110909090959"/>
    <n v="132929.50192099597"/>
    <n v="-0.30973787093222921"/>
    <s v="No"/>
  </r>
  <r>
    <x v="29"/>
    <x v="1"/>
    <n v="178.99"/>
    <n v="1"/>
    <n v="77"/>
    <n v="13782.230000000001"/>
    <n v="-0.11807814904676085"/>
    <s v="No"/>
    <x v="0"/>
    <x v="31"/>
    <n v="42123.110909090959"/>
    <n v="132929.50192099597"/>
    <n v="-0.21320234033476482"/>
    <s v="No"/>
  </r>
  <r>
    <x v="107"/>
    <x v="1"/>
    <n v="24.35"/>
    <n v="10"/>
    <n v="88"/>
    <n v="2142.8000000000002"/>
    <n v="-0.23234584325906371"/>
    <s v="No"/>
    <x v="0"/>
    <x v="140"/>
    <n v="42123.110909090959"/>
    <n v="132929.50192099597"/>
    <n v="-0.30076326422145527"/>
    <s v="No"/>
  </r>
  <r>
    <x v="57"/>
    <x v="1"/>
    <n v="24.5"/>
    <n v="10"/>
    <n v="415"/>
    <n v="10167.5"/>
    <n v="-0.15356501243268589"/>
    <s v="No"/>
    <x v="0"/>
    <x v="80"/>
    <n v="42123.110909090959"/>
    <n v="132929.50192099597"/>
    <n v="-0.24039517524170931"/>
    <s v="No"/>
  </r>
  <r>
    <x v="83"/>
    <x v="1"/>
    <n v="68.72"/>
    <n v="10"/>
    <n v="55"/>
    <n v="3779.6"/>
    <n v="-0.21627689814004181"/>
    <s v="No"/>
    <x v="0"/>
    <x v="144"/>
    <n v="42123.110909090959"/>
    <n v="132929.50192099597"/>
    <n v="-0.28844997051053173"/>
    <s v="No"/>
  </r>
  <r>
    <x v="24"/>
    <x v="0"/>
    <n v="65"/>
    <n v="10"/>
    <n v="485"/>
    <n v="31525"/>
    <n v="5.6107821987836211E-2"/>
    <s v="No"/>
    <x v="3"/>
    <x v="145"/>
    <n v="10438.718031746032"/>
    <n v="26406.609500097282"/>
    <n v="0.79852288375667035"/>
    <s v="No"/>
  </r>
  <r>
    <x v="151"/>
    <x v="1"/>
    <n v="21.25"/>
    <n v="10"/>
    <n v="504"/>
    <n v="10710"/>
    <n v="-0.1482391310011919"/>
    <s v="No"/>
    <x v="0"/>
    <x v="111"/>
    <n v="42123.110909090959"/>
    <n v="132929.50192099597"/>
    <n v="-0.23631406463676305"/>
    <s v="No"/>
  </r>
  <r>
    <x v="54"/>
    <x v="1"/>
    <n v="18.989999999999998"/>
    <n v="10"/>
    <n v="14"/>
    <n v="265.85999999999996"/>
    <n v="-0.25077231310980719"/>
    <s v="No"/>
    <x v="0"/>
    <x v="135"/>
    <n v="42123.110909090959"/>
    <n v="132929.50192099597"/>
    <n v="-0.31488307940827154"/>
    <s v="No"/>
  </r>
  <r>
    <x v="84"/>
    <x v="1"/>
    <n v="16.48"/>
    <n v="10"/>
    <n v="24"/>
    <n v="395.52"/>
    <n v="-0.24949940290444775"/>
    <s v="No"/>
    <x v="0"/>
    <x v="1"/>
    <n v="42123.110909090959"/>
    <n v="132929.50192099597"/>
    <n v="-0.31390767516672813"/>
    <s v="No"/>
  </r>
  <r>
    <x v="24"/>
    <x v="0"/>
    <n v="45"/>
    <n v="10"/>
    <n v="150"/>
    <n v="6750"/>
    <n v="-0.18711561112785782"/>
    <s v="No"/>
    <x v="3"/>
    <x v="45"/>
    <n v="10438.718031746032"/>
    <n v="26406.609500097282"/>
    <n v="-0.13968919530288212"/>
    <s v="No"/>
  </r>
  <r>
    <x v="56"/>
    <x v="1"/>
    <n v="15"/>
    <n v="2"/>
    <n v="3"/>
    <n v="45"/>
    <n v="-0.25294056043323537"/>
    <s v="No"/>
    <x v="0"/>
    <x v="17"/>
    <n v="42123.110909090959"/>
    <n v="132929.50192099597"/>
    <n v="-0.31654456159851752"/>
    <s v="No"/>
  </r>
  <r>
    <x v="20"/>
    <x v="0"/>
    <n v="71.989999999999995"/>
    <n v="5"/>
    <n v="3"/>
    <n v="215.96999999999997"/>
    <n v="-0.25126209785564541"/>
    <s v="No"/>
    <x v="2"/>
    <x v="146"/>
    <n v="10438.718031746032"/>
    <n v="26406.609500097282"/>
    <n v="-0.38712838282810869"/>
    <s v="No"/>
  </r>
  <r>
    <x v="152"/>
    <x v="1"/>
    <n v="29.74"/>
    <n v="19"/>
    <n v="578"/>
    <n v="17189.719999999998"/>
    <n v="-8.4625821454131375E-2"/>
    <s v="No"/>
    <x v="0"/>
    <x v="52"/>
    <n v="42123.110909090959"/>
    <n v="132929.50192099597"/>
    <n v="-0.18756852729283249"/>
    <s v="No"/>
  </r>
  <r>
    <x v="83"/>
    <x v="1"/>
    <n v="36.99"/>
    <n v="4"/>
    <n v="16"/>
    <n v="591.84"/>
    <n v="-0.24757207195028941"/>
    <s v="No"/>
    <x v="0"/>
    <x v="24"/>
    <n v="42123.110909090959"/>
    <n v="132929.50192099597"/>
    <n v="-0.3124308021087317"/>
    <s v="No"/>
  </r>
  <r>
    <x v="103"/>
    <x v="1"/>
    <n v="69.25"/>
    <n v="3"/>
    <n v="19"/>
    <n v="1315.75"/>
    <n v="-0.24046523540268971"/>
    <s v="No"/>
    <x v="0"/>
    <x v="81"/>
    <n v="42123.110909090959"/>
    <n v="132929.50192099597"/>
    <n v="-0.30698498316306044"/>
    <s v="No"/>
  </r>
  <r>
    <x v="153"/>
    <x v="8"/>
    <n v="28.97"/>
    <n v="9"/>
    <n v="12"/>
    <n v="347.64"/>
    <n v="-0.2499694548914338"/>
    <s v="No"/>
    <x v="1"/>
    <x v="42"/>
    <n v="15577.778285714288"/>
    <n v="35267.89604619662"/>
    <n v="-0.43184141933969283"/>
    <s v="No"/>
  </r>
  <r>
    <x v="154"/>
    <x v="1"/>
    <n v="18.32"/>
    <n v="10"/>
    <n v="211"/>
    <n v="3865.52"/>
    <n v="-0.21543339632880867"/>
    <s v="No"/>
    <x v="0"/>
    <x v="139"/>
    <n v="42123.110909090959"/>
    <n v="132929.50192099597"/>
    <n v="-0.28780361286412259"/>
    <s v="No"/>
  </r>
  <r>
    <x v="155"/>
    <x v="7"/>
    <n v="16.850000000000001"/>
    <n v="4"/>
    <n v="16"/>
    <n v="269.60000000000002"/>
    <n v="-0.25073559643413207"/>
    <s v="No"/>
    <x v="2"/>
    <x v="59"/>
    <n v="1516.98"/>
    <n v="1143.3262167222638"/>
    <n v="-1.091009706377627"/>
    <s v="No"/>
  </r>
  <r>
    <x v="27"/>
    <x v="1"/>
    <n v="54.99"/>
    <n v="2"/>
    <n v="45"/>
    <n v="2474.5500000000002"/>
    <n v="-0.22908895631915929"/>
    <s v="No"/>
    <x v="0"/>
    <x v="66"/>
    <n v="42123.110909090959"/>
    <n v="132929.50192099597"/>
    <n v="-0.29826758045520474"/>
    <s v="No"/>
  </r>
  <r>
    <x v="121"/>
    <x v="1"/>
    <n v="18.84"/>
    <n v="47"/>
    <n v="674"/>
    <n v="12698.16"/>
    <n v="-0.12872078182729491"/>
    <s v="No"/>
    <x v="0"/>
    <x v="31"/>
    <n v="42123.110909090959"/>
    <n v="132929.50192099597"/>
    <n v="-0.22135756535504886"/>
    <s v="No"/>
  </r>
  <r>
    <x v="0"/>
    <x v="8"/>
    <n v="89.99"/>
    <n v="7"/>
    <n v="129"/>
    <n v="11608.71"/>
    <n v="-0.13941623164396061"/>
    <s v="No"/>
    <x v="3"/>
    <x v="144"/>
    <n v="15577.778285714288"/>
    <n v="35267.89604619662"/>
    <n v="-0.11254054623829265"/>
    <s v="No"/>
  </r>
  <r>
    <x v="7"/>
    <x v="0"/>
    <n v="140"/>
    <n v="1"/>
    <n v="2"/>
    <n v="280"/>
    <n v="-0.25063349658733475"/>
    <s v="No"/>
    <x v="1"/>
    <x v="73"/>
    <n v="10438.718031746032"/>
    <n v="26406.609500097282"/>
    <n v="-0.38470361110571982"/>
    <s v="No"/>
  </r>
  <r>
    <x v="78"/>
    <x v="0"/>
    <n v="52.99"/>
    <n v="1"/>
    <n v="7"/>
    <n v="370.93"/>
    <n v="-0.2497408101383656"/>
    <s v="No"/>
    <x v="1"/>
    <x v="110"/>
    <n v="10438.718031746032"/>
    <n v="26406.609500097282"/>
    <n v="-0.38126015502705646"/>
    <s v="No"/>
  </r>
  <r>
    <x v="156"/>
    <x v="1"/>
    <n v="27.99"/>
    <n v="10"/>
    <n v="75"/>
    <n v="2099.25"/>
    <n v="-0.2327733863675274"/>
    <s v="No"/>
    <x v="0"/>
    <x v="147"/>
    <n v="42123.110909090959"/>
    <n v="132929.50192099597"/>
    <n v="-0.30109088148752977"/>
    <s v="No"/>
  </r>
  <r>
    <x v="157"/>
    <x v="1"/>
    <n v="9.99"/>
    <n v="2"/>
    <n v="22"/>
    <n v="219.78"/>
    <n v="-0.25122469396946295"/>
    <s v="No"/>
    <x v="0"/>
    <x v="99"/>
    <n v="42123.110909090959"/>
    <n v="132929.50192099597"/>
    <n v="-0.31522972931919491"/>
    <s v="No"/>
  </r>
  <r>
    <x v="46"/>
    <x v="1"/>
    <n v="29.94"/>
    <n v="1"/>
    <n v="9208"/>
    <n v="275687.52"/>
    <n v="2.4531228109920469"/>
    <s v="No"/>
    <x v="1"/>
    <x v="111"/>
    <n v="42123.110909090959"/>
    <n v="132929.50192099597"/>
    <n v="1.7570547223574453"/>
    <s v="No"/>
  </r>
  <r>
    <x v="24"/>
    <x v="1"/>
    <n v="32.85"/>
    <n v="10"/>
    <n v="8385"/>
    <n v="275447.25"/>
    <n v="2.4507640100122399"/>
    <s v="No"/>
    <x v="1"/>
    <x v="10"/>
    <n v="42123.110909090959"/>
    <n v="132929.50192099597"/>
    <n v="1.7552472229195641"/>
    <s v="No"/>
  </r>
  <r>
    <x v="18"/>
    <x v="1"/>
    <n v="16.98"/>
    <n v="620"/>
    <n v="2345"/>
    <n v="39818.1"/>
    <n v="0.13752361424502135"/>
    <s v="No"/>
    <x v="1"/>
    <x v="120"/>
    <n v="42123.110909090959"/>
    <n v="132929.50192099597"/>
    <n v="-1.7340100397433961E-2"/>
    <s v="No"/>
  </r>
  <r>
    <x v="2"/>
    <x v="3"/>
    <n v="35.99"/>
    <n v="5"/>
    <n v="27"/>
    <n v="971.73"/>
    <n v="-0.24384258052722901"/>
    <s v="No"/>
    <x v="0"/>
    <x v="48"/>
    <n v="3369.2595999999985"/>
    <n v="7916.3472393375896"/>
    <n v="-0.30285806414431798"/>
    <s v="No"/>
  </r>
  <r>
    <x v="71"/>
    <x v="0"/>
    <n v="21.27"/>
    <n v="10"/>
    <n v="30"/>
    <n v="638.1"/>
    <n v="-0.24711792397790064"/>
    <s v="No"/>
    <x v="3"/>
    <x v="12"/>
    <n v="10438.718031746032"/>
    <n v="26406.609500097282"/>
    <n v="-0.37114261229598317"/>
    <s v="No"/>
  </r>
  <r>
    <x v="75"/>
    <x v="0"/>
    <n v="79.989999999999995"/>
    <n v="10"/>
    <n v="17"/>
    <n v="1359.83"/>
    <n v="-0.2400324891289565"/>
    <s v="No"/>
    <x v="0"/>
    <x v="70"/>
    <n v="10438.718031746032"/>
    <n v="26406.609500097282"/>
    <n v="-0.34381119740921623"/>
    <s v="No"/>
  </r>
  <r>
    <x v="45"/>
    <x v="1"/>
    <n v="34.72"/>
    <n v="71"/>
    <n v="627"/>
    <n v="21769.439999999999"/>
    <n v="-3.9665368533501444E-2"/>
    <s v="No"/>
    <x v="1"/>
    <x v="98"/>
    <n v="42123.110909090959"/>
    <n v="132929.50192099597"/>
    <n v="-0.15311628054687035"/>
    <s v="No"/>
  </r>
  <r>
    <x v="75"/>
    <x v="1"/>
    <n v="27.94"/>
    <n v="161"/>
    <n v="485"/>
    <n v="13550.900000000001"/>
    <n v="-0.12034918342749359"/>
    <s v="No"/>
    <x v="1"/>
    <x v="7"/>
    <n v="42123.110909090959"/>
    <n v="132929.50192099597"/>
    <n v="-0.21494258607899011"/>
    <s v="No"/>
  </r>
  <r>
    <x v="106"/>
    <x v="1"/>
    <n v="14.99"/>
    <n v="3"/>
    <n v="291"/>
    <n v="4362.09"/>
    <n v="-0.21055842316302623"/>
    <s v="No"/>
    <x v="1"/>
    <x v="136"/>
    <n v="42123.110909090959"/>
    <n v="132929.50192099597"/>
    <n v="-0.28406802375242091"/>
    <s v="No"/>
  </r>
  <r>
    <x v="158"/>
    <x v="3"/>
    <n v="139.99"/>
    <n v="4"/>
    <n v="46"/>
    <n v="6439.5400000000009"/>
    <n v="-0.19016348790061657"/>
    <s v="No"/>
    <x v="2"/>
    <x v="123"/>
    <n v="3369.2595999999985"/>
    <n v="7916.3472393375896"/>
    <n v="0.38784054149915131"/>
    <s v="No"/>
  </r>
  <r>
    <x v="38"/>
    <x v="8"/>
    <n v="49.49"/>
    <n v="10"/>
    <n v="463"/>
    <n v="22913.870000000003"/>
    <n v="-2.8430163949824564E-2"/>
    <s v="No"/>
    <x v="0"/>
    <x v="127"/>
    <n v="15577.778285714288"/>
    <n v="35267.89604619662"/>
    <n v="0.20801047231953768"/>
    <s v="No"/>
  </r>
  <r>
    <x v="19"/>
    <x v="1"/>
    <n v="45.95"/>
    <n v="5"/>
    <n v="578"/>
    <n v="26559.100000000002"/>
    <n v="7.3561268714194819E-3"/>
    <s v="No"/>
    <x v="1"/>
    <x v="125"/>
    <n v="42123.110909090959"/>
    <n v="132929.50192099597"/>
    <n v="-0.11708470041767793"/>
    <s v="No"/>
  </r>
  <r>
    <x v="12"/>
    <x v="8"/>
    <n v="53.99"/>
    <n v="129"/>
    <n v="229"/>
    <n v="12363.710000000001"/>
    <n v="-0.13200417545819473"/>
    <s v="No"/>
    <x v="2"/>
    <x v="82"/>
    <n v="15577.778285714288"/>
    <n v="35267.89604619662"/>
    <n v="-9.113297491589098E-2"/>
    <s v="No"/>
  </r>
  <r>
    <x v="6"/>
    <x v="0"/>
    <n v="68.989999999999995"/>
    <n v="8"/>
    <n v="248"/>
    <n v="17109.52"/>
    <n v="-8.5413168349625951E-2"/>
    <s v="No"/>
    <x v="0"/>
    <x v="89"/>
    <n v="10438.718031746032"/>
    <n v="26406.609500097282"/>
    <n v="0.25261864716973204"/>
    <s v="No"/>
  </r>
  <r>
    <x v="71"/>
    <x v="1"/>
    <n v="31.08"/>
    <n v="842"/>
    <n v="1362"/>
    <n v="42330.96"/>
    <n v="0.16219309703570159"/>
    <s v="No"/>
    <x v="1"/>
    <x v="107"/>
    <n v="42123.110909090959"/>
    <n v="132929.50192099597"/>
    <n v="1.5636039246770869E-3"/>
    <s v="No"/>
  </r>
  <r>
    <x v="9"/>
    <x v="3"/>
    <n v="11.99"/>
    <n v="10"/>
    <n v="51"/>
    <n v="611.49"/>
    <n v="-0.24737916214360026"/>
    <s v="No"/>
    <x v="3"/>
    <x v="118"/>
    <n v="3369.2595999999985"/>
    <n v="7916.3472393375896"/>
    <n v="-0.34836390024634123"/>
    <s v="No"/>
  </r>
  <r>
    <x v="12"/>
    <x v="1"/>
    <n v="38.57"/>
    <n v="484"/>
    <n v="1503"/>
    <n v="57970.71"/>
    <n v="0.31573310462686915"/>
    <s v="No"/>
    <x v="1"/>
    <x v="65"/>
    <n v="42123.110909090959"/>
    <n v="132929.50192099597"/>
    <n v="0.11921807320340182"/>
    <s v="No"/>
  </r>
  <r>
    <x v="29"/>
    <x v="0"/>
    <n v="84.59"/>
    <n v="3"/>
    <n v="19"/>
    <n v="1607.21"/>
    <n v="-0.23760388719619527"/>
    <s v="No"/>
    <x v="3"/>
    <x v="22"/>
    <n v="10438.718031746032"/>
    <n v="26406.609500097282"/>
    <n v="-0.33444308826218283"/>
    <s v="No"/>
  </r>
  <r>
    <x v="14"/>
    <x v="1"/>
    <n v="8.32"/>
    <n v="322"/>
    <n v="417"/>
    <n v="3469.44"/>
    <n v="-0.21932182972491218"/>
    <s v="No"/>
    <x v="1"/>
    <x v="82"/>
    <n v="42123.110909090959"/>
    <n v="132929.50192099597"/>
    <n v="-0.29078323735888217"/>
    <s v="No"/>
  </r>
  <r>
    <x v="47"/>
    <x v="1"/>
    <n v="54.99"/>
    <n v="10"/>
    <n v="780"/>
    <n v="42892.200000000004"/>
    <n v="0.16770295453729003"/>
    <s v="No"/>
    <x v="1"/>
    <x v="69"/>
    <n v="42123.110909090959"/>
    <n v="132929.50192099597"/>
    <n v="5.7856915116264998E-3"/>
    <s v="No"/>
  </r>
  <r>
    <x v="43"/>
    <x v="1"/>
    <n v="58.99"/>
    <n v="1"/>
    <n v="3"/>
    <n v="176.97"/>
    <n v="-0.2516449722811353"/>
    <s v="No"/>
    <x v="1"/>
    <x v="88"/>
    <n v="42123.110909090959"/>
    <n v="132929.50192099597"/>
    <n v="-0.3155517797247207"/>
    <s v="No"/>
  </r>
  <r>
    <x v="30"/>
    <x v="1"/>
    <n v="48.99"/>
    <n v="10"/>
    <n v="101"/>
    <n v="4947.99"/>
    <n v="-0.2048064712170127"/>
    <s v="No"/>
    <x v="1"/>
    <x v="81"/>
    <n v="42123.110909090959"/>
    <n v="132929.50192099597"/>
    <n v="-0.27966042429907895"/>
    <s v="No"/>
  </r>
  <r>
    <x v="76"/>
    <x v="8"/>
    <n v="32.619999999999997"/>
    <n v="10"/>
    <n v="242"/>
    <n v="7894.0399999999991"/>
    <n v="-0.17588423528843586"/>
    <s v="No"/>
    <x v="1"/>
    <x v="78"/>
    <n v="15577.778285714288"/>
    <n v="35267.89604619662"/>
    <n v="-0.21786778195244577"/>
    <s v="No"/>
  </r>
  <r>
    <x v="25"/>
    <x v="0"/>
    <n v="37.590000000000003"/>
    <n v="10"/>
    <n v="78"/>
    <n v="2932.0200000000004"/>
    <n v="-0.22459783930816285"/>
    <s v="No"/>
    <x v="0"/>
    <x v="148"/>
    <n v="10438.718031746032"/>
    <n v="26406.609500097282"/>
    <n v="-0.28427345175526514"/>
    <s v="No"/>
  </r>
  <r>
    <x v="152"/>
    <x v="1"/>
    <n v="17"/>
    <n v="6"/>
    <n v="147"/>
    <n v="2499"/>
    <n v="-0.22884892350625602"/>
    <s v="No"/>
    <x v="1"/>
    <x v="132"/>
    <n v="42123.110909090959"/>
    <n v="132929.50192099597"/>
    <n v="-0.29808364837356244"/>
    <s v="No"/>
  </r>
  <r>
    <x v="123"/>
    <x v="1"/>
    <n v="36.68"/>
    <n v="10"/>
    <n v="9"/>
    <n v="330.12"/>
    <n v="-0.2501414538641154"/>
    <s v="No"/>
    <x v="1"/>
    <x v="85"/>
    <n v="42123.110909090959"/>
    <n v="132929.50192099597"/>
    <n v="-0.31439966527467916"/>
    <s v="No"/>
  </r>
  <r>
    <x v="27"/>
    <x v="1"/>
    <n v="36.99"/>
    <n v="2"/>
    <n v="98"/>
    <n v="3625.02"/>
    <n v="-0.21779445528599634"/>
    <s v="No"/>
    <x v="1"/>
    <x v="63"/>
    <n v="42123.110909090959"/>
    <n v="132929.50192099597"/>
    <n v="-0.28961284254244435"/>
    <s v="No"/>
  </r>
  <r>
    <x v="50"/>
    <x v="1"/>
    <n v="25.49"/>
    <n v="4"/>
    <n v="64"/>
    <n v="1631.36"/>
    <n v="-0.23736679957118037"/>
    <s v="No"/>
    <x v="1"/>
    <x v="101"/>
    <n v="42123.110909090959"/>
    <n v="132929.50192099597"/>
    <n v="-0.30461071713904736"/>
    <s v="No"/>
  </r>
  <r>
    <x v="84"/>
    <x v="1"/>
    <n v="45.68"/>
    <n v="10"/>
    <n v="5"/>
    <n v="228.4"/>
    <n v="-0.2511400689041367"/>
    <s v="No"/>
    <x v="1"/>
    <x v="102"/>
    <n v="42123.110909090959"/>
    <n v="132929.50192099597"/>
    <n v="-0.31516488291658729"/>
    <s v="No"/>
  </r>
  <r>
    <x v="12"/>
    <x v="1"/>
    <n v="35.99"/>
    <n v="10"/>
    <n v="4520"/>
    <n v="162674.80000000002"/>
    <n v="1.343643830401021"/>
    <s v="No"/>
    <x v="1"/>
    <x v="142"/>
    <n v="42123.110909090959"/>
    <n v="132929.50192099597"/>
    <n v="0.90688438118542392"/>
    <s v="No"/>
  </r>
  <r>
    <x v="159"/>
    <x v="1"/>
    <n v="16.91"/>
    <n v="6"/>
    <n v="825"/>
    <n v="13950.75"/>
    <n v="-0.11642373883692608"/>
    <s v="No"/>
    <x v="1"/>
    <x v="48"/>
    <n v="42123.110909090959"/>
    <n v="132929.50192099597"/>
    <n v="-0.2119346006865703"/>
    <s v="No"/>
  </r>
  <r>
    <x v="98"/>
    <x v="0"/>
    <n v="27.25"/>
    <n v="3"/>
    <n v="24"/>
    <n v="654"/>
    <n v="-0.24696182901981628"/>
    <s v="No"/>
    <x v="1"/>
    <x v="56"/>
    <n v="10438.718031746032"/>
    <n v="26406.609500097282"/>
    <n v="-0.37054049031588038"/>
    <s v="No"/>
  </r>
  <r>
    <x v="17"/>
    <x v="0"/>
    <n v="24.43"/>
    <n v="3"/>
    <n v="16"/>
    <n v="390.88"/>
    <n v="-0.24954495514378808"/>
    <s v="No"/>
    <x v="3"/>
    <x v="68"/>
    <n v="10438.718031746032"/>
    <n v="26406.609500097282"/>
    <n v="-0.38050466235390862"/>
    <s v="No"/>
  </r>
  <r>
    <x v="19"/>
    <x v="5"/>
    <n v="128.99"/>
    <n v="10"/>
    <n v="9"/>
    <n v="1160.9100000000001"/>
    <n v="-0.2419853450448142"/>
    <s v="No"/>
    <x v="0"/>
    <x v="43"/>
    <n v="7851.1500000000024"/>
    <n v="18631.101710406907"/>
    <n v="-0.35908987584255353"/>
    <s v="No"/>
  </r>
  <r>
    <x v="18"/>
    <x v="6"/>
    <n v="15.95"/>
    <n v="10"/>
    <n v="257"/>
    <n v="4099.1499999999996"/>
    <n v="-0.21313978217426496"/>
    <s v="No"/>
    <x v="1"/>
    <x v="38"/>
    <n v="66960.915909090923"/>
    <n v="268412.05159382155"/>
    <n v="-0.23419874605413546"/>
    <s v="No"/>
  </r>
  <r>
    <x v="86"/>
    <x v="1"/>
    <n v="15.4"/>
    <n v="224"/>
    <n v="3942"/>
    <n v="60706.8"/>
    <n v="0.34259410172529581"/>
    <s v="No"/>
    <x v="1"/>
    <x v="12"/>
    <n v="42123.110909090959"/>
    <n v="132929.50192099597"/>
    <n v="0.13980108871508368"/>
    <s v="No"/>
  </r>
  <r>
    <x v="56"/>
    <x v="0"/>
    <n v="58.95"/>
    <n v="5"/>
    <n v="12"/>
    <n v="707.40000000000009"/>
    <n v="-0.24643758557568396"/>
    <s v="No"/>
    <x v="2"/>
    <x v="41"/>
    <n v="10438.718031746032"/>
    <n v="26406.609500097282"/>
    <n v="-0.36851826932610116"/>
    <s v="No"/>
  </r>
  <r>
    <x v="24"/>
    <x v="0"/>
    <n v="33.99"/>
    <n v="22"/>
    <n v="2"/>
    <n v="67.98"/>
    <n v="-0.25271495904098518"/>
    <s v="No"/>
    <x v="1"/>
    <x v="45"/>
    <n v="10438.718031746032"/>
    <n v="26406.609500097282"/>
    <n v="-0.39273266155989567"/>
    <s v="No"/>
  </r>
  <r>
    <x v="160"/>
    <x v="0"/>
    <n v="34.99"/>
    <n v="8"/>
    <n v="4"/>
    <n v="139.96"/>
    <n v="-0.2520083102936323"/>
    <s v="No"/>
    <x v="3"/>
    <x v="35"/>
    <n v="10438.718031746032"/>
    <n v="26406.609500097282"/>
    <n v="-0.39000682884745547"/>
    <s v="No"/>
  </r>
  <r>
    <x v="49"/>
    <x v="1"/>
    <n v="12.2"/>
    <n v="10"/>
    <n v="5"/>
    <n v="61"/>
    <n v="-0.25278348374585491"/>
    <s v="No"/>
    <x v="1"/>
    <x v="76"/>
    <n v="42123.110909090959"/>
    <n v="132929.50192099597"/>
    <n v="-0.31642419704611358"/>
    <s v="No"/>
  </r>
  <r>
    <x v="7"/>
    <x v="1"/>
    <n v="28.93"/>
    <n v="44"/>
    <n v="4764"/>
    <n v="137822.51999999999"/>
    <n v="1.0996617168852791"/>
    <s v="No"/>
    <x v="1"/>
    <x v="86"/>
    <n v="42123.110909090959"/>
    <n v="132929.50192099597"/>
    <n v="0.7199260337843294"/>
    <s v="No"/>
  </r>
  <r>
    <x v="71"/>
    <x v="1"/>
    <n v="25.98"/>
    <n v="10"/>
    <n v="1536"/>
    <n v="39905.279999999999"/>
    <n v="0.13837948584538567"/>
    <s v="No"/>
    <x v="1"/>
    <x v="56"/>
    <n v="42123.110909090959"/>
    <n v="132929.50192099597"/>
    <n v="-1.6684264042522965E-2"/>
    <s v="No"/>
  </r>
  <r>
    <x v="89"/>
    <x v="1"/>
    <n v="86.87"/>
    <n v="1"/>
    <n v="322"/>
    <n v="27972.140000000003"/>
    <n v="2.1228354517425559E-2"/>
    <s v="No"/>
    <x v="1"/>
    <x v="149"/>
    <n v="42123.110909090959"/>
    <n v="132929.50192099597"/>
    <n v="-0.10645470497212355"/>
    <s v="No"/>
  </r>
  <r>
    <x v="24"/>
    <x v="6"/>
    <n v="62.99"/>
    <n v="3"/>
    <n v="61"/>
    <n v="3842.3900000000003"/>
    <n v="-0.21566047031500307"/>
    <s v="No"/>
    <x v="2"/>
    <x v="144"/>
    <n v="66960.915909090923"/>
    <n v="268412.05159382155"/>
    <n v="-0.23515533499444335"/>
    <s v="No"/>
  </r>
  <r>
    <x v="29"/>
    <x v="3"/>
    <n v="25.95"/>
    <n v="10"/>
    <n v="2"/>
    <n v="51.9"/>
    <n v="-0.25287282111180254"/>
    <s v="No"/>
    <x v="2"/>
    <x v="77"/>
    <n v="3369.2595999999985"/>
    <n v="7916.3472393375896"/>
    <n v="-0.41905180504406253"/>
    <s v="No"/>
  </r>
  <r>
    <x v="98"/>
    <x v="0"/>
    <n v="28.19"/>
    <n v="3"/>
    <n v="10"/>
    <n v="281.90000000000003"/>
    <n v="-0.2506148437307083"/>
    <s v="No"/>
    <x v="3"/>
    <x v="99"/>
    <n v="10438.718031746032"/>
    <n v="26406.609500097282"/>
    <n v="-0.38463165942256289"/>
    <s v="No"/>
  </r>
  <r>
    <x v="27"/>
    <x v="1"/>
    <n v="28.79"/>
    <n v="9"/>
    <n v="45"/>
    <n v="1295.55"/>
    <n v="-0.24066354472050758"/>
    <s v="No"/>
    <x v="1"/>
    <x v="36"/>
    <n v="42123.110909090959"/>
    <n v="132929.50192099597"/>
    <n v="-0.30713694341047038"/>
    <s v="No"/>
  </r>
  <r>
    <x v="154"/>
    <x v="1"/>
    <n v="27.03"/>
    <n v="101"/>
    <n v="1337"/>
    <n v="36139.11"/>
    <n v="0.10140589161340453"/>
    <s v="No"/>
    <x v="1"/>
    <x v="147"/>
    <n v="42123.110909090959"/>
    <n v="132929.50192099597"/>
    <n v="-4.5016349437970754E-2"/>
    <s v="No"/>
  </r>
  <r>
    <x v="2"/>
    <x v="3"/>
    <n v="15.99"/>
    <n v="10"/>
    <n v="136"/>
    <n v="2174.64"/>
    <n v="-0.23203326065117658"/>
    <s v="No"/>
    <x v="2"/>
    <x v="35"/>
    <n v="3369.2595999999985"/>
    <n v="7916.3472393375896"/>
    <n v="-0.15090540673402295"/>
    <s v="No"/>
  </r>
  <r>
    <x v="71"/>
    <x v="6"/>
    <n v="23.79"/>
    <n v="5"/>
    <n v="83"/>
    <n v="1974.57"/>
    <n v="-0.23399740645393971"/>
    <s v="No"/>
    <x v="1"/>
    <x v="66"/>
    <n v="66960.915909090923"/>
    <n v="268412.05159382155"/>
    <n v="-0.24211411344313427"/>
    <s v="No"/>
  </r>
  <r>
    <x v="19"/>
    <x v="1"/>
    <n v="45.99"/>
    <n v="1"/>
    <n v="101"/>
    <n v="4644.99"/>
    <n v="-0.20778111098428032"/>
    <s v="No"/>
    <x v="1"/>
    <x v="27"/>
    <n v="42123.110909090959"/>
    <n v="132929.50192099597"/>
    <n v="-0.28193982801022865"/>
    <s v="No"/>
  </r>
  <r>
    <x v="1"/>
    <x v="1"/>
    <n v="35.99"/>
    <n v="10"/>
    <n v="51"/>
    <n v="1835.49"/>
    <n v="-0.23536279555899442"/>
    <s v="No"/>
    <x v="1"/>
    <x v="133"/>
    <n v="42123.110909090959"/>
    <n v="132929.50192099597"/>
    <n v="-0.30307509113390879"/>
    <s v="No"/>
  </r>
  <r>
    <x v="7"/>
    <x v="1"/>
    <n v="39.99"/>
    <n v="10"/>
    <n v="16"/>
    <n v="639.84"/>
    <n v="-0.24710084188814799"/>
    <s v="No"/>
    <x v="1"/>
    <x v="133"/>
    <n v="42123.110909090959"/>
    <n v="132929.50192099597"/>
    <n v="-0.31206970845151988"/>
    <s v="No"/>
  </r>
  <r>
    <x v="15"/>
    <x v="1"/>
    <n v="18.100000000000001"/>
    <n v="84"/>
    <n v="210"/>
    <n v="3801.0000000000005"/>
    <n v="-0.21606680807067041"/>
    <s v="No"/>
    <x v="1"/>
    <x v="58"/>
    <n v="42123.110909090959"/>
    <n v="132929.50192099597"/>
    <n v="-0.28828898292169147"/>
    <s v="No"/>
  </r>
  <r>
    <x v="7"/>
    <x v="1"/>
    <n v="39.99"/>
    <n v="3"/>
    <n v="3"/>
    <n v="119.97"/>
    <n v="-0.25220455797992825"/>
    <s v="No"/>
    <x v="1"/>
    <x v="37"/>
    <n v="42123.110909090959"/>
    <n v="132929.50192099597"/>
    <n v="-0.31598057844265975"/>
    <s v="No"/>
  </r>
  <r>
    <x v="19"/>
    <x v="8"/>
    <n v="129.99"/>
    <n v="1"/>
    <n v="14"/>
    <n v="1819.8600000000001"/>
    <n v="-0.23551623984797923"/>
    <s v="No"/>
    <x v="2"/>
    <x v="85"/>
    <n v="15577.778285714288"/>
    <n v="35267.89604619662"/>
    <n v="-0.3900975058929827"/>
    <s v="No"/>
  </r>
  <r>
    <x v="12"/>
    <x v="1"/>
    <n v="22.99"/>
    <n v="6"/>
    <n v="14"/>
    <n v="321.85999999999996"/>
    <n v="-0.25022254470397559"/>
    <s v="No"/>
    <x v="1"/>
    <x v="108"/>
    <n v="42123.110909090959"/>
    <n v="132929.50192099597"/>
    <n v="-0.31446180347485775"/>
    <s v="No"/>
  </r>
  <r>
    <x v="0"/>
    <x v="1"/>
    <n v="84.99"/>
    <n v="9"/>
    <n v="13"/>
    <n v="1104.8699999999999"/>
    <n v="-0.2425355061423643"/>
    <s v="No"/>
    <x v="1"/>
    <x v="100"/>
    <n v="42123.110909090959"/>
    <n v="132929.50192099597"/>
    <n v="-0.30857138796374439"/>
    <s v="No"/>
  </r>
  <r>
    <x v="32"/>
    <x v="1"/>
    <n v="28.25"/>
    <n v="10"/>
    <n v="12583"/>
    <n v="355469.75"/>
    <n v="3.2363683360062105"/>
    <s v="Yes"/>
    <x v="1"/>
    <x v="5"/>
    <n v="42123.110909090959"/>
    <n v="132929.50192099597"/>
    <n v="2.3572392475911061"/>
    <s v="No"/>
  </r>
  <r>
    <x v="12"/>
    <x v="1"/>
    <n v="34.99"/>
    <n v="10"/>
    <n v="457"/>
    <n v="15990.43"/>
    <n v="-9.6399602729663969E-2"/>
    <s v="No"/>
    <x v="1"/>
    <x v="117"/>
    <n v="42123.110909090959"/>
    <n v="132929.50192099597"/>
    <n v="-0.19659052754611542"/>
    <s v="No"/>
  </r>
  <r>
    <x v="96"/>
    <x v="2"/>
    <n v="17.850000000000001"/>
    <n v="3"/>
    <n v="6"/>
    <n v="107.10000000000001"/>
    <n v="-0.25233090654033991"/>
    <s v="No"/>
    <x v="2"/>
    <x v="16"/>
    <n v="1881.0670270270268"/>
    <n v="5343.4324984110126"/>
    <n v="-0.33199016316844182"/>
    <s v="No"/>
  </r>
  <r>
    <x v="161"/>
    <x v="1"/>
    <n v="17.989999999999998"/>
    <n v="138"/>
    <n v="1955"/>
    <n v="35170.449999999997"/>
    <n v="9.1896272613531713E-2"/>
    <s v="No"/>
    <x v="1"/>
    <x v="116"/>
    <n v="42123.110909090959"/>
    <n v="132929.50192099597"/>
    <n v="-5.2303369896196099E-2"/>
    <s v="No"/>
  </r>
  <r>
    <x v="162"/>
    <x v="2"/>
    <n v="30.07"/>
    <n v="3"/>
    <n v="12"/>
    <n v="360.84000000000003"/>
    <n v="-0.2498398666243449"/>
    <s v="No"/>
    <x v="3"/>
    <x v="139"/>
    <n v="1881.0670270270268"/>
    <n v="5343.4324984110126"/>
    <n v="-0.2845038329723637"/>
    <s v="No"/>
  </r>
  <r>
    <x v="163"/>
    <x v="8"/>
    <n v="15.51"/>
    <n v="113"/>
    <n v="4443"/>
    <n v="68910.929999999993"/>
    <n v="0.42313644942771583"/>
    <s v="No"/>
    <x v="0"/>
    <x v="113"/>
    <n v="15577.778285714288"/>
    <n v="35267.89604619662"/>
    <n v="1.5122294691020359"/>
    <s v="No"/>
  </r>
  <r>
    <x v="35"/>
    <x v="1"/>
    <n v="19.899999999999999"/>
    <n v="10"/>
    <n v="294"/>
    <n v="5850.5999999999995"/>
    <n v="-0.19594528441723241"/>
    <s v="No"/>
    <x v="1"/>
    <x v="72"/>
    <n v="42123.110909090959"/>
    <n v="132929.50192099597"/>
    <n v="-0.27287028375874611"/>
    <s v="No"/>
  </r>
  <r>
    <x v="7"/>
    <x v="0"/>
    <n v="68.989999999999995"/>
    <n v="6"/>
    <n v="59"/>
    <n v="4070.41"/>
    <n v="-0.21342193117397215"/>
    <s v="No"/>
    <x v="0"/>
    <x v="1"/>
    <n v="10438.718031746032"/>
    <n v="26406.609500097282"/>
    <n v="-0.24116341144525089"/>
    <s v="No"/>
  </r>
  <r>
    <x v="2"/>
    <x v="8"/>
    <n v="18"/>
    <n v="5"/>
    <n v="3"/>
    <n v="54"/>
    <n v="-0.25285220479658382"/>
    <s v="No"/>
    <x v="0"/>
    <x v="47"/>
    <n v="15577.778285714288"/>
    <n v="35267.89604619662"/>
    <n v="-0.44016740509215641"/>
    <s v="No"/>
  </r>
  <r>
    <x v="65"/>
    <x v="0"/>
    <n v="49.99"/>
    <n v="10"/>
    <n v="12"/>
    <n v="599.88"/>
    <n v="-0.2474931409148807"/>
    <s v="No"/>
    <x v="1"/>
    <x v="133"/>
    <n v="10438.718031746032"/>
    <n v="26406.609500097282"/>
    <n v="-0.37258997720664538"/>
    <s v="No"/>
  </r>
  <r>
    <x v="29"/>
    <x v="1"/>
    <n v="144.99"/>
    <n v="10"/>
    <n v="145"/>
    <n v="21023.550000000003"/>
    <n v="-4.6987989180390002E-2"/>
    <s v="No"/>
    <x v="1"/>
    <x v="75"/>
    <n v="42123.110909090959"/>
    <n v="132929.50192099597"/>
    <n v="-0.15872745029640647"/>
    <s v="No"/>
  </r>
  <r>
    <x v="164"/>
    <x v="8"/>
    <n v="28.38"/>
    <n v="4"/>
    <n v="1433"/>
    <n v="40668.54"/>
    <n v="0.14587263287101171"/>
    <s v="No"/>
    <x v="3"/>
    <x v="132"/>
    <n v="15577.778285714288"/>
    <n v="35267.89604619662"/>
    <n v="0.71143347143305324"/>
    <s v="No"/>
  </r>
  <r>
    <x v="7"/>
    <x v="5"/>
    <n v="11.95"/>
    <n v="10"/>
    <n v="18"/>
    <n v="215.1"/>
    <n v="-0.25127063890052176"/>
    <s v="No"/>
    <x v="0"/>
    <x v="88"/>
    <n v="7851.1500000000024"/>
    <n v="18631.101710406907"/>
    <n v="-0.40985498972047796"/>
    <s v="No"/>
  </r>
  <r>
    <x v="19"/>
    <x v="0"/>
    <n v="27"/>
    <n v="6"/>
    <n v="5"/>
    <n v="135"/>
    <n v="-0.25205700406672021"/>
    <s v="No"/>
    <x v="1"/>
    <x v="41"/>
    <n v="10438.718031746032"/>
    <n v="26406.609500097282"/>
    <n v="-0.39019466060980196"/>
    <s v="No"/>
  </r>
  <r>
    <x v="154"/>
    <x v="8"/>
    <n v="17.29"/>
    <n v="226"/>
    <n v="1370"/>
    <n v="23687.3"/>
    <n v="-2.0837175054782369E-2"/>
    <s v="No"/>
    <x v="2"/>
    <x v="122"/>
    <n v="15577.778285714288"/>
    <n v="35267.89604619662"/>
    <n v="0.22994061521739861"/>
    <s v="No"/>
  </r>
  <r>
    <x v="165"/>
    <x v="1"/>
    <n v="12.23"/>
    <n v="10"/>
    <n v="1128"/>
    <n v="13795.44"/>
    <n v="-0.11794846260674237"/>
    <s v="No"/>
    <x v="1"/>
    <x v="32"/>
    <n v="42123.110909090959"/>
    <n v="132929.50192099597"/>
    <n v="-0.21310296435118631"/>
    <s v="No"/>
  </r>
  <r>
    <x v="29"/>
    <x v="1"/>
    <n v="45.98"/>
    <n v="7"/>
    <n v="343"/>
    <n v="15771.14"/>
    <n v="-9.8552436903142915E-2"/>
    <s v="No"/>
    <x v="1"/>
    <x v="122"/>
    <n v="42123.110909090959"/>
    <n v="132929.50192099597"/>
    <n v="-0.19824019896465672"/>
    <s v="No"/>
  </r>
  <r>
    <x v="24"/>
    <x v="0"/>
    <n v="28.8"/>
    <n v="10"/>
    <n v="712"/>
    <n v="20505.600000000002"/>
    <n v="-5.2072856069684606E-2"/>
    <s v="No"/>
    <x v="3"/>
    <x v="1"/>
    <n v="10438.718031746032"/>
    <n v="26406.609500097282"/>
    <n v="0.38122584303058232"/>
    <s v="No"/>
  </r>
  <r>
    <x v="6"/>
    <x v="0"/>
    <n v="74.25"/>
    <n v="3"/>
    <n v="16"/>
    <n v="1188"/>
    <n v="-0.24171939457849315"/>
    <s v="No"/>
    <x v="1"/>
    <x v="106"/>
    <n v="10438.718031746032"/>
    <n v="26406.609500097282"/>
    <n v="-0.35031828041808821"/>
    <s v="No"/>
  </r>
  <r>
    <x v="89"/>
    <x v="0"/>
    <n v="90.45"/>
    <n v="3"/>
    <n v="19"/>
    <n v="1718.55"/>
    <n v="-0.23651082979788643"/>
    <s v="No"/>
    <x v="2"/>
    <x v="51"/>
    <n v="10438.718031746032"/>
    <n v="26406.609500097282"/>
    <n v="-0.33022671962918632"/>
    <s v="No"/>
  </r>
  <r>
    <x v="27"/>
    <x v="0"/>
    <n v="28.95"/>
    <n v="1"/>
    <n v="81"/>
    <n v="2344.9499999999998"/>
    <n v="-0.23036127748694107"/>
    <s v="No"/>
    <x v="0"/>
    <x v="7"/>
    <n v="10438.718031746032"/>
    <n v="26406.609500097282"/>
    <n v="-0.3065053857715514"/>
    <s v="No"/>
  </r>
  <r>
    <x v="97"/>
    <x v="1"/>
    <n v="10.7"/>
    <n v="5"/>
    <n v="163"/>
    <n v="1744.1"/>
    <n v="-0.23625999796272576"/>
    <s v="No"/>
    <x v="1"/>
    <x v="113"/>
    <n v="42123.110909090959"/>
    <n v="132929.50192099597"/>
    <n v="-0.30376259841167108"/>
    <s v="No"/>
  </r>
  <r>
    <x v="1"/>
    <x v="1"/>
    <n v="29.99"/>
    <n v="10"/>
    <n v="92"/>
    <n v="2759.08"/>
    <n v="-0.22629564195288648"/>
    <s v="No"/>
    <x v="1"/>
    <x v="4"/>
    <n v="42123.110909090959"/>
    <n v="132929.50192099597"/>
    <n v="-0.29612712257423635"/>
    <s v="No"/>
  </r>
  <r>
    <x v="27"/>
    <x v="1"/>
    <n v="33.99"/>
    <n v="10"/>
    <n v="573"/>
    <n v="19476.27"/>
    <n v="-6.2178090233518224E-2"/>
    <s v="No"/>
    <x v="1"/>
    <x v="92"/>
    <n v="42123.110909090959"/>
    <n v="132929.50192099597"/>
    <n v="-0.17036730433662997"/>
    <s v="No"/>
  </r>
  <r>
    <x v="166"/>
    <x v="3"/>
    <n v="17.989999999999998"/>
    <n v="13"/>
    <n v="1"/>
    <n v="17.989999999999998"/>
    <n v="-0.25320572551611947"/>
    <s v="No"/>
    <x v="3"/>
    <x v="113"/>
    <n v="3369.2595999999985"/>
    <n v="7916.3472393375896"/>
    <n v="-0.42333534630050162"/>
    <s v="No"/>
  </r>
  <r>
    <x v="19"/>
    <x v="0"/>
    <n v="79.89"/>
    <n v="3"/>
    <n v="15"/>
    <n v="1198.3499999999999"/>
    <n v="-0.24161778559634392"/>
    <s v="No"/>
    <x v="2"/>
    <x v="2"/>
    <n v="10438.718031746032"/>
    <n v="26406.609500097282"/>
    <n v="-0.34992633309141752"/>
    <s v="No"/>
  </r>
  <r>
    <x v="61"/>
    <x v="0"/>
    <n v="13.95"/>
    <n v="7"/>
    <n v="41"/>
    <n v="571.94999999999993"/>
    <n v="-0.24776733790728925"/>
    <s v="No"/>
    <x v="0"/>
    <x v="62"/>
    <n v="10438.718031746032"/>
    <n v="26406.609500097282"/>
    <n v="-0.37364766694905233"/>
    <s v="No"/>
  </r>
  <r>
    <x v="19"/>
    <x v="9"/>
    <n v="94.43"/>
    <n v="10"/>
    <n v="98"/>
    <n v="9254.1400000000012"/>
    <n v="-0.16253173513179994"/>
    <s v="No"/>
    <x v="2"/>
    <x v="149"/>
    <n v="9929.7000000000007"/>
    <n v="17495.282577171645"/>
    <n v="-3.861383758851028E-2"/>
    <s v="No"/>
  </r>
  <r>
    <x v="30"/>
    <x v="1"/>
    <n v="49.63"/>
    <n v="10"/>
    <n v="5"/>
    <n v="248.15"/>
    <n v="-0.25094617736815145"/>
    <s v="No"/>
    <x v="1"/>
    <x v="10"/>
    <n v="42123.110909090959"/>
    <n v="132929.50192099597"/>
    <n v="-0.31501630792221363"/>
    <s v="No"/>
  </r>
  <r>
    <x v="167"/>
    <x v="0"/>
    <n v="17.98"/>
    <n v="10"/>
    <n v="40"/>
    <n v="719.2"/>
    <n v="-0.24632174151874087"/>
    <s v="No"/>
    <x v="2"/>
    <x v="16"/>
    <n v="10438.718031746032"/>
    <n v="26406.609500097282"/>
    <n v="-0.3680714115043896"/>
    <s v="No"/>
  </r>
  <r>
    <x v="27"/>
    <x v="0"/>
    <n v="119.99"/>
    <n v="6"/>
    <n v="21"/>
    <n v="2519.79"/>
    <n v="-0.22864482198559102"/>
    <s v="No"/>
    <x v="2"/>
    <x v="36"/>
    <n v="10438.718031746032"/>
    <n v="26406.609500097282"/>
    <n v="-0.29988431614883609"/>
    <s v="No"/>
  </r>
  <r>
    <x v="49"/>
    <x v="1"/>
    <n v="114.99"/>
    <n v="10"/>
    <n v="539"/>
    <n v="61979.61"/>
    <n v="0.35508965037934165"/>
    <s v="No"/>
    <x v="1"/>
    <x v="91"/>
    <n v="42123.110909090959"/>
    <n v="132929.50192099597"/>
    <n v="0.14937616408666271"/>
    <s v="No"/>
  </r>
  <r>
    <x v="19"/>
    <x v="1"/>
    <n v="51.99"/>
    <n v="8"/>
    <n v="111"/>
    <n v="5770.89"/>
    <n v="-0.19672782083917598"/>
    <s v="No"/>
    <x v="1"/>
    <x v="48"/>
    <n v="42123.110909090959"/>
    <n v="132929.50192099597"/>
    <n v="-0.27346992491325356"/>
    <s v="No"/>
  </r>
  <r>
    <x v="43"/>
    <x v="1"/>
    <n v="99.98"/>
    <n v="10"/>
    <n v="740"/>
    <n v="73985.2"/>
    <n v="0.47295204458234646"/>
    <s v="No"/>
    <x v="1"/>
    <x v="64"/>
    <n v="42123.110909090959"/>
    <n v="132929.50192099597"/>
    <n v="0.2396916307551174"/>
    <s v="No"/>
  </r>
  <r>
    <x v="47"/>
    <x v="1"/>
    <n v="153"/>
    <n v="10"/>
    <n v="23"/>
    <n v="3519"/>
    <n v="-0.21883528468575117"/>
    <s v="No"/>
    <x v="1"/>
    <x v="41"/>
    <n v="42123.110909090959"/>
    <n v="132929.50192099597"/>
    <n v="-0.290410408157811"/>
    <s v="No"/>
  </r>
  <r>
    <x v="29"/>
    <x v="1"/>
    <n v="70.650000000000006"/>
    <n v="1"/>
    <n v="4802"/>
    <n v="339261.30000000005"/>
    <n v="3.0772452339079641"/>
    <s v="Yes"/>
    <x v="1"/>
    <x v="64"/>
    <n v="42123.110909090959"/>
    <n v="132929.50192099597"/>
    <n v="2.2353065707528739"/>
    <s v="No"/>
  </r>
  <r>
    <x v="168"/>
    <x v="8"/>
    <n v="19.989999999999998"/>
    <n v="2"/>
    <n v="132"/>
    <n v="2638.68"/>
    <n v="-0.22747764402542453"/>
    <s v="No"/>
    <x v="3"/>
    <x v="43"/>
    <n v="15577.778285714288"/>
    <n v="35267.89604619662"/>
    <n v="-0.36688035681985837"/>
    <s v="No"/>
  </r>
  <r>
    <x v="25"/>
    <x v="1"/>
    <n v="33.99"/>
    <n v="8"/>
    <n v="89"/>
    <n v="3025.11"/>
    <n v="-0.22368394750639736"/>
    <s v="No"/>
    <x v="1"/>
    <x v="40"/>
    <n v="42123.110909090959"/>
    <n v="132929.50192099597"/>
    <n v="-0.29412583620698501"/>
    <s v="No"/>
  </r>
  <r>
    <x v="27"/>
    <x v="0"/>
    <n v="75"/>
    <n v="7"/>
    <n v="1"/>
    <n v="75"/>
    <n v="-0.25264604164439697"/>
    <s v="No"/>
    <x v="1"/>
    <x v="98"/>
    <n v="10438.718031746032"/>
    <n v="26406.609500097282"/>
    <n v="-0.39246681902528424"/>
    <s v="No"/>
  </r>
  <r>
    <x v="7"/>
    <x v="1"/>
    <n v="16.48"/>
    <n v="10"/>
    <n v="16"/>
    <n v="263.68"/>
    <n v="-0.2507937148084628"/>
    <s v="No"/>
    <x v="1"/>
    <x v="119"/>
    <n v="42123.110909090959"/>
    <n v="132929.50192099597"/>
    <n v="-0.3148994790785366"/>
    <s v="No"/>
  </r>
  <r>
    <x v="68"/>
    <x v="8"/>
    <n v="59.97"/>
    <n v="10"/>
    <n v="35"/>
    <n v="2098.9499999999998"/>
    <n v="-0.23277633155541577"/>
    <s v="No"/>
    <x v="2"/>
    <x v="147"/>
    <n v="15577.778285714288"/>
    <n v="35267.89604619662"/>
    <n v="-0.38218407664746079"/>
    <s v="No"/>
  </r>
  <r>
    <x v="169"/>
    <x v="1"/>
    <n v="20.25"/>
    <n v="311"/>
    <n v="6633"/>
    <n v="134318.25"/>
    <n v="1.065259271679857"/>
    <s v="No"/>
    <x v="1"/>
    <x v="18"/>
    <n v="42123.110909090959"/>
    <n v="132929.50192099597"/>
    <n v="0.69356416565604373"/>
    <s v="No"/>
  </r>
  <r>
    <x v="133"/>
    <x v="1"/>
    <n v="39.99"/>
    <n v="13"/>
    <n v="35"/>
    <n v="1399.65"/>
    <n v="-0.23964156452323837"/>
    <s v="No"/>
    <x v="1"/>
    <x v="109"/>
    <n v="42123.110909090959"/>
    <n v="132929.50192099597"/>
    <n v="-0.30635382154139223"/>
    <s v="No"/>
  </r>
  <r>
    <x v="27"/>
    <x v="0"/>
    <n v="114.99"/>
    <n v="7"/>
    <n v="13"/>
    <n v="1494.87"/>
    <n v="-0.2387067618874654"/>
    <s v="No"/>
    <x v="1"/>
    <x v="97"/>
    <n v="10438.718031746032"/>
    <n v="26406.609500097282"/>
    <n v="-0.33869732620210413"/>
    <s v="No"/>
  </r>
  <r>
    <x v="133"/>
    <x v="1"/>
    <n v="41.99"/>
    <n v="15"/>
    <n v="248"/>
    <n v="10413.52"/>
    <n v="-0.15114976201835198"/>
    <s v="No"/>
    <x v="1"/>
    <x v="31"/>
    <n v="42123.110909090959"/>
    <n v="132929.50192099597"/>
    <n v="-0.23854441979280813"/>
    <s v="No"/>
  </r>
  <r>
    <x v="170"/>
    <x v="0"/>
    <n v="45.7"/>
    <n v="102"/>
    <n v="420"/>
    <n v="19194"/>
    <n v="-6.4949217517698526E-2"/>
    <s v="No"/>
    <x v="2"/>
    <x v="26"/>
    <n v="10438.718031746032"/>
    <n v="26406.609500097282"/>
    <n v="0.33155646006813994"/>
    <s v="No"/>
  </r>
  <r>
    <x v="43"/>
    <x v="1"/>
    <n v="64.88"/>
    <n v="16"/>
    <n v="292"/>
    <n v="18944.96"/>
    <n v="-6.7394116156775527E-2"/>
    <s v="No"/>
    <x v="1"/>
    <x v="60"/>
    <n v="42123.110909090959"/>
    <n v="132929.50192099597"/>
    <n v="-0.17436423498273873"/>
    <s v="No"/>
  </r>
  <r>
    <x v="159"/>
    <x v="1"/>
    <n v="25.1"/>
    <n v="1"/>
    <n v="5076"/>
    <n v="127407.6"/>
    <n v="0.99741539607699248"/>
    <s v="No"/>
    <x v="1"/>
    <x v="109"/>
    <n v="42123.110909090959"/>
    <n v="132929.50192099597"/>
    <n v="0.64157683477664873"/>
    <s v="No"/>
  </r>
  <r>
    <x v="160"/>
    <x v="9"/>
    <n v="19.89"/>
    <n v="10"/>
    <n v="21"/>
    <n v="417.69"/>
    <n v="-0.24928175351949619"/>
    <s v="No"/>
    <x v="2"/>
    <x v="80"/>
    <n v="9929.7000000000007"/>
    <n v="17495.282577171645"/>
    <n v="-0.54368998946101899"/>
    <s v="No"/>
  </r>
  <r>
    <x v="99"/>
    <x v="0"/>
    <n v="21.8"/>
    <n v="10"/>
    <n v="7"/>
    <n v="152.6"/>
    <n v="-0.25188421971060171"/>
    <s v="No"/>
    <x v="2"/>
    <x v="18"/>
    <n v="10438.718031746032"/>
    <n v="26406.609500097282"/>
    <n v="-0.38952816080792718"/>
    <s v="No"/>
  </r>
  <r>
    <x v="12"/>
    <x v="1"/>
    <n v="31.99"/>
    <n v="9"/>
    <n v="35"/>
    <n v="1119.6499999999999"/>
    <n v="-0.24239040655239658"/>
    <s v="No"/>
    <x v="1"/>
    <x v="89"/>
    <n v="42123.110909090959"/>
    <n v="132929.50192099597"/>
    <n v="-0.30846020120846129"/>
    <s v="No"/>
  </r>
  <r>
    <x v="33"/>
    <x v="1"/>
    <n v="68.989999999999995"/>
    <n v="7"/>
    <n v="27"/>
    <n v="1862.7299999999998"/>
    <n v="-0.23509537249872919"/>
    <s v="No"/>
    <x v="1"/>
    <x v="57"/>
    <n v="42123.110909090959"/>
    <n v="132929.50192099597"/>
    <n v="-0.30287017048344106"/>
    <s v="No"/>
  </r>
  <r>
    <x v="112"/>
    <x v="0"/>
    <n v="9.99"/>
    <n v="10"/>
    <n v="141"/>
    <n v="1408.59"/>
    <n v="-0.23955379792416456"/>
    <s v="No"/>
    <x v="0"/>
    <x v="20"/>
    <n v="10438.718031746032"/>
    <n v="26406.609500097282"/>
    <n v="-0.34196469000356766"/>
    <s v="No"/>
  </r>
  <r>
    <x v="29"/>
    <x v="0"/>
    <n v="83.99"/>
    <n v="5"/>
    <n v="5"/>
    <n v="419.95"/>
    <n v="-0.24925956643740368"/>
    <s v="No"/>
    <x v="3"/>
    <x v="148"/>
    <n v="10438.718031746032"/>
    <n v="26406.609500097282"/>
    <n v="-0.37940380160160742"/>
    <s v="No"/>
  </r>
  <r>
    <x v="2"/>
    <x v="4"/>
    <n v="15.89"/>
    <n v="3"/>
    <n v="8"/>
    <n v="127.12"/>
    <n v="-0.2521343643352551"/>
    <s v="No"/>
    <x v="0"/>
    <x v="101"/>
    <n v="174.79"/>
    <n v="67.415560518325421"/>
    <n v="-0.70710678118654757"/>
    <s v="No"/>
  </r>
  <r>
    <x v="107"/>
    <x v="1"/>
    <n v="26.95"/>
    <n v="4"/>
    <n v="5"/>
    <n v="134.75"/>
    <n v="-0.25205945838996052"/>
    <s v="No"/>
    <x v="1"/>
    <x v="124"/>
    <n v="42123.110909090959"/>
    <n v="132929.50192099597"/>
    <n v="-0.3158693916873766"/>
    <s v="No"/>
  </r>
  <r>
    <x v="171"/>
    <x v="0"/>
    <n v="13"/>
    <n v="3"/>
    <n v="14"/>
    <n v="182"/>
    <n v="-0.25159559129754011"/>
    <s v="No"/>
    <x v="1"/>
    <x v="12"/>
    <n v="10438.718031746032"/>
    <n v="26406.609500097282"/>
    <n v="-0.38841480318434085"/>
    <s v="No"/>
  </r>
  <r>
    <x v="113"/>
    <x v="5"/>
    <n v="13.05"/>
    <n v="3"/>
    <n v="9"/>
    <n v="117.45"/>
    <n v="-0.25222929755819068"/>
    <s v="No"/>
    <x v="1"/>
    <x v="34"/>
    <n v="7851.1500000000024"/>
    <n v="18631.101710406907"/>
    <n v="-0.41509622566657639"/>
    <s v="No"/>
  </r>
  <r>
    <x v="33"/>
    <x v="0"/>
    <n v="74.92"/>
    <n v="6"/>
    <n v="116"/>
    <n v="8690.7199999999993"/>
    <n v="-0.16806299433204389"/>
    <s v="No"/>
    <x v="3"/>
    <x v="5"/>
    <n v="10438.718031746032"/>
    <n v="26406.609500097282"/>
    <n v="-6.6195473967969751E-2"/>
    <s v="No"/>
  </r>
  <r>
    <x v="74"/>
    <x v="0"/>
    <n v="35.619999999999997"/>
    <n v="47"/>
    <n v="454"/>
    <n v="16171.48"/>
    <n v="-9.4622181839024364E-2"/>
    <s v="No"/>
    <x v="2"/>
    <x v="133"/>
    <n v="10438.718031746032"/>
    <n v="26406.609500097282"/>
    <n v="0.21709572250208223"/>
    <s v="No"/>
  </r>
  <r>
    <x v="172"/>
    <x v="1"/>
    <n v="47.99"/>
    <n v="10"/>
    <n v="165"/>
    <n v="7918.35"/>
    <n v="-0.1756455768965472"/>
    <s v="No"/>
    <x v="1"/>
    <x v="44"/>
    <n v="42123.110909090959"/>
    <n v="132929.50192099597"/>
    <n v="-0.25731504605666761"/>
    <s v="No"/>
  </r>
  <r>
    <x v="38"/>
    <x v="8"/>
    <n v="49.99"/>
    <n v="8"/>
    <n v="376"/>
    <n v="18796.240000000002"/>
    <n v="-6.8854143965976958E-2"/>
    <s v="No"/>
    <x v="3"/>
    <x v="111"/>
    <n v="15577.778285714288"/>
    <n v="35267.89604619662"/>
    <n v="9.1257547943033604E-2"/>
    <s v="No"/>
  </r>
  <r>
    <x v="1"/>
    <x v="0"/>
    <n v="109.99"/>
    <n v="10"/>
    <n v="5"/>
    <n v="549.94999999999993"/>
    <n v="-0.24798331835243739"/>
    <s v="No"/>
    <x v="1"/>
    <x v="149"/>
    <n v="10438.718031746032"/>
    <n v="26406.609500097282"/>
    <n v="-0.37448079170139587"/>
    <s v="No"/>
  </r>
  <r>
    <x v="23"/>
    <x v="0"/>
    <n v="41.95"/>
    <n v="1"/>
    <n v="7"/>
    <n v="293.65000000000003"/>
    <n v="-0.25049949053841325"/>
    <s v="No"/>
    <x v="1"/>
    <x v="2"/>
    <n v="10438.718031746032"/>
    <n v="26406.609500097282"/>
    <n v="-0.38418669506619763"/>
    <s v="No"/>
  </r>
  <r>
    <x v="71"/>
    <x v="0"/>
    <n v="21.27"/>
    <n v="10"/>
    <n v="112"/>
    <n v="2382.2399999999998"/>
    <n v="-0.229995190632415"/>
    <s v="No"/>
    <x v="1"/>
    <x v="85"/>
    <n v="10438.718031746032"/>
    <n v="26406.609500097282"/>
    <n v="-0.3050932393163292"/>
    <s v="No"/>
  </r>
  <r>
    <x v="5"/>
    <x v="0"/>
    <n v="26.5"/>
    <n v="1"/>
    <n v="3"/>
    <n v="79.5"/>
    <n v="-0.25260186382607125"/>
    <s v="No"/>
    <x v="3"/>
    <x v="80"/>
    <n v="10438.718031746032"/>
    <n v="26406.609500097282"/>
    <n v="-0.39229640714412306"/>
    <s v="No"/>
  </r>
  <r>
    <x v="60"/>
    <x v="1"/>
    <n v="49.81"/>
    <n v="3"/>
    <n v="15"/>
    <n v="747.15000000000009"/>
    <n v="-0.24604734818047311"/>
    <s v="No"/>
    <x v="1"/>
    <x v="51"/>
    <n v="42123.110909090959"/>
    <n v="132929.50192099597"/>
    <n v="-0.31126243844411561"/>
    <s v="No"/>
  </r>
  <r>
    <x v="46"/>
    <x v="0"/>
    <n v="46.15"/>
    <n v="36"/>
    <n v="494"/>
    <n v="22798.1"/>
    <n v="-2.9566711955951907E-2"/>
    <s v="No"/>
    <x v="2"/>
    <x v="2"/>
    <n v="10438.718031746032"/>
    <n v="26406.609500097282"/>
    <n v="0.46804122915546714"/>
    <s v="No"/>
  </r>
  <r>
    <x v="27"/>
    <x v="0"/>
    <n v="77.989999999999995"/>
    <n v="33"/>
    <n v="9"/>
    <n v="701.91"/>
    <n v="-0.2464914825140414"/>
    <s v="No"/>
    <x v="0"/>
    <x v="101"/>
    <n v="10438.718031746032"/>
    <n v="26406.609500097282"/>
    <n v="-0.36872617182111778"/>
    <s v="No"/>
  </r>
  <r>
    <x v="19"/>
    <x v="0"/>
    <n v="110.08"/>
    <n v="1"/>
    <n v="684"/>
    <n v="75294.720000000001"/>
    <n v="0.4858079860610009"/>
    <s v="No"/>
    <x v="1"/>
    <x v="101"/>
    <n v="10438.718031746032"/>
    <n v="26406.609500097282"/>
    <n v="2.456051844445045"/>
    <s v="No"/>
  </r>
  <r>
    <x v="96"/>
    <x v="2"/>
    <n v="18.79"/>
    <n v="2"/>
    <n v="9"/>
    <n v="169.10999999999999"/>
    <n v="-0.25172213620381101"/>
    <s v="No"/>
    <x v="3"/>
    <x v="54"/>
    <n v="1881.0670270270268"/>
    <n v="5343.4324984110126"/>
    <n v="-0.32038526313116428"/>
    <s v="No"/>
  </r>
  <r>
    <x v="75"/>
    <x v="1"/>
    <n v="33.36"/>
    <n v="4"/>
    <n v="453"/>
    <n v="15112.08"/>
    <n v="-0.10502262200220362"/>
    <s v="No"/>
    <x v="1"/>
    <x v="121"/>
    <n v="42123.110909090959"/>
    <n v="132929.50192099597"/>
    <n v="-0.2031981653338657"/>
    <s v="No"/>
  </r>
  <r>
    <x v="61"/>
    <x v="0"/>
    <n v="110"/>
    <n v="1"/>
    <n v="6"/>
    <n v="660"/>
    <n v="-0.2469029252620486"/>
    <s v="No"/>
    <x v="0"/>
    <x v="103"/>
    <n v="10438.718031746032"/>
    <n v="26406.609500097282"/>
    <n v="-0.37031327447433215"/>
    <s v="No"/>
  </r>
  <r>
    <x v="15"/>
    <x v="1"/>
    <n v="18.96"/>
    <n v="1"/>
    <n v="1034"/>
    <n v="19604.64"/>
    <n v="-6.0917844336078809E-2"/>
    <s v="No"/>
    <x v="1"/>
    <x v="72"/>
    <n v="42123.110909090959"/>
    <n v="132929.50192099597"/>
    <n v="-0.16940160448712407"/>
    <s v="No"/>
  </r>
  <r>
    <x v="173"/>
    <x v="0"/>
    <n v="74.59"/>
    <n v="10"/>
    <n v="1"/>
    <n v="74.59"/>
    <n v="-0.25265006673451113"/>
    <s v="No"/>
    <x v="1"/>
    <x v="75"/>
    <n v="10438.718031746032"/>
    <n v="26406.609500097282"/>
    <n v="-0.39248234544112337"/>
    <s v="No"/>
  </r>
  <r>
    <x v="116"/>
    <x v="1"/>
    <n v="9.99"/>
    <n v="7"/>
    <n v="103"/>
    <n v="1028.97"/>
    <n v="-0.24328063867812538"/>
    <s v="No"/>
    <x v="1"/>
    <x v="57"/>
    <n v="42123.110909090959"/>
    <n v="132929.50192099597"/>
    <n v="-0.30914236730921063"/>
    <s v="No"/>
  </r>
  <r>
    <x v="86"/>
    <x v="1"/>
    <n v="15.65"/>
    <n v="93"/>
    <n v="2777"/>
    <n v="43460.05"/>
    <n v="0.17327770434535245"/>
    <s v="No"/>
    <x v="1"/>
    <x v="108"/>
    <n v="42123.110909090959"/>
    <n v="132929.50192099597"/>
    <n v="1.0057504704287743E-2"/>
    <s v="No"/>
  </r>
  <r>
    <x v="128"/>
    <x v="0"/>
    <n v="28.99"/>
    <n v="13"/>
    <n v="65"/>
    <n v="1884.35"/>
    <n v="-0.23488312262490635"/>
    <s v="No"/>
    <x v="1"/>
    <x v="86"/>
    <n v="10438.718031746032"/>
    <n v="26406.609500097282"/>
    <n v="-0.32394798854107026"/>
    <s v="No"/>
  </r>
  <r>
    <x v="15"/>
    <x v="0"/>
    <n v="93.91"/>
    <n v="1"/>
    <n v="111"/>
    <n v="10424.01"/>
    <n v="-0.15104677861518814"/>
    <s v="No"/>
    <x v="3"/>
    <x v="109"/>
    <n v="10438.718031746032"/>
    <n v="26406.609500097282"/>
    <n v="-5.5698296844875731E-4"/>
    <s v="No"/>
  </r>
  <r>
    <x v="174"/>
    <x v="1"/>
    <n v="15.99"/>
    <n v="9"/>
    <n v="78"/>
    <n v="1247.22"/>
    <n v="-0.24113801448932617"/>
    <s v="No"/>
    <x v="1"/>
    <x v="31"/>
    <n v="42123.110909090959"/>
    <n v="132929.50192099597"/>
    <n v="-0.30750051958657559"/>
    <s v="No"/>
  </r>
  <r>
    <x v="175"/>
    <x v="0"/>
    <n v="31.89"/>
    <n v="15"/>
    <n v="226"/>
    <n v="7207.14"/>
    <n v="-0.18262773382353861"/>
    <s v="No"/>
    <x v="3"/>
    <x v="53"/>
    <n v="10438.718031746032"/>
    <n v="26406.609500097282"/>
    <n v="-0.12237762033532272"/>
    <s v="No"/>
  </r>
  <r>
    <x v="35"/>
    <x v="1"/>
    <n v="14.99"/>
    <n v="7"/>
    <n v="72"/>
    <n v="1079.28"/>
    <n v="-0.24278673066924344"/>
    <s v="No"/>
    <x v="1"/>
    <x v="102"/>
    <n v="42123.110909090959"/>
    <n v="132929.50192099597"/>
    <n v="-0.30876389601974552"/>
    <s v="No"/>
  </r>
  <r>
    <x v="14"/>
    <x v="0"/>
    <n v="58.09"/>
    <n v="1"/>
    <n v="550"/>
    <n v="31949.500000000004"/>
    <n v="6.02752628498993E-2"/>
    <s v="No"/>
    <x v="0"/>
    <x v="58"/>
    <n v="10438.718031746032"/>
    <n v="26406.609500097282"/>
    <n v="0.81459840454620747"/>
    <s v="No"/>
  </r>
  <r>
    <x v="59"/>
    <x v="1"/>
    <n v="25.96"/>
    <n v="1"/>
    <n v="214"/>
    <n v="5555.4400000000005"/>
    <n v="-0.19884295660768356"/>
    <s v="No"/>
    <x v="1"/>
    <x v="55"/>
    <n v="42123.110909090959"/>
    <n v="132929.50192099597"/>
    <n v="-0.27509070883921788"/>
    <s v="No"/>
  </r>
  <r>
    <x v="12"/>
    <x v="0"/>
    <n v="43"/>
    <n v="5"/>
    <n v="32"/>
    <n v="1376"/>
    <n v="-0.23987374350177265"/>
    <s v="No"/>
    <x v="0"/>
    <x v="112"/>
    <n v="10438.718031746032"/>
    <n v="26406.609500097282"/>
    <n v="-0.34319885071624379"/>
    <s v="No"/>
  </r>
  <r>
    <x v="176"/>
    <x v="8"/>
    <n v="16.82"/>
    <n v="4"/>
    <n v="1992"/>
    <n v="33505.440000000002"/>
    <n v="7.5550381660072163E-2"/>
    <s v="No"/>
    <x v="2"/>
    <x v="130"/>
    <n v="15577.778285714288"/>
    <n v="35267.89604619662"/>
    <n v="0.50832807522180157"/>
    <s v="No"/>
  </r>
  <r>
    <x v="20"/>
    <x v="0"/>
    <n v="188.99"/>
    <n v="4"/>
    <n v="1"/>
    <n v="188.99"/>
    <n v="-0.25152696841974076"/>
    <s v="No"/>
    <x v="2"/>
    <x v="115"/>
    <n v="10438.718031746032"/>
    <n v="26406.609500097282"/>
    <n v="-0.38815009672893719"/>
    <s v="No"/>
  </r>
  <r>
    <x v="73"/>
    <x v="0"/>
    <n v="69.989999999999995"/>
    <n v="2"/>
    <n v="6"/>
    <n v="419.93999999999994"/>
    <n v="-0.24925966461033333"/>
    <s v="No"/>
    <x v="1"/>
    <x v="141"/>
    <n v="10438.718031746032"/>
    <n v="26406.609500097282"/>
    <n v="-0.37940418029467665"/>
    <s v="No"/>
  </r>
  <r>
    <x v="32"/>
    <x v="1"/>
    <n v="30.95"/>
    <n v="10"/>
    <n v="16"/>
    <n v="495.2"/>
    <n v="-0.24852081514206742"/>
    <s v="No"/>
    <x v="1"/>
    <x v="85"/>
    <n v="42123.110909090959"/>
    <n v="132929.50192099597"/>
    <n v="-0.31315780400525151"/>
    <s v="No"/>
  </r>
  <r>
    <x v="57"/>
    <x v="6"/>
    <n v="10.99"/>
    <n v="10"/>
    <n v="368"/>
    <n v="4044.32"/>
    <n v="-0.21367806434733194"/>
    <s v="No"/>
    <x v="1"/>
    <x v="108"/>
    <n v="66960.915909090923"/>
    <n v="268412.05159382155"/>
    <n v="-0.23440302153161283"/>
    <s v="No"/>
  </r>
  <r>
    <x v="32"/>
    <x v="1"/>
    <n v="32.979999999999997"/>
    <n v="10"/>
    <n v="6188"/>
    <n v="204080.24"/>
    <n v="1.7501331650716923"/>
    <s v="No"/>
    <x v="1"/>
    <x v="86"/>
    <n v="42123.110909090959"/>
    <n v="132929.50192099597"/>
    <n v="1.2183685844784482"/>
    <s v="No"/>
  </r>
  <r>
    <x v="19"/>
    <x v="1"/>
    <n v="27.9"/>
    <n v="5"/>
    <n v="157"/>
    <n v="4380.3"/>
    <n v="-0.21037965025820132"/>
    <s v="No"/>
    <x v="1"/>
    <x v="13"/>
    <n v="42123.110909090959"/>
    <n v="132929.50192099597"/>
    <n v="-0.2839310338462161"/>
    <s v="No"/>
  </r>
  <r>
    <x v="1"/>
    <x v="0"/>
    <n v="69.989999999999995"/>
    <n v="10"/>
    <n v="49"/>
    <n v="3429.5099999999998"/>
    <n v="-0.21971383423285606"/>
    <s v="No"/>
    <x v="3"/>
    <x v="23"/>
    <n v="10438.718031746032"/>
    <n v="26406.609500097282"/>
    <n v="-0.26543385025329397"/>
    <s v="No"/>
  </r>
  <r>
    <x v="153"/>
    <x v="8"/>
    <n v="46.75"/>
    <n v="7"/>
    <n v="3"/>
    <n v="140.25"/>
    <n v="-0.25200546327867351"/>
    <s v="No"/>
    <x v="0"/>
    <x v="18"/>
    <n v="15577.778285714288"/>
    <n v="35267.89604619662"/>
    <n v="-0.43772183816956417"/>
    <s v="No"/>
  </r>
  <r>
    <x v="32"/>
    <x v="0"/>
    <n v="75.650000000000006"/>
    <n v="10"/>
    <n v="16"/>
    <n v="1210.4000000000001"/>
    <n v="-0.24149948721616049"/>
    <s v="No"/>
    <x v="2"/>
    <x v="12"/>
    <n v="10438.718031746032"/>
    <n v="26406.609500097282"/>
    <n v="-0.34947000794297484"/>
    <s v="No"/>
  </r>
  <r>
    <x v="29"/>
    <x v="0"/>
    <n v="94.93"/>
    <n v="3"/>
    <n v="15"/>
    <n v="1423.95"/>
    <n v="-0.2394030043042793"/>
    <s v="No"/>
    <x v="3"/>
    <x v="17"/>
    <n v="10438.718031746032"/>
    <n v="26406.609500097282"/>
    <n v="-0.34138301744920418"/>
    <s v="No"/>
  </r>
  <r>
    <x v="17"/>
    <x v="0"/>
    <n v="34.5"/>
    <n v="2"/>
    <n v="16"/>
    <n v="552"/>
    <n v="-0.24796319290186677"/>
    <s v="No"/>
    <x v="0"/>
    <x v="65"/>
    <n v="10438.718031746032"/>
    <n v="26406.609500097282"/>
    <n v="-0.37440315962220022"/>
    <s v="No"/>
  </r>
  <r>
    <x v="177"/>
    <x v="0"/>
    <n v="90.11"/>
    <n v="10"/>
    <n v="51"/>
    <n v="4595.6099999999997"/>
    <n v="-0.20826588891070827"/>
    <s v="No"/>
    <x v="2"/>
    <x v="122"/>
    <n v="10438.718031746032"/>
    <n v="26406.609500097282"/>
    <n v="-0.22127445144839614"/>
    <s v="No"/>
  </r>
  <r>
    <x v="178"/>
    <x v="8"/>
    <n v="19.989999999999998"/>
    <n v="3"/>
    <n v="10"/>
    <n v="199.89999999999998"/>
    <n v="-0.2514198617535332"/>
    <s v="No"/>
    <x v="0"/>
    <x v="8"/>
    <n v="15577.778285714288"/>
    <n v="35267.89604619662"/>
    <n v="-0.43603049826309892"/>
    <s v="No"/>
  </r>
  <r>
    <x v="29"/>
    <x v="1"/>
    <n v="58.95"/>
    <n v="150"/>
    <n v="545"/>
    <n v="32127.75"/>
    <n v="6.2025195320247292E-2"/>
    <s v="No"/>
    <x v="1"/>
    <x v="27"/>
    <n v="42123.110909090959"/>
    <n v="132929.50192099597"/>
    <n v="-7.5192946371163749E-2"/>
    <s v="No"/>
  </r>
  <r>
    <x v="89"/>
    <x v="0"/>
    <n v="113.98"/>
    <n v="10"/>
    <n v="755"/>
    <n v="86054.900000000009"/>
    <n v="0.59144382543709906"/>
    <s v="No"/>
    <x v="1"/>
    <x v="150"/>
    <n v="10438.718031746032"/>
    <n v="26406.609500097282"/>
    <n v="2.8635324034301113"/>
    <s v="No"/>
  </r>
  <r>
    <x v="35"/>
    <x v="0"/>
    <n v="67.5"/>
    <n v="4"/>
    <n v="3"/>
    <n v="202.5"/>
    <n v="-0.25139433679183387"/>
    <s v="No"/>
    <x v="2"/>
    <x v="32"/>
    <n v="10438.718031746032"/>
    <n v="26406.609500097282"/>
    <n v="-0.38763848239238441"/>
    <s v="No"/>
  </r>
  <r>
    <x v="47"/>
    <x v="1"/>
    <n v="32.130000000000003"/>
    <n v="47"/>
    <n v="85"/>
    <n v="2731.05"/>
    <n v="-0.22657082067459117"/>
    <s v="No"/>
    <x v="1"/>
    <x v="91"/>
    <n v="42123.110909090959"/>
    <n v="132929.50192099597"/>
    <n v="-0.29633798622447899"/>
    <s v="No"/>
  </r>
  <r>
    <x v="179"/>
    <x v="8"/>
    <n v="30.95"/>
    <n v="13"/>
    <n v="4"/>
    <n v="123.8"/>
    <n v="-0.25216695774788656"/>
    <s v="No"/>
    <x v="2"/>
    <x v="118"/>
    <n v="15577.778285714288"/>
    <n v="35267.89604619662"/>
    <n v="-0.4381882680348006"/>
    <s v="No"/>
  </r>
  <r>
    <x v="177"/>
    <x v="0"/>
    <n v="89.99"/>
    <n v="4"/>
    <n v="8"/>
    <n v="719.92"/>
    <n v="-0.24631467306780877"/>
    <s v="No"/>
    <x v="3"/>
    <x v="130"/>
    <n v="10438.718031746032"/>
    <n v="26406.609500097282"/>
    <n v="-0.36804414560340387"/>
    <s v="No"/>
  </r>
  <r>
    <x v="35"/>
    <x v="3"/>
    <n v="68.89"/>
    <n v="4"/>
    <n v="25"/>
    <n v="1722.25"/>
    <n v="-0.2364745058139297"/>
    <s v="No"/>
    <x v="3"/>
    <x v="82"/>
    <n v="3369.2595999999985"/>
    <n v="7916.3472393375896"/>
    <n v="-0.20805171251404253"/>
    <s v="No"/>
  </r>
  <r>
    <x v="180"/>
    <x v="0"/>
    <n v="38.979999999999997"/>
    <n v="10"/>
    <n v="129"/>
    <n v="5028.4199999999992"/>
    <n v="-0.20401686634413702"/>
    <s v="No"/>
    <x v="2"/>
    <x v="117"/>
    <n v="10438.718031746032"/>
    <n v="26406.609500097282"/>
    <n v="-0.20488423671831482"/>
    <s v="No"/>
  </r>
  <r>
    <x v="152"/>
    <x v="1"/>
    <n v="16.989999999999998"/>
    <n v="10"/>
    <n v="28"/>
    <n v="475.71999999999997"/>
    <n v="-0.24871205600895313"/>
    <s v="No"/>
    <x v="1"/>
    <x v="133"/>
    <n v="42123.110909090959"/>
    <n v="132929.50192099597"/>
    <n v="-0.31330434784780331"/>
    <s v="No"/>
  </r>
  <r>
    <x v="89"/>
    <x v="0"/>
    <n v="181.04"/>
    <n v="5"/>
    <n v="30"/>
    <n v="5431.2"/>
    <n v="-0.20006265708519291"/>
    <s v="No"/>
    <x v="1"/>
    <x v="150"/>
    <n v="10438.718031746032"/>
    <n v="26406.609500097282"/>
    <n v="-0.18963123727518233"/>
    <s v="No"/>
  </r>
  <r>
    <x v="17"/>
    <x v="0"/>
    <n v="38.409999999999997"/>
    <n v="10"/>
    <n v="147"/>
    <n v="5646.2699999999995"/>
    <n v="-0.1979512518880106"/>
    <s v="No"/>
    <x v="1"/>
    <x v="73"/>
    <n v="10438.718031746032"/>
    <n v="26406.609500097282"/>
    <n v="-0.18148668543488616"/>
    <s v="No"/>
  </r>
  <r>
    <x v="154"/>
    <x v="8"/>
    <n v="17.98"/>
    <n v="1"/>
    <n v="150"/>
    <n v="2697"/>
    <n v="-0.22690509949992271"/>
    <s v="No"/>
    <x v="1"/>
    <x v="139"/>
    <n v="15577.778285714288"/>
    <n v="35267.89604619662"/>
    <n v="-0.3652267282641995"/>
    <s v="No"/>
  </r>
  <r>
    <x v="181"/>
    <x v="0"/>
    <n v="16.489999999999998"/>
    <n v="10"/>
    <n v="77"/>
    <n v="1269.7299999999998"/>
    <n v="-0.24091702722476779"/>
    <s v="No"/>
    <x v="1"/>
    <x v="5"/>
    <n v="10438.718031746032"/>
    <n v="26406.609500097282"/>
    <n v="-0.3472232219631321"/>
    <s v="No"/>
  </r>
  <r>
    <x v="60"/>
    <x v="1"/>
    <n v="47.99"/>
    <n v="10"/>
    <n v="17"/>
    <n v="815.83"/>
    <n v="-0.24537309649989245"/>
    <s v="No"/>
    <x v="1"/>
    <x v="125"/>
    <n v="42123.110909090959"/>
    <n v="132929.50192099597"/>
    <n v="-0.31074577360292166"/>
    <s v="No"/>
  </r>
  <r>
    <x v="153"/>
    <x v="8"/>
    <n v="26.75"/>
    <n v="7"/>
    <n v="5"/>
    <n v="133.75"/>
    <n v="-0.25206927568292181"/>
    <s v="No"/>
    <x v="0"/>
    <x v="89"/>
    <n v="15577.778285714288"/>
    <n v="35267.89604619662"/>
    <n v="-0.43790614176373055"/>
    <s v="No"/>
  </r>
  <r>
    <x v="128"/>
    <x v="0"/>
    <n v="29.13"/>
    <n v="3"/>
    <n v="13"/>
    <n v="378.69"/>
    <n v="-0.24966462794498609"/>
    <s v="No"/>
    <x v="1"/>
    <x v="120"/>
    <n v="10438.718031746032"/>
    <n v="26406.609500097282"/>
    <n v="-0.38096628920532072"/>
    <s v="No"/>
  </r>
  <r>
    <x v="33"/>
    <x v="0"/>
    <n v="74.849999999999994"/>
    <n v="1"/>
    <n v="2"/>
    <n v="149.69999999999999"/>
    <n v="-0.25191268986018939"/>
    <s v="No"/>
    <x v="2"/>
    <x v="99"/>
    <n v="10438.718031746032"/>
    <n v="26406.609500097282"/>
    <n v="-0.38963798179800879"/>
    <s v="No"/>
  </r>
  <r>
    <x v="83"/>
    <x v="1"/>
    <n v="31.95"/>
    <n v="3"/>
    <n v="8"/>
    <n v="255.6"/>
    <n v="-0.25087303853558995"/>
    <s v="No"/>
    <x v="1"/>
    <x v="129"/>
    <n v="42123.110909090959"/>
    <n v="132929.50192099597"/>
    <n v="-0.31496026317750059"/>
    <s v="No"/>
  </r>
  <r>
    <x v="83"/>
    <x v="1"/>
    <n v="24.43"/>
    <n v="3"/>
    <n v="4"/>
    <n v="97.72"/>
    <n v="-0.2524229927483167"/>
    <s v="No"/>
    <x v="1"/>
    <x v="65"/>
    <n v="42123.110909090959"/>
    <n v="132929.50192099597"/>
    <n v="-0.31614796039834647"/>
    <s v="No"/>
  </r>
  <r>
    <x v="182"/>
    <x v="8"/>
    <n v="30"/>
    <n v="2"/>
    <n v="24"/>
    <n v="720"/>
    <n v="-0.24631388768437185"/>
    <s v="No"/>
    <x v="3"/>
    <x v="74"/>
    <n v="15577.778285714288"/>
    <n v="35267.89604619662"/>
    <n v="-0.42128337528987897"/>
    <s v="No"/>
  </r>
  <r>
    <x v="19"/>
    <x v="1"/>
    <n v="44.99"/>
    <n v="9"/>
    <n v="19"/>
    <n v="854.81000000000006"/>
    <n v="-0.24499041842026179"/>
    <s v="No"/>
    <x v="1"/>
    <x v="61"/>
    <n v="42123.110909090959"/>
    <n v="132929.50192099597"/>
    <n v="-0.31045253546212759"/>
    <s v="No"/>
  </r>
  <r>
    <x v="125"/>
    <x v="1"/>
    <n v="37.979999999999997"/>
    <n v="10"/>
    <n v="612"/>
    <n v="23243.759999999998"/>
    <n v="-2.5191537174828187E-2"/>
    <s v="No"/>
    <x v="1"/>
    <x v="14"/>
    <n v="42123.110909090959"/>
    <n v="132929.50192099597"/>
    <n v="-0.14202528886560886"/>
    <s v="No"/>
  </r>
  <r>
    <x v="19"/>
    <x v="0"/>
    <n v="192"/>
    <n v="7"/>
    <n v="37"/>
    <n v="7104"/>
    <n v="-0.18364028941956495"/>
    <s v="No"/>
    <x v="0"/>
    <x v="23"/>
    <n v="10438.718031746032"/>
    <n v="26406.609500097282"/>
    <n v="-0.12628346065153676"/>
    <s v="No"/>
  </r>
  <r>
    <x v="134"/>
    <x v="1"/>
    <n v="19.989999999999998"/>
    <n v="10"/>
    <n v="26"/>
    <n v="519.74"/>
    <n v="-0.24827989877279763"/>
    <s v="No"/>
    <x v="1"/>
    <x v="151"/>
    <n v="42123.110909090959"/>
    <n v="132929.50192099597"/>
    <n v="-0.31297319487300196"/>
    <s v="No"/>
  </r>
  <r>
    <x v="183"/>
    <x v="6"/>
    <n v="9.99"/>
    <n v="10"/>
    <n v="94"/>
    <n v="939.06000000000006"/>
    <n v="-0.244163311488274"/>
    <s v="No"/>
    <x v="0"/>
    <x v="85"/>
    <n v="66960.915909090923"/>
    <n v="268412.05159382155"/>
    <n v="-0.2459720251645014"/>
    <s v="No"/>
  </r>
  <r>
    <x v="29"/>
    <x v="0"/>
    <n v="15.99"/>
    <n v="6"/>
    <n v="91"/>
    <n v="1455.09"/>
    <n v="-0.23909729380146508"/>
    <s v="No"/>
    <x v="2"/>
    <x v="147"/>
    <n v="10438.718031746032"/>
    <n v="26406.609500097282"/>
    <n v="-0.34020376723156887"/>
    <s v="No"/>
  </r>
  <r>
    <x v="184"/>
    <x v="1"/>
    <n v="14.98"/>
    <n v="1"/>
    <n v="206"/>
    <n v="3085.88"/>
    <n v="-0.22308735061314042"/>
    <s v="No"/>
    <x v="1"/>
    <x v="135"/>
    <n v="42123.110909090959"/>
    <n v="132929.50192099597"/>
    <n v="-0.29366867659138579"/>
    <s v="No"/>
  </r>
  <r>
    <x v="19"/>
    <x v="1"/>
    <n v="29.99"/>
    <n v="6"/>
    <n v="141"/>
    <n v="4228.59"/>
    <n v="-0.211869031773357"/>
    <s v="No"/>
    <x v="1"/>
    <x v="36"/>
    <n v="42123.110909090959"/>
    <n v="132929.50192099597"/>
    <n v="-0.28507231548654133"/>
    <s v="No"/>
  </r>
  <r>
    <x v="19"/>
    <x v="1"/>
    <n v="46.99"/>
    <n v="5"/>
    <n v="15"/>
    <n v="704.85"/>
    <n v="-0.24646261967273525"/>
    <s v="No"/>
    <x v="1"/>
    <x v="99"/>
    <n v="42123.110909090959"/>
    <n v="132929.50192099597"/>
    <n v="-0.31158065222953357"/>
    <s v="No"/>
  </r>
  <r>
    <x v="9"/>
    <x v="3"/>
    <n v="6.96"/>
    <n v="10"/>
    <n v="102"/>
    <n v="709.92"/>
    <n v="-0.24641284599742155"/>
    <s v="No"/>
    <x v="0"/>
    <x v="67"/>
    <n v="3369.2595999999985"/>
    <n v="7916.3472393375896"/>
    <n v="-0.33593013540200922"/>
    <s v="No"/>
  </r>
  <r>
    <x v="91"/>
    <x v="1"/>
    <n v="14.98"/>
    <n v="10"/>
    <n v="418"/>
    <n v="6261.64"/>
    <n v="-0.19190998431842818"/>
    <s v="No"/>
    <x v="1"/>
    <x v="65"/>
    <n v="42123.110909090959"/>
    <n v="132929.50192099597"/>
    <n v="-0.26977811840748878"/>
    <s v="No"/>
  </r>
  <r>
    <x v="87"/>
    <x v="0"/>
    <n v="18.95"/>
    <n v="10"/>
    <n v="624"/>
    <n v="11824.8"/>
    <n v="-0.13729481280795777"/>
    <s v="No"/>
    <x v="2"/>
    <x v="87"/>
    <n v="10438.718031746032"/>
    <n v="26406.609500097282"/>
    <n v="5.2489963478607939E-2"/>
    <s v="No"/>
  </r>
  <r>
    <x v="6"/>
    <x v="1"/>
    <n v="53.99"/>
    <n v="3"/>
    <n v="3"/>
    <n v="161.97"/>
    <n v="-0.25179223167555453"/>
    <s v="No"/>
    <x v="1"/>
    <x v="104"/>
    <n v="42123.110909090959"/>
    <n v="132929.50192099597"/>
    <n v="-0.31566462149259938"/>
    <s v="No"/>
  </r>
  <r>
    <x v="47"/>
    <x v="1"/>
    <n v="59.43"/>
    <n v="7"/>
    <n v="3691"/>
    <n v="219356.13"/>
    <n v="1.9001010524459687"/>
    <s v="No"/>
    <x v="1"/>
    <x v="105"/>
    <n v="42123.110909090959"/>
    <n v="132929.50192099597"/>
    <n v="1.3332858133798169"/>
    <s v="No"/>
  </r>
  <r>
    <x v="7"/>
    <x v="5"/>
    <n v="86.99"/>
    <n v="12"/>
    <n v="28"/>
    <n v="2435.7199999999998"/>
    <n v="-0.22947016180484575"/>
    <s v="No"/>
    <x v="1"/>
    <x v="108"/>
    <n v="7851.1500000000024"/>
    <n v="18631.101710406907"/>
    <n v="-0.29066611755841937"/>
    <s v="No"/>
  </r>
  <r>
    <x v="185"/>
    <x v="1"/>
    <n v="32.950000000000003"/>
    <n v="10"/>
    <n v="217"/>
    <n v="7150.1500000000005"/>
    <n v="-0.18318722134940191"/>
    <s v="No"/>
    <x v="1"/>
    <x v="67"/>
    <n v="42123.110909090959"/>
    <n v="132929.50192099597"/>
    <n v="-0.26309404912896195"/>
    <s v="No"/>
  </r>
  <r>
    <x v="2"/>
    <x v="3"/>
    <n v="13.28"/>
    <n v="9"/>
    <n v="6"/>
    <n v="79.679999999999993"/>
    <n v="-0.25260009671333822"/>
    <s v="No"/>
    <x v="1"/>
    <x v="145"/>
    <n v="3369.2595999999985"/>
    <n v="7916.3472393375896"/>
    <n v="-0.41554261082100519"/>
    <s v="No"/>
  </r>
  <r>
    <x v="35"/>
    <x v="8"/>
    <n v="35"/>
    <n v="2"/>
    <n v="8"/>
    <n v="280"/>
    <n v="-0.25063349658733475"/>
    <s v="No"/>
    <x v="2"/>
    <x v="11"/>
    <n v="15577.778285714288"/>
    <n v="35267.89604619662"/>
    <n v="-0.43375931089498715"/>
    <s v="No"/>
  </r>
  <r>
    <x v="2"/>
    <x v="3"/>
    <n v="16.989999999999998"/>
    <n v="10"/>
    <n v="84"/>
    <n v="1427.1599999999999"/>
    <n v="-0.2393714907938736"/>
    <s v="No"/>
    <x v="3"/>
    <x v="18"/>
    <n v="3369.2595999999985"/>
    <n v="7916.3472393375896"/>
    <n v="-0.24532774286976658"/>
    <s v="No"/>
  </r>
  <r>
    <x v="61"/>
    <x v="0"/>
    <n v="34.99"/>
    <n v="8"/>
    <n v="19"/>
    <n v="664.81000000000006"/>
    <n v="-0.24685570408290483"/>
    <s v="No"/>
    <x v="0"/>
    <x v="94"/>
    <n v="10438.718031746032"/>
    <n v="26406.609500097282"/>
    <n v="-0.37013112310802432"/>
    <s v="No"/>
  </r>
  <r>
    <x v="86"/>
    <x v="2"/>
    <n v="13.15"/>
    <n v="3"/>
    <n v="7"/>
    <n v="92.05"/>
    <n v="-0.25247865679940718"/>
    <s v="No"/>
    <x v="3"/>
    <x v="36"/>
    <n v="1881.0670270270268"/>
    <n v="5343.4324984110126"/>
    <n v="-0.33480670478368174"/>
    <s v="No"/>
  </r>
  <r>
    <x v="7"/>
    <x v="0"/>
    <n v="64.989999999999995"/>
    <n v="10"/>
    <n v="118"/>
    <n v="7668.82"/>
    <n v="-0.17809528600917521"/>
    <s v="No"/>
    <x v="0"/>
    <x v="15"/>
    <n v="10438.718031746032"/>
    <n v="26406.609500097282"/>
    <n v="-0.1048941187143252"/>
    <s v="No"/>
  </r>
  <r>
    <x v="97"/>
    <x v="5"/>
    <n v="11.5"/>
    <n v="2"/>
    <n v="12"/>
    <n v="138"/>
    <n v="-0.2520275521878364"/>
    <s v="No"/>
    <x v="3"/>
    <x v="3"/>
    <n v="7851.1500000000024"/>
    <n v="18631.101710406907"/>
    <n v="-0.41399323131232829"/>
    <s v="No"/>
  </r>
  <r>
    <x v="7"/>
    <x v="1"/>
    <n v="18.989999999999998"/>
    <n v="10"/>
    <n v="38"/>
    <n v="721.61999999999989"/>
    <n v="-0.2462979836697746"/>
    <s v="No"/>
    <x v="1"/>
    <x v="43"/>
    <n v="42123.110909090959"/>
    <n v="132929.50192099597"/>
    <n v="-0.31145449513304518"/>
    <s v="No"/>
  </r>
  <r>
    <x v="24"/>
    <x v="1"/>
    <n v="30.31"/>
    <n v="10"/>
    <n v="17"/>
    <n v="515.27"/>
    <n v="-0.24832378207233455"/>
    <s v="No"/>
    <x v="1"/>
    <x v="41"/>
    <n v="42123.110909090959"/>
    <n v="132929.50192099597"/>
    <n v="-0.31300682171982985"/>
    <s v="No"/>
  </r>
  <r>
    <x v="112"/>
    <x v="0"/>
    <n v="13"/>
    <n v="3"/>
    <n v="17"/>
    <n v="221"/>
    <n v="-0.25121271687205021"/>
    <s v="No"/>
    <x v="2"/>
    <x v="45"/>
    <n v="10438.718031746032"/>
    <n v="26406.609500097282"/>
    <n v="-0.38693790021427737"/>
    <s v="No"/>
  </r>
  <r>
    <x v="112"/>
    <x v="0"/>
    <n v="11.99"/>
    <n v="2"/>
    <n v="39"/>
    <n v="467.61"/>
    <n v="-0.24879167425486912"/>
    <s v="No"/>
    <x v="0"/>
    <x v="149"/>
    <n v="10438.718031746032"/>
    <n v="26406.609500097282"/>
    <n v="-0.377598950433576"/>
    <s v="No"/>
  </r>
  <r>
    <x v="7"/>
    <x v="0"/>
    <n v="104.99"/>
    <n v="5"/>
    <n v="38"/>
    <n v="3989.62"/>
    <n v="-0.21421507027231393"/>
    <s v="No"/>
    <x v="2"/>
    <x v="151"/>
    <n v="10438.718031746032"/>
    <n v="26406.609500097282"/>
    <n v="-0.24422287275169777"/>
    <s v="No"/>
  </r>
  <r>
    <x v="46"/>
    <x v="0"/>
    <n v="75.95"/>
    <n v="10"/>
    <n v="3"/>
    <n v="227.85000000000002"/>
    <n v="-0.25114546841526547"/>
    <s v="No"/>
    <x v="3"/>
    <x v="102"/>
    <n v="10438.718031746032"/>
    <n v="26406.609500097282"/>
    <n v="-0.38667849546184313"/>
    <s v="No"/>
  </r>
  <r>
    <x v="24"/>
    <x v="0"/>
    <n v="19.41"/>
    <n v="86"/>
    <n v="501"/>
    <n v="9724.41"/>
    <n v="-0.15791495677089915"/>
    <s v="No"/>
    <x v="0"/>
    <x v="34"/>
    <n v="10438.718031746032"/>
    <n v="26406.609500097282"/>
    <n v="-2.7050350092971995E-2"/>
    <s v="No"/>
  </r>
  <r>
    <x v="186"/>
    <x v="0"/>
    <n v="13.5"/>
    <n v="10"/>
    <n v="17"/>
    <n v="229.5"/>
    <n v="-0.25112926988187934"/>
    <s v="No"/>
    <x v="1"/>
    <x v="30"/>
    <n v="10438.718031746032"/>
    <n v="26406.609500097282"/>
    <n v="-0.38661601110541743"/>
    <s v="No"/>
  </r>
  <r>
    <x v="12"/>
    <x v="1"/>
    <n v="41.95"/>
    <n v="7"/>
    <n v="37"/>
    <n v="1552.15"/>
    <n v="-0.23814442734664329"/>
    <s v="No"/>
    <x v="1"/>
    <x v="129"/>
    <n v="42123.110909090959"/>
    <n v="132929.50192099597"/>
    <n v="-0.30520659690129215"/>
    <s v="No"/>
  </r>
  <r>
    <x v="22"/>
    <x v="1"/>
    <n v="79.989999999999995"/>
    <n v="2"/>
    <n v="11"/>
    <n v="879.89"/>
    <n v="-0.2447442007127929"/>
    <s v="No"/>
    <x v="1"/>
    <x v="80"/>
    <n v="42123.110909090959"/>
    <n v="132929.50192099597"/>
    <n v="-0.3102638640262344"/>
    <s v="No"/>
  </r>
  <r>
    <x v="65"/>
    <x v="1"/>
    <n v="52.99"/>
    <n v="8"/>
    <n v="60"/>
    <n v="3179.4"/>
    <n v="-0.22216923737540159"/>
    <s v="No"/>
    <x v="1"/>
    <x v="145"/>
    <n v="42123.110909090959"/>
    <n v="132929.50192099597"/>
    <n v="-0.2929651457825847"/>
    <s v="No"/>
  </r>
  <r>
    <x v="19"/>
    <x v="1"/>
    <n v="51.99"/>
    <n v="9"/>
    <n v="28"/>
    <n v="1455.72"/>
    <n v="-0.23909110890689944"/>
    <s v="No"/>
    <x v="1"/>
    <x v="130"/>
    <n v="42123.110909090959"/>
    <n v="132929.50192099597"/>
    <n v="-0.30593201901306166"/>
    <s v="No"/>
  </r>
  <r>
    <x v="38"/>
    <x v="8"/>
    <n v="44.99"/>
    <n v="2"/>
    <n v="129"/>
    <n v="5803.71"/>
    <n v="-0.19640561728418679"/>
    <s v="No"/>
    <x v="2"/>
    <x v="93"/>
    <n v="15577.778285714288"/>
    <n v="35267.89604619662"/>
    <n v="-0.27713783302841366"/>
    <s v="No"/>
  </r>
  <r>
    <x v="29"/>
    <x v="0"/>
    <n v="9.89"/>
    <n v="10"/>
    <n v="6"/>
    <n v="59.34"/>
    <n v="-0.25279978045217061"/>
    <s v="No"/>
    <x v="3"/>
    <x v="90"/>
    <n v="10438.718031746032"/>
    <n v="26406.609500097282"/>
    <n v="-0.39305985237172508"/>
    <s v="No"/>
  </r>
  <r>
    <x v="6"/>
    <x v="7"/>
    <n v="15.99"/>
    <n v="1"/>
    <n v="196"/>
    <n v="3134.04"/>
    <n v="-0.22261454978412523"/>
    <s v="No"/>
    <x v="2"/>
    <x v="75"/>
    <n v="1516.98"/>
    <n v="1143.3262167222638"/>
    <n v="1.4143469959394934"/>
    <s v="No"/>
  </r>
  <r>
    <x v="78"/>
    <x v="0"/>
    <n v="65.37"/>
    <n v="16"/>
    <n v="87"/>
    <n v="5687.1900000000005"/>
    <n v="-0.19754952826003502"/>
    <s v="No"/>
    <x v="1"/>
    <x v="58"/>
    <n v="10438.718031746032"/>
    <n v="26406.609500097282"/>
    <n v="-0.17993707339552723"/>
    <s v="No"/>
  </r>
  <r>
    <x v="172"/>
    <x v="1"/>
    <n v="76.989999999999995"/>
    <n v="10"/>
    <n v="33"/>
    <n v="2540.6699999999996"/>
    <n v="-0.22843983690855954"/>
    <s v="No"/>
    <x v="1"/>
    <x v="37"/>
    <n v="42123.110909090959"/>
    <n v="132929.50192099597"/>
    <n v="-0.29777017394239547"/>
    <s v="No"/>
  </r>
  <r>
    <x v="187"/>
    <x v="8"/>
    <n v="38.950000000000003"/>
    <n v="3"/>
    <n v="114"/>
    <n v="4440.3"/>
    <n v="-0.20979061268052457"/>
    <s v="No"/>
    <x v="2"/>
    <x v="34"/>
    <n v="15577.778285714288"/>
    <n v="35267.89604619662"/>
    <n v="-0.31579650430877865"/>
    <s v="No"/>
  </r>
  <r>
    <x v="27"/>
    <x v="1"/>
    <n v="99.99"/>
    <n v="6"/>
    <n v="17"/>
    <n v="1699.83"/>
    <n v="-0.23669460952212157"/>
    <s v="No"/>
    <x v="1"/>
    <x v="52"/>
    <n v="42123.110909090959"/>
    <n v="132929.50192099597"/>
    <n v="-0.30409563208260376"/>
    <s v="No"/>
  </r>
  <r>
    <x v="27"/>
    <x v="0"/>
    <n v="239.99"/>
    <n v="10"/>
    <n v="14"/>
    <n v="3359.86"/>
    <n v="-0.22039760868760913"/>
    <s v="No"/>
    <x v="0"/>
    <x v="92"/>
    <n v="10438.718031746032"/>
    <n v="26406.609500097282"/>
    <n v="-0.26807144748059958"/>
    <s v="No"/>
  </r>
  <r>
    <x v="45"/>
    <x v="1"/>
    <n v="39.99"/>
    <n v="3"/>
    <n v="45"/>
    <n v="1799.5500000000002"/>
    <n v="-0.23571562906802282"/>
    <s v="No"/>
    <x v="1"/>
    <x v="10"/>
    <n v="42123.110909090959"/>
    <n v="132929.50192099597"/>
    <n v="-0.30334546000974616"/>
    <s v="No"/>
  </r>
  <r>
    <x v="12"/>
    <x v="1"/>
    <n v="32.979999999999997"/>
    <n v="10"/>
    <n v="507"/>
    <n v="16720.859999999997"/>
    <n v="-8.9228757431956782E-2"/>
    <s v="No"/>
    <x v="1"/>
    <x v="61"/>
    <n v="42123.110909090959"/>
    <n v="132929.50192099597"/>
    <n v="-0.19109566004533959"/>
    <s v="No"/>
  </r>
  <r>
    <x v="101"/>
    <x v="0"/>
    <n v="44.95"/>
    <n v="6"/>
    <n v="75"/>
    <n v="3371.25"/>
    <n v="-0.22028578972078017"/>
    <s v="No"/>
    <x v="3"/>
    <x v="134"/>
    <n v="10438.718031746032"/>
    <n v="26406.609500097282"/>
    <n v="-0.26764011607472726"/>
    <s v="No"/>
  </r>
  <r>
    <x v="19"/>
    <x v="0"/>
    <n v="79.989999999999995"/>
    <n v="5"/>
    <n v="47"/>
    <n v="3759.5299999999997"/>
    <n v="-0.21647393120977468"/>
    <s v="No"/>
    <x v="1"/>
    <x v="135"/>
    <n v="10438.718031746032"/>
    <n v="26406.609500097282"/>
    <n v="-0.25293622158200302"/>
    <s v="No"/>
  </r>
  <r>
    <x v="2"/>
    <x v="0"/>
    <n v="13.99"/>
    <n v="10"/>
    <n v="8"/>
    <n v="111.92"/>
    <n v="-0.25228358718826654"/>
    <s v="No"/>
    <x v="0"/>
    <x v="11"/>
    <n v="10438.718031746032"/>
    <n v="26406.609500097282"/>
    <n v="-0.39106868421362417"/>
    <s v="No"/>
  </r>
  <r>
    <x v="19"/>
    <x v="1"/>
    <n v="37.950000000000003"/>
    <n v="9"/>
    <n v="20"/>
    <n v="759"/>
    <n v="-0.24593101325888195"/>
    <s v="No"/>
    <x v="1"/>
    <x v="138"/>
    <n v="42123.110909090959"/>
    <n v="132929.50192099597"/>
    <n v="-0.31117329344749145"/>
    <s v="No"/>
  </r>
  <r>
    <x v="42"/>
    <x v="0"/>
    <n v="35.99"/>
    <n v="4"/>
    <n v="3"/>
    <n v="107.97"/>
    <n v="-0.25232236549546361"/>
    <s v="No"/>
    <x v="2"/>
    <x v="43"/>
    <n v="10438.718031746032"/>
    <n v="26406.609500097282"/>
    <n v="-0.39121826797597675"/>
    <s v="No"/>
  </r>
  <r>
    <x v="46"/>
    <x v="0"/>
    <n v="7.5"/>
    <n v="10"/>
    <n v="115"/>
    <n v="862.5"/>
    <n v="-0.24491492343738955"/>
    <s v="No"/>
    <x v="3"/>
    <x v="48"/>
    <n v="10438.718031746032"/>
    <n v="26406.609500097282"/>
    <n v="-0.36264473982207951"/>
    <s v="No"/>
  </r>
  <r>
    <x v="29"/>
    <x v="0"/>
    <n v="129"/>
    <n v="7"/>
    <n v="13"/>
    <n v="1677"/>
    <n v="-0.23691873832042759"/>
    <s v="No"/>
    <x v="3"/>
    <x v="113"/>
    <n v="10438.718031746032"/>
    <n v="26406.609500097282"/>
    <n v="-0.33180018933190775"/>
    <s v="No"/>
  </r>
  <r>
    <x v="19"/>
    <x v="1"/>
    <n v="29.99"/>
    <n v="6"/>
    <n v="9"/>
    <n v="269.90999999999997"/>
    <n v="-0.25073255307331405"/>
    <s v="No"/>
    <x v="1"/>
    <x v="113"/>
    <n v="42123.110909090959"/>
    <n v="132929.50192099597"/>
    <n v="-0.31485261213094429"/>
    <s v="No"/>
  </r>
  <r>
    <x v="7"/>
    <x v="1"/>
    <n v="45.99"/>
    <n v="10"/>
    <n v="2452"/>
    <n v="112767.48000000001"/>
    <n v="0.85368904904870857"/>
    <s v="No"/>
    <x v="1"/>
    <x v="24"/>
    <n v="42123.110909090959"/>
    <n v="132929.50192099597"/>
    <n v="0.53144236659289623"/>
    <s v="No"/>
  </r>
  <r>
    <x v="46"/>
    <x v="0"/>
    <n v="14.95"/>
    <n v="8"/>
    <n v="79"/>
    <n v="1181.05"/>
    <n v="-0.24178762476457405"/>
    <s v="No"/>
    <x v="0"/>
    <x v="45"/>
    <n v="10438.718031746032"/>
    <n v="26406.609500097282"/>
    <n v="-0.35058147210121493"/>
    <s v="No"/>
  </r>
  <r>
    <x v="12"/>
    <x v="0"/>
    <n v="12.99"/>
    <n v="5"/>
    <n v="5"/>
    <n v="64.95"/>
    <n v="-0.25274470543865785"/>
    <s v="No"/>
    <x v="0"/>
    <x v="28"/>
    <n v="10438.718031746032"/>
    <n v="26406.609500097282"/>
    <n v="-0.39284740555987752"/>
    <s v="No"/>
  </r>
  <r>
    <x v="7"/>
    <x v="0"/>
    <n v="108"/>
    <n v="1"/>
    <n v="10"/>
    <n v="1080"/>
    <n v="-0.24277966221831132"/>
    <s v="No"/>
    <x v="3"/>
    <x v="56"/>
    <n v="10438.718031746032"/>
    <n v="26406.609500097282"/>
    <n v="-0.35440816556595628"/>
    <s v="No"/>
  </r>
  <r>
    <x v="188"/>
    <x v="3"/>
    <n v="14.7"/>
    <n v="10"/>
    <n v="119"/>
    <n v="1749.3"/>
    <n v="-0.2362089480393271"/>
    <s v="No"/>
    <x v="1"/>
    <x v="110"/>
    <n v="3369.2595999999985"/>
    <n v="7916.3472393375896"/>
    <n v="-0.2046347325380273"/>
    <s v="No"/>
  </r>
  <r>
    <x v="89"/>
    <x v="1"/>
    <n v="68.55"/>
    <n v="10"/>
    <n v="65"/>
    <n v="4455.75"/>
    <n v="-0.20963893550427279"/>
    <s v="No"/>
    <x v="1"/>
    <x v="71"/>
    <n v="42123.110909090959"/>
    <n v="132929.50192099597"/>
    <n v="-0.28336343975378631"/>
    <s v="No"/>
  </r>
  <r>
    <x v="72"/>
    <x v="1"/>
    <n v="23.01"/>
    <n v="5"/>
    <n v="2611"/>
    <n v="60079.11"/>
    <n v="0.33643188510643035"/>
    <s v="No"/>
    <x v="1"/>
    <x v="51"/>
    <n v="42123.110909090959"/>
    <n v="132929.50192099597"/>
    <n v="0.13507911209643164"/>
    <s v="No"/>
  </r>
  <r>
    <x v="89"/>
    <x v="1"/>
    <n v="66.55"/>
    <n v="3"/>
    <n v="7"/>
    <n v="465.84999999999997"/>
    <n v="-0.24880895269048098"/>
    <s v="No"/>
    <x v="1"/>
    <x v="130"/>
    <n v="42123.110909090959"/>
    <n v="132929.50192099597"/>
    <n v="-0.31337859773106752"/>
    <s v="No"/>
  </r>
  <r>
    <x v="57"/>
    <x v="1"/>
    <n v="18.66"/>
    <n v="26"/>
    <n v="58"/>
    <n v="1082.28"/>
    <n v="-0.2427572787903596"/>
    <s v="No"/>
    <x v="1"/>
    <x v="2"/>
    <n v="42123.110909090959"/>
    <n v="132929.50192099597"/>
    <n v="-0.30874132766616974"/>
    <s v="No"/>
  </r>
  <r>
    <x v="27"/>
    <x v="1"/>
    <n v="34.99"/>
    <n v="4"/>
    <n v="48"/>
    <n v="1679.52"/>
    <n v="-0.23689399874216516"/>
    <s v="No"/>
    <x v="1"/>
    <x v="56"/>
    <n v="42123.110909090959"/>
    <n v="132929.50192099597"/>
    <n v="-0.30424841983631151"/>
    <s v="No"/>
  </r>
  <r>
    <x v="32"/>
    <x v="1"/>
    <n v="39.25"/>
    <n v="10"/>
    <n v="30"/>
    <n v="1177.5"/>
    <n v="-0.24182247615458657"/>
    <s v="No"/>
    <x v="1"/>
    <x v="78"/>
    <n v="42123.110909090959"/>
    <n v="132929.50192099597"/>
    <n v="-0.30802500812367578"/>
    <s v="No"/>
  </r>
  <r>
    <x v="38"/>
    <x v="8"/>
    <n v="49.99"/>
    <n v="10"/>
    <n v="381"/>
    <n v="19046.190000000002"/>
    <n v="-6.6400311590305197E-2"/>
    <s v="No"/>
    <x v="0"/>
    <x v="61"/>
    <n v="15577.778285714288"/>
    <n v="35267.89604619662"/>
    <n v="9.8344729998708164E-2"/>
    <s v="No"/>
  </r>
  <r>
    <x v="0"/>
    <x v="7"/>
    <n v="88.99"/>
    <n v="5"/>
    <n v="4"/>
    <n v="355.96"/>
    <n v="-0.24988777501399598"/>
    <s v="No"/>
    <x v="2"/>
    <x v="31"/>
    <n v="1516.98"/>
    <n v="1143.3262167222638"/>
    <n v="-1.0154757085239079"/>
    <s v="No"/>
  </r>
  <r>
    <x v="7"/>
    <x v="6"/>
    <n v="20"/>
    <n v="7"/>
    <n v="2"/>
    <n v="40"/>
    <n v="-0.25298964689804176"/>
    <s v="No"/>
    <x v="1"/>
    <x v="35"/>
    <n v="66960.915909090923"/>
    <n v="268412.05159382155"/>
    <n v="-0.24932157670163027"/>
    <s v="No"/>
  </r>
  <r>
    <x v="189"/>
    <x v="6"/>
    <n v="17.95"/>
    <n v="1"/>
    <n v="4"/>
    <n v="71.8"/>
    <n v="-0.25267745698187311"/>
    <s v="No"/>
    <x v="2"/>
    <x v="104"/>
    <n v="66960.915909090923"/>
    <n v="268412.05159382155"/>
    <n v="-0.24920310214055458"/>
    <s v="No"/>
  </r>
  <r>
    <x v="19"/>
    <x v="1"/>
    <n v="36.5"/>
    <n v="3"/>
    <n v="185"/>
    <n v="6752.5"/>
    <n v="-0.18709106789545463"/>
    <s v="No"/>
    <x v="1"/>
    <x v="82"/>
    <n v="42123.110909090959"/>
    <n v="132929.50192099597"/>
    <n v="-0.26608548439542629"/>
    <s v="No"/>
  </r>
  <r>
    <x v="190"/>
    <x v="0"/>
    <n v="99"/>
    <n v="8"/>
    <n v="177"/>
    <n v="17523"/>
    <n v="-8.1353914055996193E-2"/>
    <s v="No"/>
    <x v="3"/>
    <x v="65"/>
    <n v="10438.718031746032"/>
    <n v="26406.609500097282"/>
    <n v="0.26827684819695879"/>
    <s v="No"/>
  </r>
  <r>
    <x v="2"/>
    <x v="3"/>
    <n v="15.99"/>
    <n v="10"/>
    <n v="65"/>
    <n v="1039.3499999999999"/>
    <n v="-0.24317873517718733"/>
    <s v="No"/>
    <x v="0"/>
    <x v="139"/>
    <n v="3369.2595999999985"/>
    <n v="7916.3472393375896"/>
    <n v="-0.29431624580871174"/>
    <s v="No"/>
  </r>
  <r>
    <x v="54"/>
    <x v="0"/>
    <n v="20"/>
    <n v="10"/>
    <n v="16"/>
    <n v="320"/>
    <n v="-0.25024080486888356"/>
    <s v="No"/>
    <x v="3"/>
    <x v="135"/>
    <n v="10438.718031746032"/>
    <n v="26406.609500097282"/>
    <n v="-0.38318883882873167"/>
    <s v="No"/>
  </r>
  <r>
    <x v="152"/>
    <x v="1"/>
    <n v="56"/>
    <n v="3"/>
    <n v="677"/>
    <n v="37912"/>
    <n v="0.11881087213152694"/>
    <s v="No"/>
    <x v="1"/>
    <x v="14"/>
    <n v="42123.110909090959"/>
    <n v="132929.50192099597"/>
    <n v="-3.1679279981006399E-2"/>
    <s v="No"/>
  </r>
  <r>
    <x v="61"/>
    <x v="0"/>
    <n v="19.989999999999998"/>
    <n v="4"/>
    <n v="6"/>
    <n v="119.94"/>
    <n v="-0.2522048524987171"/>
    <s v="No"/>
    <x v="0"/>
    <x v="63"/>
    <n v="10438.718031746032"/>
    <n v="26406.609500097282"/>
    <n v="-0.39076497237208802"/>
    <s v="No"/>
  </r>
  <r>
    <x v="112"/>
    <x v="0"/>
    <n v="38.99"/>
    <n v="10"/>
    <n v="20"/>
    <n v="779.80000000000007"/>
    <n v="-0.24572681356528736"/>
    <s v="No"/>
    <x v="1"/>
    <x v="73"/>
    <n v="10438.718031746032"/>
    <n v="26406.609500097282"/>
    <n v="-0.36577653150475259"/>
    <s v="No"/>
  </r>
  <r>
    <x v="27"/>
    <x v="0"/>
    <n v="55.15"/>
    <n v="5"/>
    <n v="64"/>
    <n v="3529.6"/>
    <n v="-0.21873122138036161"/>
    <s v="No"/>
    <x v="3"/>
    <x v="149"/>
    <n v="10438.718031746032"/>
    <n v="26406.609500097282"/>
    <n v="-0.2616435113232003"/>
    <s v="No"/>
  </r>
  <r>
    <x v="27"/>
    <x v="0"/>
    <n v="74.48"/>
    <n v="10"/>
    <n v="5"/>
    <n v="372.40000000000003"/>
    <n v="-0.2497263787177125"/>
    <s v="No"/>
    <x v="1"/>
    <x v="149"/>
    <n v="10438.718031746032"/>
    <n v="26406.609500097282"/>
    <n v="-0.38120448714587718"/>
    <s v="No"/>
  </r>
  <r>
    <x v="3"/>
    <x v="2"/>
    <n v="33.49"/>
    <n v="3"/>
    <n v="4"/>
    <n v="133.96"/>
    <n v="-0.25206721405139998"/>
    <s v="No"/>
    <x v="3"/>
    <x v="89"/>
    <n v="1881.0670270270268"/>
    <n v="5343.4324984110126"/>
    <n v="-0.32696343175413323"/>
    <s v="No"/>
  </r>
  <r>
    <x v="36"/>
    <x v="8"/>
    <n v="17.89"/>
    <n v="5"/>
    <n v="68"/>
    <n v="1216.52"/>
    <n v="-0.24143940538323747"/>
    <s v="No"/>
    <x v="2"/>
    <x v="101"/>
    <n v="15577.778285714288"/>
    <n v="35267.89604619662"/>
    <n v="-0.40720484904749638"/>
    <s v="No"/>
  </r>
  <r>
    <x v="47"/>
    <x v="1"/>
    <n v="66.52"/>
    <n v="10"/>
    <n v="1963"/>
    <n v="130578.76"/>
    <n v="1.0285476028240828"/>
    <s v="No"/>
    <x v="1"/>
    <x v="83"/>
    <n v="42123.110909090959"/>
    <n v="132929.50192099597"/>
    <n v="0.66543278815172957"/>
    <s v="No"/>
  </r>
  <r>
    <x v="61"/>
    <x v="0"/>
    <n v="91.98"/>
    <n v="1"/>
    <n v="7"/>
    <n v="643.86"/>
    <n v="-0.24706137637044365"/>
    <s v="No"/>
    <x v="2"/>
    <x v="43"/>
    <n v="10438.718031746032"/>
    <n v="26406.609500097282"/>
    <n v="-0.37092448508809683"/>
    <s v="No"/>
  </r>
  <r>
    <x v="71"/>
    <x v="6"/>
    <n v="17.989999999999998"/>
    <n v="3"/>
    <n v="3"/>
    <n v="53.97"/>
    <n v="-0.25285249931537268"/>
    <s v="No"/>
    <x v="1"/>
    <x v="7"/>
    <n v="66960.915909090923"/>
    <n v="268412.05159382155"/>
    <n v="-0.24926952985828979"/>
    <s v="No"/>
  </r>
  <r>
    <x v="26"/>
    <x v="0"/>
    <n v="69.95"/>
    <n v="5"/>
    <n v="120"/>
    <n v="8394"/>
    <n v="-0.17097598149951471"/>
    <s v="No"/>
    <x v="3"/>
    <x v="144"/>
    <n v="10438.718031746032"/>
    <n v="26406.609500097282"/>
    <n v="-7.7432054718668028E-2"/>
    <s v="No"/>
  </r>
  <r>
    <x v="152"/>
    <x v="1"/>
    <n v="26.99"/>
    <n v="8"/>
    <n v="21"/>
    <n v="566.79"/>
    <n v="-0.24781799513896943"/>
    <s v="No"/>
    <x v="1"/>
    <x v="59"/>
    <n v="42123.110909090959"/>
    <n v="132929.50192099597"/>
    <n v="-0.31261924786108908"/>
    <s v="No"/>
  </r>
  <r>
    <x v="136"/>
    <x v="1"/>
    <n v="20.079999999999998"/>
    <n v="29"/>
    <n v="518"/>
    <n v="10401.439999999999"/>
    <n v="-0.15126835491732424"/>
    <s v="No"/>
    <x v="1"/>
    <x v="119"/>
    <n v="42123.110909090959"/>
    <n v="132929.50192099597"/>
    <n v="-0.23863529502987313"/>
    <s v="No"/>
  </r>
  <r>
    <x v="191"/>
    <x v="8"/>
    <n v="21.79"/>
    <n v="10"/>
    <n v="488"/>
    <n v="10633.52"/>
    <n v="-0.14898995756687053"/>
    <s v="No"/>
    <x v="2"/>
    <x v="34"/>
    <n v="15577.778285714288"/>
    <n v="35267.89604619662"/>
    <n v="-0.14019147269907781"/>
    <s v="No"/>
  </r>
  <r>
    <x v="192"/>
    <x v="1"/>
    <n v="29.98"/>
    <n v="7"/>
    <n v="14"/>
    <n v="419.72"/>
    <n v="-0.24926182441478478"/>
    <s v="No"/>
    <x v="1"/>
    <x v="99"/>
    <n v="42123.110909090959"/>
    <n v="132929.50192099597"/>
    <n v="-0.3137256237812171"/>
    <s v="No"/>
  </r>
  <r>
    <x v="193"/>
    <x v="1"/>
    <n v="120"/>
    <n v="3"/>
    <n v="7"/>
    <n v="840"/>
    <n v="-0.24513581252901834"/>
    <s v="No"/>
    <x v="1"/>
    <x v="54"/>
    <n v="42123.110909090959"/>
    <n v="132929.50192099597"/>
    <n v="-0.31056394790094649"/>
    <s v="No"/>
  </r>
  <r>
    <x v="194"/>
    <x v="1"/>
    <n v="21.21"/>
    <n v="8"/>
    <n v="300"/>
    <n v="6363"/>
    <n v="-0.19091490350387291"/>
    <s v="No"/>
    <x v="1"/>
    <x v="70"/>
    <n v="42123.110909090959"/>
    <n v="132929.50192099597"/>
    <n v="-0.2690156089680098"/>
    <s v="No"/>
  </r>
  <r>
    <x v="7"/>
    <x v="5"/>
    <n v="82.99"/>
    <n v="10"/>
    <n v="2"/>
    <n v="165.98"/>
    <n v="-0.25175286433077981"/>
    <s v="No"/>
    <x v="1"/>
    <x v="63"/>
    <n v="7851.1500000000024"/>
    <n v="18631.101710406907"/>
    <n v="-0.41249144143243244"/>
    <s v="No"/>
  </r>
  <r>
    <x v="67"/>
    <x v="1"/>
    <n v="49.52"/>
    <n v="10"/>
    <n v="20"/>
    <n v="990.40000000000009"/>
    <n v="-0.24365929166764191"/>
    <s v="No"/>
    <x v="1"/>
    <x v="27"/>
    <n v="42123.110909090959"/>
    <n v="132929.50192099597"/>
    <n v="-0.3094325211083494"/>
    <s v="No"/>
  </r>
  <r>
    <x v="89"/>
    <x v="0"/>
    <n v="22.99"/>
    <n v="9"/>
    <n v="1"/>
    <n v="22.99"/>
    <n v="-0.25315663905131308"/>
    <s v="No"/>
    <x v="3"/>
    <x v="63"/>
    <n v="10438.718031746032"/>
    <n v="26406.609500097282"/>
    <n v="-0.39443640167843813"/>
    <s v="No"/>
  </r>
  <r>
    <x v="17"/>
    <x v="0"/>
    <n v="22.15"/>
    <n v="28"/>
    <n v="196"/>
    <n v="4341.3999999999996"/>
    <n v="-0.21076154295439506"/>
    <s v="No"/>
    <x v="0"/>
    <x v="99"/>
    <n v="10438.718031746032"/>
    <n v="26406.609500097282"/>
    <n v="-0.23090120796172525"/>
    <s v="No"/>
  </r>
  <r>
    <x v="195"/>
    <x v="1"/>
    <n v="41.87"/>
    <n v="8"/>
    <n v="21"/>
    <n v="879.27"/>
    <n v="-0.24475028743442889"/>
    <s v="No"/>
    <x v="1"/>
    <x v="20"/>
    <n v="42123.110909090959"/>
    <n v="132929.50192099597"/>
    <n v="-0.31026852815264006"/>
    <s v="No"/>
  </r>
  <r>
    <x v="153"/>
    <x v="1"/>
    <n v="18.760000000000002"/>
    <n v="5"/>
    <n v="227"/>
    <n v="4258.5200000000004"/>
    <n v="-0.2115752001950259"/>
    <s v="No"/>
    <x v="1"/>
    <x v="89"/>
    <n v="42123.110909090959"/>
    <n v="132929.50192099597"/>
    <n v="-0.28484715854570064"/>
    <s v="No"/>
  </r>
  <r>
    <x v="138"/>
    <x v="0"/>
    <n v="17.98"/>
    <n v="10"/>
    <n v="9"/>
    <n v="161.82"/>
    <n v="-0.25179370426949871"/>
    <s v="No"/>
    <x v="3"/>
    <x v="142"/>
    <n v="10438.718031746032"/>
    <n v="26406.609500097282"/>
    <n v="-0.3891790057980814"/>
    <s v="No"/>
  </r>
  <r>
    <x v="113"/>
    <x v="0"/>
    <n v="135.49"/>
    <n v="10"/>
    <n v="64"/>
    <n v="8671.36"/>
    <n v="-0.16825305712377428"/>
    <s v="No"/>
    <x v="0"/>
    <x v="71"/>
    <n v="10438.718031746032"/>
    <n v="26406.609500097282"/>
    <n v="-6.6928623750031974E-2"/>
    <s v="No"/>
  </r>
  <r>
    <x v="196"/>
    <x v="1"/>
    <n v="10.58"/>
    <n v="31"/>
    <n v="391"/>
    <n v="4136.78"/>
    <n v="-0.21277035744013206"/>
    <s v="No"/>
    <x v="1"/>
    <x v="39"/>
    <n v="42123.110909090959"/>
    <n v="132929.50192099597"/>
    <n v="-0.28576298233380421"/>
    <s v="No"/>
  </r>
  <r>
    <x v="27"/>
    <x v="1"/>
    <n v="27.99"/>
    <n v="7"/>
    <n v="24"/>
    <n v="671.76"/>
    <n v="-0.24678747389682398"/>
    <s v="No"/>
    <x v="1"/>
    <x v="64"/>
    <n v="42123.110909090959"/>
    <n v="132929.50192099597"/>
    <n v="-0.31182958116947396"/>
    <s v="No"/>
  </r>
  <r>
    <x v="197"/>
    <x v="0"/>
    <n v="3"/>
    <n v="39"/>
    <n v="4"/>
    <n v="12"/>
    <n v="-0.25326453110095759"/>
    <s v="No"/>
    <x v="3"/>
    <x v="110"/>
    <n v="10438.718031746032"/>
    <n v="26406.609500097282"/>
    <n v="-0.39485258536154061"/>
    <s v="No"/>
  </r>
  <r>
    <x v="24"/>
    <x v="0"/>
    <n v="36.950000000000003"/>
    <n v="19"/>
    <n v="120"/>
    <n v="4434"/>
    <n v="-0.20985246162618063"/>
    <s v="No"/>
    <x v="0"/>
    <x v="86"/>
    <n v="10438.718031746032"/>
    <n v="26406.609500097282"/>
    <n v="-0.22739451014049761"/>
    <s v="No"/>
  </r>
  <r>
    <x v="198"/>
    <x v="1"/>
    <n v="20.28"/>
    <n v="45"/>
    <n v="1613"/>
    <n v="32711.640000000003"/>
    <n v="6.7757414507408686E-2"/>
    <s v="No"/>
    <x v="1"/>
    <x v="61"/>
    <n v="42123.110909090959"/>
    <n v="132929.50192099597"/>
    <n v="-7.0800467714717527E-2"/>
    <s v="No"/>
  </r>
  <r>
    <x v="24"/>
    <x v="1"/>
    <n v="30.58"/>
    <n v="10"/>
    <n v="31"/>
    <n v="947.9799999999999"/>
    <n v="-0.2440757412350594"/>
    <s v="No"/>
    <x v="1"/>
    <x v="87"/>
    <n v="42123.110909090959"/>
    <n v="132929.50192099597"/>
    <n v="-0.30975163762791036"/>
    <s v="No"/>
  </r>
  <r>
    <x v="12"/>
    <x v="1"/>
    <n v="34.99"/>
    <n v="10"/>
    <n v="615"/>
    <n v="21518.850000000002"/>
    <n v="-4.2125483976668383E-2"/>
    <s v="No"/>
    <x v="3"/>
    <x v="99"/>
    <n v="42123.110909090959"/>
    <n v="132929.50192099597"/>
    <n v="-0.15500141512105187"/>
    <s v="No"/>
  </r>
  <r>
    <x v="84"/>
    <x v="0"/>
    <n v="64.989999999999995"/>
    <n v="10"/>
    <n v="15"/>
    <n v="974.84999999999991"/>
    <n v="-0.24381195057318983"/>
    <s v="No"/>
    <x v="3"/>
    <x v="69"/>
    <n v="10438.718031746032"/>
    <n v="26406.609500097282"/>
    <n v="-0.35839012318908892"/>
    <s v="No"/>
  </r>
  <r>
    <x v="27"/>
    <x v="1"/>
    <n v="29.95"/>
    <n v="7"/>
    <n v="458"/>
    <n v="13717.1"/>
    <n v="-0.11871754933732899"/>
    <s v="No"/>
    <x v="3"/>
    <x v="91"/>
    <n v="42123.110909090959"/>
    <n v="132929.50192099597"/>
    <n v="-0.21369229929089414"/>
    <s v="No"/>
  </r>
  <r>
    <x v="47"/>
    <x v="1"/>
    <n v="39.99"/>
    <n v="10"/>
    <n v="236"/>
    <n v="9437.6400000000012"/>
    <n v="-0.16073026187340517"/>
    <s v="No"/>
    <x v="3"/>
    <x v="121"/>
    <n v="42123.110909090959"/>
    <n v="132929.50192099597"/>
    <n v="-0.24588575475530575"/>
    <s v="No"/>
  </r>
  <r>
    <x v="167"/>
    <x v="1"/>
    <n v="21.99"/>
    <n v="4"/>
    <n v="86"/>
    <n v="1891.1399999999999"/>
    <n v="-0.23481646320569924"/>
    <s v="No"/>
    <x v="3"/>
    <x v="98"/>
    <n v="42123.110909090959"/>
    <n v="132929.50192099597"/>
    <n v="-0.30265644817507886"/>
    <s v="No"/>
  </r>
  <r>
    <x v="199"/>
    <x v="0"/>
    <n v="39.99"/>
    <n v="3"/>
    <n v="153"/>
    <n v="6118.47"/>
    <n v="-0.19331552615169451"/>
    <s v="No"/>
    <x v="0"/>
    <x v="51"/>
    <n v="10438.718031746032"/>
    <n v="26406.609500097282"/>
    <n v="-0.16360479870504072"/>
    <s v="No"/>
  </r>
  <r>
    <x v="200"/>
    <x v="0"/>
    <n v="36.67"/>
    <n v="10"/>
    <n v="169"/>
    <n v="6197.2300000000005"/>
    <n v="-0.19254231615806416"/>
    <s v="No"/>
    <x v="1"/>
    <x v="16"/>
    <n v="10438.718031746032"/>
    <n v="26406.609500097282"/>
    <n v="-0.16062221209165098"/>
    <s v="No"/>
  </r>
  <r>
    <x v="71"/>
    <x v="1"/>
    <n v="40.6"/>
    <n v="1"/>
    <n v="5582"/>
    <n v="226629.2"/>
    <n v="1.9715029113638602"/>
    <s v="No"/>
    <x v="3"/>
    <x v="104"/>
    <n v="42123.110909090959"/>
    <n v="132929.50192099597"/>
    <n v="1.3879995518268518"/>
    <s v="No"/>
  </r>
  <r>
    <x v="8"/>
    <x v="2"/>
    <n v="31.29"/>
    <n v="3"/>
    <n v="1"/>
    <n v="31.29"/>
    <n v="-0.25307515551973447"/>
    <s v="No"/>
    <x v="1"/>
    <x v="117"/>
    <n v="1881.0670270270268"/>
    <n v="5343.4324984110126"/>
    <n v="-0.34617767279311545"/>
    <s v="No"/>
  </r>
  <r>
    <x v="68"/>
    <x v="8"/>
    <n v="29.97"/>
    <n v="4"/>
    <n v="1"/>
    <n v="29.97"/>
    <n v="-0.25308811434644335"/>
    <s v="No"/>
    <x v="0"/>
    <x v="103"/>
    <n v="15577.778285714288"/>
    <n v="35267.89604619662"/>
    <n v="-0.44084876130258993"/>
    <s v="No"/>
  </r>
  <r>
    <x v="12"/>
    <x v="1"/>
    <n v="22.5"/>
    <n v="10"/>
    <n v="2"/>
    <n v="45"/>
    <n v="-0.25294056043323537"/>
    <s v="No"/>
    <x v="3"/>
    <x v="143"/>
    <n v="42123.110909090959"/>
    <n v="132929.50192099597"/>
    <n v="-0.31654456159851752"/>
    <s v="No"/>
  </r>
  <r>
    <x v="1"/>
    <x v="0"/>
    <n v="99.49"/>
    <n v="1"/>
    <n v="3"/>
    <n v="298.46999999999997"/>
    <n v="-0.25045217118633989"/>
    <s v="No"/>
    <x v="3"/>
    <x v="49"/>
    <n v="10438.718031746032"/>
    <n v="26406.609500097282"/>
    <n v="-0.38400416500682055"/>
    <s v="No"/>
  </r>
  <r>
    <x v="140"/>
    <x v="8"/>
    <n v="23.95"/>
    <n v="1"/>
    <n v="78"/>
    <n v="1868.1"/>
    <n v="-0.23504265363552712"/>
    <s v="No"/>
    <x v="2"/>
    <x v="152"/>
    <n v="15577.778285714288"/>
    <n v="35267.89604619662"/>
    <n v="-0.38872968968027721"/>
    <s v="No"/>
  </r>
  <r>
    <x v="113"/>
    <x v="2"/>
    <n v="29.99"/>
    <n v="10"/>
    <n v="1"/>
    <n v="29.99"/>
    <n v="-0.25308791800058417"/>
    <s v="No"/>
    <x v="1"/>
    <x v="137"/>
    <n v="1881.0670270270268"/>
    <n v="5343.4324984110126"/>
    <n v="-0.34642096210207302"/>
    <s v="No"/>
  </r>
  <r>
    <x v="22"/>
    <x v="1"/>
    <n v="89.99"/>
    <n v="6"/>
    <n v="23"/>
    <n v="2069.77"/>
    <n v="-0.23306280016402592"/>
    <s v="No"/>
    <x v="3"/>
    <x v="88"/>
    <n v="42123.110909090959"/>
    <n v="132929.50192099597"/>
    <n v="-0.30131265317533407"/>
    <s v="No"/>
  </r>
  <r>
    <x v="106"/>
    <x v="1"/>
    <n v="17.989999999999998"/>
    <n v="3"/>
    <n v="324"/>
    <n v="5828.7599999999993"/>
    <n v="-0.19615969409550676"/>
    <s v="No"/>
    <x v="3"/>
    <x v="83"/>
    <n v="42123.110909090959"/>
    <n v="132929.50192099597"/>
    <n v="-0.27303458137277747"/>
    <s v="No"/>
  </r>
  <r>
    <x v="7"/>
    <x v="0"/>
    <n v="74.989999999999995"/>
    <n v="10"/>
    <n v="23"/>
    <n v="1724.77"/>
    <n v="-0.23644976623566727"/>
    <s v="No"/>
    <x v="1"/>
    <x v="133"/>
    <n v="10438.718031746032"/>
    <n v="26406.609500097282"/>
    <n v="-0.32999117254011456"/>
    <s v="No"/>
  </r>
  <r>
    <x v="25"/>
    <x v="1"/>
    <n v="24.5"/>
    <n v="2"/>
    <n v="4"/>
    <n v="98"/>
    <n v="-0.25242024390628753"/>
    <s v="No"/>
    <x v="3"/>
    <x v="50"/>
    <n v="42123.110909090959"/>
    <n v="132929.50192099597"/>
    <n v="-0.31614585401867945"/>
    <s v="No"/>
  </r>
  <r>
    <x v="19"/>
    <x v="1"/>
    <n v="29.99"/>
    <n v="10"/>
    <n v="410"/>
    <n v="12295.9"/>
    <n v="-0.1326698860938991"/>
    <s v="No"/>
    <x v="3"/>
    <x v="83"/>
    <n v="42123.110909090959"/>
    <n v="132929.50192099597"/>
    <n v="-0.22438368065817454"/>
    <s v="No"/>
  </r>
  <r>
    <x v="134"/>
    <x v="8"/>
    <n v="51.49"/>
    <n v="10"/>
    <n v="37"/>
    <n v="1905.13"/>
    <n v="-0.23467911927717094"/>
    <s v="No"/>
    <x v="3"/>
    <x v="46"/>
    <n v="15577.778285714288"/>
    <n v="35267.89604619662"/>
    <n v="-0.38767972628151093"/>
    <s v="No"/>
  </r>
  <r>
    <x v="24"/>
    <x v="0"/>
    <n v="29.03"/>
    <n v="2"/>
    <n v="11"/>
    <n v="319.33000000000004"/>
    <n v="-0.25024738245516759"/>
    <s v="No"/>
    <x v="2"/>
    <x v="87"/>
    <n v="10438.718031746032"/>
    <n v="26406.609500097282"/>
    <n v="-0.38321421126437122"/>
    <s v="No"/>
  </r>
  <r>
    <x v="42"/>
    <x v="0"/>
    <n v="39.950000000000003"/>
    <n v="10"/>
    <n v="5"/>
    <n v="199.75"/>
    <n v="-0.25142133434747738"/>
    <s v="No"/>
    <x v="3"/>
    <x v="73"/>
    <n v="10438.718031746032"/>
    <n v="26406.609500097282"/>
    <n v="-0.38774262298642737"/>
    <s v="No"/>
  </r>
  <r>
    <x v="3"/>
    <x v="0"/>
    <n v="25.99"/>
    <n v="8"/>
    <n v="71"/>
    <n v="1845.29"/>
    <n v="-0.23526658608797388"/>
    <s v="No"/>
    <x v="2"/>
    <x v="146"/>
    <n v="10438.718031746032"/>
    <n v="26406.609500097282"/>
    <n v="-0.32542716366954927"/>
    <s v="No"/>
  </r>
  <r>
    <x v="125"/>
    <x v="1"/>
    <n v="30.99"/>
    <n v="10"/>
    <n v="866"/>
    <n v="26837.34"/>
    <n v="1.0087690464965807E-2"/>
    <s v="No"/>
    <x v="3"/>
    <x v="23"/>
    <n v="42123.110909090959"/>
    <n v="132929.50192099597"/>
    <n v="-0.11499156085137335"/>
    <s v="No"/>
  </r>
  <r>
    <x v="27"/>
    <x v="0"/>
    <n v="124.99"/>
    <n v="2"/>
    <n v="13"/>
    <n v="1624.87"/>
    <n v="-0.23743051380249908"/>
    <s v="No"/>
    <x v="0"/>
    <x v="135"/>
    <n v="10438.718031746032"/>
    <n v="26406.609500097282"/>
    <n v="-0.33377431630189253"/>
    <s v="No"/>
  </r>
  <r>
    <x v="8"/>
    <x v="0"/>
    <n v="52.94"/>
    <n v="1"/>
    <n v="100"/>
    <n v="5294"/>
    <n v="-0.20140958967948044"/>
    <s v="No"/>
    <x v="1"/>
    <x v="129"/>
    <n v="10438.718031746032"/>
    <n v="26406.609500097282"/>
    <n v="-0.19482690618525178"/>
    <s v="No"/>
  </r>
  <r>
    <x v="5"/>
    <x v="3"/>
    <n v="29.99"/>
    <n v="3"/>
    <n v="42"/>
    <n v="1259.58"/>
    <n v="-0.24101667274832475"/>
    <s v="No"/>
    <x v="2"/>
    <x v="114"/>
    <n v="3369.2595999999985"/>
    <n v="7916.3472393375896"/>
    <n v="-0.26649659700583433"/>
    <s v="No"/>
  </r>
  <r>
    <x v="53"/>
    <x v="1"/>
    <n v="29.99"/>
    <n v="10"/>
    <n v="471"/>
    <n v="14125.289999999999"/>
    <n v="-0.11471022852346441"/>
    <s v="No"/>
    <x v="3"/>
    <x v="8"/>
    <n v="42123.110909090959"/>
    <n v="132929.50192099597"/>
    <n v="-0.21062157387553376"/>
    <s v="No"/>
  </r>
  <r>
    <x v="46"/>
    <x v="1"/>
    <n v="36.36"/>
    <n v="226"/>
    <n v="771"/>
    <n v="28033.56"/>
    <n v="2.1831332651107312E-2"/>
    <s v="No"/>
    <x v="3"/>
    <x v="107"/>
    <n v="42123.110909090959"/>
    <n v="132929.50192099597"/>
    <n v="-0.10599265554658292"/>
    <s v="No"/>
  </r>
  <r>
    <x v="25"/>
    <x v="1"/>
    <n v="34.99"/>
    <n v="7"/>
    <n v="17"/>
    <n v="594.83000000000004"/>
    <n v="-0.24754271824433516"/>
    <s v="No"/>
    <x v="3"/>
    <x v="148"/>
    <n v="42123.110909090959"/>
    <n v="132929.50192099597"/>
    <n v="-0.31240830898300115"/>
    <s v="No"/>
  </r>
  <r>
    <x v="19"/>
    <x v="1"/>
    <n v="29.95"/>
    <n v="6"/>
    <n v="1484"/>
    <n v="44445.799999999996"/>
    <n v="0.18295510088193342"/>
    <s v="No"/>
    <x v="3"/>
    <x v="39"/>
    <n v="42123.110909090959"/>
    <n v="132929.50192099597"/>
    <n v="1.7473089550049475E-2"/>
    <s v="No"/>
  </r>
  <r>
    <x v="12"/>
    <x v="0"/>
    <n v="53.99"/>
    <n v="2"/>
    <n v="16"/>
    <n v="863.84"/>
    <n v="-0.24490176826482143"/>
    <s v="No"/>
    <x v="2"/>
    <x v="89"/>
    <n v="10438.718031746032"/>
    <n v="26406.609500097282"/>
    <n v="-0.36259399495080041"/>
    <s v="No"/>
  </r>
  <r>
    <x v="27"/>
    <x v="1"/>
    <n v="28.5"/>
    <n v="6"/>
    <n v="566"/>
    <n v="16131"/>
    <n v="-9.5019585858096944E-2"/>
    <s v="No"/>
    <x v="3"/>
    <x v="11"/>
    <n v="42123.110909090959"/>
    <n v="132929.50192099597"/>
    <n v="-0.1955330497254015"/>
    <s v="No"/>
  </r>
  <r>
    <x v="19"/>
    <x v="1"/>
    <n v="29.99"/>
    <n v="10"/>
    <n v="588"/>
    <n v="17634.12"/>
    <n v="-8.0263016462138848E-2"/>
    <s v="No"/>
    <x v="3"/>
    <x v="24"/>
    <n v="42123.110909090959"/>
    <n v="132929.50192099597"/>
    <n v="-0.18422540184981293"/>
    <s v="No"/>
  </r>
  <r>
    <x v="27"/>
    <x v="1"/>
    <n v="63.69"/>
    <n v="1"/>
    <n v="4733"/>
    <n v="301444.76999999996"/>
    <n v="2.7059892801189567"/>
    <s v="No"/>
    <x v="3"/>
    <x v="146"/>
    <n v="42123.110909090959"/>
    <n v="132929.50192099597"/>
    <n v="1.9508209640703515"/>
    <s v="No"/>
  </r>
  <r>
    <x v="201"/>
    <x v="3"/>
    <n v="24.19"/>
    <n v="15"/>
    <n v="73"/>
    <n v="1765.8700000000001"/>
    <n v="-0.23604627549495871"/>
    <s v="No"/>
    <x v="3"/>
    <x v="101"/>
    <n v="3369.2595999999985"/>
    <n v="7916.3472393375896"/>
    <n v="-0.20254159545105604"/>
    <s v="No"/>
  </r>
  <r>
    <x v="12"/>
    <x v="1"/>
    <n v="31.99"/>
    <n v="5"/>
    <n v="56"/>
    <n v="1791.4399999999998"/>
    <n v="-0.2357952473139388"/>
    <s v="No"/>
    <x v="3"/>
    <x v="16"/>
    <n v="42123.110909090959"/>
    <n v="132929.50192099597"/>
    <n v="-0.30340646979224589"/>
    <s v="No"/>
  </r>
  <r>
    <x v="7"/>
    <x v="1"/>
    <n v="47.99"/>
    <n v="1"/>
    <n v="8877"/>
    <n v="426007.23000000004"/>
    <n v="3.9288554419165886"/>
    <s v="Yes"/>
    <x v="3"/>
    <x v="93"/>
    <n v="42123.110909090959"/>
    <n v="132929.50192099597"/>
    <n v="2.8878775105849943"/>
    <s v="No"/>
  </r>
  <r>
    <x v="3"/>
    <x v="0"/>
    <n v="16.899999999999999"/>
    <n v="10"/>
    <n v="127"/>
    <n v="2146.2999999999997"/>
    <n v="-0.23231148273369923"/>
    <s v="No"/>
    <x v="1"/>
    <x v="149"/>
    <n v="10438.718031746032"/>
    <n v="26406.609500097282"/>
    <n v="-0.31402812359214399"/>
    <s v="No"/>
  </r>
  <r>
    <x v="27"/>
    <x v="1"/>
    <n v="29.99"/>
    <n v="7"/>
    <n v="51"/>
    <n v="1529.49"/>
    <n v="-0.23836688720514587"/>
    <s v="No"/>
    <x v="3"/>
    <x v="39"/>
    <n v="42123.110909090959"/>
    <n v="132929.50192099597"/>
    <n v="-0.30537706319863428"/>
    <s v="No"/>
  </r>
  <r>
    <x v="71"/>
    <x v="1"/>
    <n v="28.99"/>
    <n v="10"/>
    <n v="124"/>
    <n v="3594.7599999999998"/>
    <n v="-0.21809152657100467"/>
    <s v="No"/>
    <x v="3"/>
    <x v="27"/>
    <n v="42123.110909090959"/>
    <n v="132929.50192099597"/>
    <n v="-0.28984048200217827"/>
    <s v="No"/>
  </r>
  <r>
    <x v="12"/>
    <x v="1"/>
    <n v="44.49"/>
    <n v="5"/>
    <n v="4"/>
    <n v="177.96"/>
    <n v="-0.25163525316110369"/>
    <s v="No"/>
    <x v="3"/>
    <x v="126"/>
    <n v="42123.110909090959"/>
    <n v="132929.50192099597"/>
    <n v="-0.31554433216804073"/>
    <s v="No"/>
  </r>
  <r>
    <x v="3"/>
    <x v="0"/>
    <n v="17.18"/>
    <n v="10"/>
    <n v="65"/>
    <n v="1116.7"/>
    <n v="-0.24241936756663235"/>
    <s v="No"/>
    <x v="0"/>
    <x v="81"/>
    <n v="10438.718031746032"/>
    <n v="26406.609500097282"/>
    <n v="-0.35301836200181963"/>
    <s v="No"/>
  </r>
  <r>
    <x v="157"/>
    <x v="1"/>
    <n v="16.39"/>
    <n v="31"/>
    <n v="1630"/>
    <n v="26715.7"/>
    <n v="8.8935149491558025E-3"/>
    <s v="No"/>
    <x v="3"/>
    <x v="40"/>
    <n v="42123.110909090959"/>
    <n v="132929.50192099597"/>
    <n v="-0.11590663236102434"/>
    <s v="No"/>
  </r>
  <r>
    <x v="56"/>
    <x v="0"/>
    <n v="48.97"/>
    <n v="4"/>
    <n v="30"/>
    <n v="1469.1"/>
    <n v="-0.23895975352707755"/>
    <s v="No"/>
    <x v="1"/>
    <x v="107"/>
    <n v="10438.718031746032"/>
    <n v="26406.609500097282"/>
    <n v="-0.33967321824155378"/>
    <s v="No"/>
  </r>
  <r>
    <x v="76"/>
    <x v="8"/>
    <n v="25.99"/>
    <n v="6"/>
    <n v="209"/>
    <n v="5431.91"/>
    <n v="-0.20005568680719044"/>
    <s v="No"/>
    <x v="3"/>
    <x v="76"/>
    <n v="15577.778285714288"/>
    <n v="35267.89604619662"/>
    <n v="-0.28767999861473009"/>
    <s v="No"/>
  </r>
  <r>
    <x v="132"/>
    <x v="8"/>
    <n v="96.95"/>
    <n v="2"/>
    <n v="6"/>
    <n v="581.70000000000005"/>
    <n v="-0.24767161930091677"/>
    <s v="No"/>
    <x v="2"/>
    <x v="123"/>
    <n v="15577.778285714288"/>
    <n v="35267.89604619662"/>
    <n v="-0.42520478868575728"/>
    <s v="No"/>
  </r>
  <r>
    <x v="1"/>
    <x v="0"/>
    <n v="74.989999999999995"/>
    <n v="2"/>
    <n v="4"/>
    <n v="299.95999999999998"/>
    <n v="-0.2504375434198276"/>
    <s v="No"/>
    <x v="1"/>
    <x v="15"/>
    <n v="10438.718031746032"/>
    <n v="26406.609500097282"/>
    <n v="-0.38394773973950275"/>
    <s v="No"/>
  </r>
  <r>
    <x v="3"/>
    <x v="0"/>
    <n v="23.89"/>
    <n v="9"/>
    <n v="14"/>
    <n v="334.46000000000004"/>
    <n v="-0.25009884681266348"/>
    <s v="No"/>
    <x v="0"/>
    <x v="6"/>
    <n v="10438.718031746032"/>
    <n v="26406.609500097282"/>
    <n v="-0.3826412486506004"/>
    <s v="No"/>
  </r>
  <r>
    <x v="186"/>
    <x v="0"/>
    <n v="69.97"/>
    <n v="8"/>
    <n v="30"/>
    <n v="2099.1"/>
    <n v="-0.23277485896147163"/>
    <s v="No"/>
    <x v="2"/>
    <x v="140"/>
    <n v="10438.718031746032"/>
    <n v="26406.609500097282"/>
    <n v="-0.31581555487898999"/>
    <s v="No"/>
  </r>
  <r>
    <x v="2"/>
    <x v="3"/>
    <n v="15.99"/>
    <n v="10"/>
    <n v="45"/>
    <n v="719.55"/>
    <n v="-0.24631830546620442"/>
    <s v="No"/>
    <x v="1"/>
    <x v="150"/>
    <n v="3369.2595999999985"/>
    <n v="7916.3472393375896"/>
    <n v="-0.33471366526637053"/>
    <s v="No"/>
  </r>
  <r>
    <x v="47"/>
    <x v="1"/>
    <n v="39.99"/>
    <n v="6"/>
    <n v="25"/>
    <n v="999.75"/>
    <n v="-0.24356749997845398"/>
    <s v="No"/>
    <x v="3"/>
    <x v="54"/>
    <n v="42123.110909090959"/>
    <n v="132929.50192099597"/>
    <n v="-0.30936218307303837"/>
    <s v="No"/>
  </r>
  <r>
    <x v="45"/>
    <x v="2"/>
    <n v="48.87"/>
    <n v="3"/>
    <n v="8"/>
    <n v="390.96"/>
    <n v="-0.24954416976035118"/>
    <s v="No"/>
    <x v="0"/>
    <x v="39"/>
    <n v="1881.0670270270268"/>
    <n v="5343.4324984110126"/>
    <n v="-0.27886700682943838"/>
    <s v="No"/>
  </r>
  <r>
    <x v="45"/>
    <x v="0"/>
    <n v="72.989999999999995"/>
    <n v="8"/>
    <n v="180"/>
    <n v="13138.199999999999"/>
    <n v="-0.12440078023261357"/>
    <s v="No"/>
    <x v="2"/>
    <x v="59"/>
    <n v="10438.718031746032"/>
    <n v="26406.609500097282"/>
    <n v="0.10222751119351474"/>
    <s v="No"/>
  </r>
  <r>
    <x v="17"/>
    <x v="2"/>
    <n v="31.95"/>
    <n v="3"/>
    <n v="5"/>
    <n v="159.75"/>
    <n v="-0.25181402606592856"/>
    <s v="No"/>
    <x v="1"/>
    <x v="15"/>
    <n v="1881.0670270270268"/>
    <n v="5343.4324984110126"/>
    <n v="-0.32213694615565902"/>
    <s v="No"/>
  </r>
  <r>
    <x v="112"/>
    <x v="0"/>
    <n v="188.3"/>
    <n v="1"/>
    <n v="266"/>
    <n v="50087.8"/>
    <n v="0.23834426776947115"/>
    <s v="No"/>
    <x v="1"/>
    <x v="112"/>
    <n v="10438.718031746032"/>
    <n v="26406.609500097282"/>
    <n v="1.5014832543385741"/>
    <s v="No"/>
  </r>
  <r>
    <x v="27"/>
    <x v="0"/>
    <n v="55.45"/>
    <n v="3"/>
    <n v="11"/>
    <n v="609.95000000000005"/>
    <n v="-0.24739428077476064"/>
    <s v="No"/>
    <x v="2"/>
    <x v="53"/>
    <n v="10438.718031746032"/>
    <n v="26406.609500097282"/>
    <n v="-0.37220863328591358"/>
    <s v="No"/>
  </r>
  <r>
    <x v="46"/>
    <x v="1"/>
    <n v="16"/>
    <n v="10"/>
    <n v="41"/>
    <n v="656"/>
    <n v="-0.24694219443389373"/>
    <s v="No"/>
    <x v="3"/>
    <x v="100"/>
    <n v="42123.110909090959"/>
    <n v="132929.50192099597"/>
    <n v="-0.31194814025359185"/>
    <s v="No"/>
  </r>
  <r>
    <x v="19"/>
    <x v="5"/>
    <n v="123.99"/>
    <n v="19"/>
    <n v="5"/>
    <n v="619.94999999999993"/>
    <n v="-0.24729610784514783"/>
    <s v="No"/>
    <x v="3"/>
    <x v="139"/>
    <n v="7851.1500000000024"/>
    <n v="18631.101710406907"/>
    <n v="-0.38812519583642335"/>
    <s v="No"/>
  </r>
  <r>
    <x v="45"/>
    <x v="0"/>
    <n v="70"/>
    <n v="1"/>
    <n v="2"/>
    <n v="140"/>
    <n v="-0.25200791760191382"/>
    <s v="No"/>
    <x v="0"/>
    <x v="107"/>
    <n v="10438.718031746032"/>
    <n v="26406.609500097282"/>
    <n v="-0.39000531407517847"/>
    <s v="No"/>
  </r>
  <r>
    <x v="189"/>
    <x v="0"/>
    <n v="3.5"/>
    <n v="4"/>
    <n v="3009"/>
    <n v="10531.5"/>
    <n v="-0.14999151779478023"/>
    <s v="No"/>
    <x v="0"/>
    <x v="23"/>
    <n v="10438.718031746032"/>
    <n v="26406.609500097282"/>
    <n v="3.5135888328877147E-3"/>
    <s v="No"/>
  </r>
  <r>
    <x v="2"/>
    <x v="2"/>
    <n v="10.99"/>
    <n v="10"/>
    <n v="38"/>
    <n v="417.62"/>
    <n v="-0.2492824407300035"/>
    <s v="No"/>
    <x v="2"/>
    <x v="17"/>
    <n v="1881.0670270270268"/>
    <n v="5343.4324984110126"/>
    <n v="-0.27387770453958482"/>
    <s v="No"/>
  </r>
  <r>
    <x v="104"/>
    <x v="6"/>
    <n v="42.99"/>
    <n v="4"/>
    <n v="26"/>
    <n v="1117.74"/>
    <n v="-0.24240915758195261"/>
    <s v="No"/>
    <x v="3"/>
    <x v="27"/>
    <n v="66960.915909090923"/>
    <n v="268412.05159382155"/>
    <n v="-0.24530633225340068"/>
    <s v="No"/>
  </r>
  <r>
    <x v="12"/>
    <x v="1"/>
    <n v="31.99"/>
    <n v="10"/>
    <n v="103"/>
    <n v="3294.97"/>
    <n v="-0.22103465282786655"/>
    <s v="No"/>
    <x v="3"/>
    <x v="39"/>
    <n v="42123.110909090959"/>
    <n v="132929.50192099597"/>
    <n v="-0.29209573757500196"/>
    <s v="No"/>
  </r>
  <r>
    <x v="19"/>
    <x v="1"/>
    <n v="38.25"/>
    <n v="10"/>
    <n v="363"/>
    <n v="13884.75"/>
    <n v="-0.11707168017237052"/>
    <s v="No"/>
    <x v="3"/>
    <x v="120"/>
    <n v="42123.110909090959"/>
    <n v="132929.50192099597"/>
    <n v="-0.21243110446523655"/>
    <s v="No"/>
  </r>
  <r>
    <x v="133"/>
    <x v="1"/>
    <n v="36.15"/>
    <n v="487"/>
    <n v="7592"/>
    <n v="274450.8"/>
    <n v="2.4409815684409732"/>
    <s v="No"/>
    <x v="3"/>
    <x v="6"/>
    <n v="42123.110909090959"/>
    <n v="132929.50192099597"/>
    <n v="1.7477511442793821"/>
    <s v="No"/>
  </r>
  <r>
    <x v="202"/>
    <x v="10"/>
    <n v="16.34"/>
    <n v="5"/>
    <n v="103"/>
    <n v="1683.02"/>
    <n v="-0.23685963821680067"/>
    <s v="No"/>
    <x v="0"/>
    <x v="79"/>
    <n v="888.70666666666682"/>
    <n v="578.87046250051094"/>
    <n v="1.3721780342741743"/>
    <s v="No"/>
  </r>
  <r>
    <x v="8"/>
    <x v="1"/>
    <n v="25.81"/>
    <n v="95"/>
    <n v="1424"/>
    <n v="36753.439999999995"/>
    <n v="0.10743694919830718"/>
    <s v="No"/>
    <x v="3"/>
    <x v="78"/>
    <n v="42123.110909090959"/>
    <n v="132929.50192099597"/>
    <n v="-4.0394877220576081E-2"/>
    <s v="No"/>
  </r>
  <r>
    <x v="71"/>
    <x v="1"/>
    <n v="32.979999999999997"/>
    <n v="10"/>
    <n v="4427"/>
    <n v="146002.46"/>
    <n v="1.1799665842709659"/>
    <s v="No"/>
    <x v="3"/>
    <x v="124"/>
    <n v="42123.110909090959"/>
    <n v="132929.50192099597"/>
    <n v="0.78146195983377476"/>
    <s v="No"/>
  </r>
  <r>
    <x v="43"/>
    <x v="8"/>
    <n v="62.62"/>
    <n v="3"/>
    <n v="335"/>
    <n v="20977.7"/>
    <n v="-4.7438112062664677E-2"/>
    <s v="No"/>
    <x v="0"/>
    <x v="126"/>
    <n v="15577.778285714288"/>
    <n v="35267.89604619662"/>
    <n v="0.15311153540921402"/>
    <s v="No"/>
  </r>
  <r>
    <x v="125"/>
    <x v="1"/>
    <n v="27.4"/>
    <n v="52"/>
    <n v="397"/>
    <n v="10877.8"/>
    <n v="-0.14659178924228924"/>
    <s v="No"/>
    <x v="3"/>
    <x v="23"/>
    <n v="42123.110909090959"/>
    <n v="132929.50192099597"/>
    <n v="-0.23505174139342669"/>
    <s v="No"/>
  </r>
  <r>
    <x v="7"/>
    <x v="1"/>
    <n v="108.98"/>
    <n v="3"/>
    <n v="33"/>
    <n v="3596.34"/>
    <n v="-0.21807601524812581"/>
    <s v="No"/>
    <x v="3"/>
    <x v="111"/>
    <n v="42123.110909090959"/>
    <n v="132929.50192099597"/>
    <n v="-0.28982859600262845"/>
    <s v="No"/>
  </r>
  <r>
    <x v="203"/>
    <x v="0"/>
    <n v="29.95"/>
    <n v="4"/>
    <n v="2"/>
    <n v="59.9"/>
    <n v="-0.25279428276811228"/>
    <s v="No"/>
    <x v="1"/>
    <x v="37"/>
    <n v="10438.718031746032"/>
    <n v="26406.609500097282"/>
    <n v="-0.3930386455598473"/>
    <s v="No"/>
  </r>
  <r>
    <x v="29"/>
    <x v="0"/>
    <n v="58.99"/>
    <n v="8"/>
    <n v="22"/>
    <n v="1297.78"/>
    <n v="-0.24064165215720393"/>
    <s v="No"/>
    <x v="0"/>
    <x v="49"/>
    <n v="10438.718031746032"/>
    <n v="26406.609500097282"/>
    <n v="-0.3461609879038941"/>
    <s v="No"/>
  </r>
  <r>
    <x v="89"/>
    <x v="1"/>
    <n v="84.73"/>
    <n v="1"/>
    <n v="2774"/>
    <n v="235041.02000000002"/>
    <n v="2.0540842126414085"/>
    <s v="No"/>
    <x v="3"/>
    <x v="2"/>
    <n v="42123.110909090959"/>
    <n v="132929.50192099597"/>
    <n v="1.4512798611520112"/>
    <s v="No"/>
  </r>
  <r>
    <x v="204"/>
    <x v="10"/>
    <n v="159.99"/>
    <n v="4"/>
    <n v="2"/>
    <n v="319.98"/>
    <n v="-0.2502410012147428"/>
    <s v="No"/>
    <x v="1"/>
    <x v="86"/>
    <n v="888.70666666666682"/>
    <n v="578.87046250051094"/>
    <n v="-0.98247657033660585"/>
    <s v="No"/>
  </r>
  <r>
    <x v="0"/>
    <x v="1"/>
    <n v="89.98"/>
    <n v="8"/>
    <n v="1243"/>
    <n v="111845.14"/>
    <n v="0.84463416705880212"/>
    <s v="No"/>
    <x v="3"/>
    <x v="123"/>
    <n v="42123.110909090959"/>
    <n v="132929.50192099597"/>
    <n v="0.52450380151388032"/>
    <s v="No"/>
  </r>
  <r>
    <x v="71"/>
    <x v="1"/>
    <n v="19.16"/>
    <n v="72"/>
    <n v="348"/>
    <n v="6667.68"/>
    <n v="-0.18792377068443034"/>
    <s v="No"/>
    <x v="3"/>
    <x v="141"/>
    <n v="42123.110909090959"/>
    <n v="132929.50192099597"/>
    <n v="-0.26672356697885768"/>
    <s v="No"/>
  </r>
  <r>
    <x v="205"/>
    <x v="0"/>
    <n v="59"/>
    <n v="6"/>
    <n v="4"/>
    <n v="236"/>
    <n v="-0.25106545747763104"/>
    <s v="No"/>
    <x v="2"/>
    <x v="1"/>
    <n v="10438.718031746032"/>
    <n v="26406.609500097282"/>
    <n v="-0.38636986061040685"/>
    <s v="No"/>
  </r>
  <r>
    <x v="112"/>
    <x v="6"/>
    <n v="9.9600000000000009"/>
    <n v="10"/>
    <n v="266"/>
    <n v="2649.36"/>
    <n v="-0.22737279533659807"/>
    <s v="No"/>
    <x v="1"/>
    <x v="80"/>
    <n v="66960.915909090923"/>
    <n v="268412.05159382155"/>
    <n v="-0.23960010561079917"/>
    <s v="No"/>
  </r>
  <r>
    <x v="124"/>
    <x v="6"/>
    <n v="19.97"/>
    <n v="4"/>
    <n v="15"/>
    <n v="299.54999999999995"/>
    <n v="-0.2504415685099417"/>
    <s v="No"/>
    <x v="1"/>
    <x v="84"/>
    <n v="66960.915909090923"/>
    <n v="268412.05159382155"/>
    <n v="-0.24835459329511481"/>
    <s v="No"/>
  </r>
  <r>
    <x v="9"/>
    <x v="5"/>
    <n v="12.99"/>
    <n v="10"/>
    <n v="10"/>
    <n v="129.9"/>
    <n v="-0.25210707226082274"/>
    <s v="No"/>
    <x v="3"/>
    <x v="141"/>
    <n v="7851.1500000000024"/>
    <n v="18631.101710406907"/>
    <n v="-0.41442798821108306"/>
    <s v="No"/>
  </r>
  <r>
    <x v="27"/>
    <x v="0"/>
    <n v="18.89"/>
    <n v="10"/>
    <n v="125"/>
    <n v="2361.25"/>
    <n v="-0.23020125561167223"/>
    <s v="No"/>
    <x v="1"/>
    <x v="35"/>
    <n v="10438.718031746032"/>
    <n v="26406.609500097282"/>
    <n v="-0.30588811606867872"/>
    <s v="No"/>
  </r>
  <r>
    <x v="84"/>
    <x v="0"/>
    <n v="29.99"/>
    <n v="10"/>
    <n v="25"/>
    <n v="749.75"/>
    <n v="-0.24602182321877378"/>
    <s v="No"/>
    <x v="0"/>
    <x v="126"/>
    <n v="10438.718031746032"/>
    <n v="26406.609500097282"/>
    <n v="-0.36691450417783994"/>
    <s v="No"/>
  </r>
  <r>
    <x v="51"/>
    <x v="0"/>
    <n v="27.5"/>
    <n v="10"/>
    <n v="29"/>
    <n v="797.5"/>
    <n v="-0.24555304747987269"/>
    <s v="No"/>
    <x v="3"/>
    <x v="60"/>
    <n v="10438.718031746032"/>
    <n v="26406.609500097282"/>
    <n v="-0.36510624477218528"/>
    <s v="No"/>
  </r>
  <r>
    <x v="206"/>
    <x v="1"/>
    <n v="22"/>
    <n v="49"/>
    <n v="1"/>
    <n v="22"/>
    <n v="-0.25316635817134481"/>
    <s v="No"/>
    <x v="3"/>
    <x v="6"/>
    <n v="42123.110909090959"/>
    <n v="132929.50192099597"/>
    <n v="-0.31671758564259817"/>
    <s v="No"/>
  </r>
  <r>
    <x v="204"/>
    <x v="1"/>
    <n v="140"/>
    <n v="24"/>
    <n v="6"/>
    <n v="840"/>
    <n v="-0.24513581252901834"/>
    <s v="No"/>
    <x v="3"/>
    <x v="98"/>
    <n v="42123.110909090959"/>
    <n v="132929.50192099597"/>
    <n v="-0.31056394790094649"/>
    <s v="No"/>
  </r>
  <r>
    <x v="42"/>
    <x v="0"/>
    <n v="34.99"/>
    <n v="9"/>
    <n v="3"/>
    <n v="104.97"/>
    <n v="-0.25235181737434742"/>
    <s v="No"/>
    <x v="3"/>
    <x v="46"/>
    <n v="10438.718031746032"/>
    <n v="26406.609500097282"/>
    <n v="-0.39133187589675089"/>
    <s v="No"/>
  </r>
  <r>
    <x v="138"/>
    <x v="0"/>
    <n v="160.27000000000001"/>
    <n v="3"/>
    <n v="47"/>
    <n v="7532.6900000000005"/>
    <n v="-0.17943171409999412"/>
    <s v="No"/>
    <x v="2"/>
    <x v="113"/>
    <n v="10438.718031746032"/>
    <n v="26406.609500097282"/>
    <n v="-0.11004926746598519"/>
    <s v="No"/>
  </r>
  <r>
    <x v="84"/>
    <x v="1"/>
    <n v="49.99"/>
    <n v="2"/>
    <n v="3"/>
    <n v="149.97"/>
    <n v="-0.25191003919108984"/>
    <s v="No"/>
    <x v="3"/>
    <x v="53"/>
    <n v="42123.110909090959"/>
    <n v="132929.50192099597"/>
    <n v="-0.31575489490690234"/>
    <s v="No"/>
  </r>
  <r>
    <x v="129"/>
    <x v="2"/>
    <n v="32.89"/>
    <n v="3"/>
    <n v="8"/>
    <n v="263.12"/>
    <n v="-0.25079921249252113"/>
    <s v="No"/>
    <x v="2"/>
    <x v="129"/>
    <n v="1881.0670270270268"/>
    <n v="5343.4324984110126"/>
    <n v="-0.30279170318108423"/>
    <s v="No"/>
  </r>
  <r>
    <x v="123"/>
    <x v="1"/>
    <n v="47.34"/>
    <n v="4"/>
    <n v="14"/>
    <n v="662.76"/>
    <n v="-0.24687582953347548"/>
    <s v="No"/>
    <x v="3"/>
    <x v="110"/>
    <n v="42123.110909090959"/>
    <n v="132929.50192099597"/>
    <n v="-0.31189728623020119"/>
    <s v="No"/>
  </r>
  <r>
    <x v="35"/>
    <x v="1"/>
    <n v="28.99"/>
    <n v="5"/>
    <n v="111"/>
    <n v="3217.89"/>
    <n v="-0.22179136976932196"/>
    <s v="No"/>
    <x v="3"/>
    <x v="59"/>
    <n v="42123.110909090959"/>
    <n v="132929.50192099597"/>
    <n v="-0.292675593806208"/>
    <s v="No"/>
  </r>
  <r>
    <x v="97"/>
    <x v="1"/>
    <n v="22"/>
    <n v="10"/>
    <n v="286"/>
    <n v="6292"/>
    <n v="-0.19161193130412374"/>
    <s v="No"/>
    <x v="3"/>
    <x v="72"/>
    <n v="42123.110909090959"/>
    <n v="132929.50192099597"/>
    <n v="-0.26954972666930233"/>
    <s v="No"/>
  </r>
  <r>
    <x v="143"/>
    <x v="0"/>
    <n v="30.93"/>
    <n v="65"/>
    <n v="998"/>
    <n v="30868.14"/>
    <n v="4.9659234933290303E-2"/>
    <s v="No"/>
    <x v="3"/>
    <x v="100"/>
    <n v="10438.718031746032"/>
    <n v="26406.609500097282"/>
    <n v="0.77364805081010901"/>
    <s v="No"/>
  </r>
  <r>
    <x v="112"/>
    <x v="0"/>
    <n v="180.17"/>
    <n v="1"/>
    <n v="327"/>
    <n v="58915.59"/>
    <n v="0.32500926840012268"/>
    <s v="No"/>
    <x v="3"/>
    <x v="113"/>
    <n v="10438.718031746032"/>
    <n v="26406.609500097282"/>
    <n v="1.8357855433154104"/>
    <s v="No"/>
  </r>
  <r>
    <x v="81"/>
    <x v="0"/>
    <n v="35.58"/>
    <n v="1"/>
    <n v="1024"/>
    <n v="36433.919999999998"/>
    <n v="0.10430012775131925"/>
    <s v="No"/>
    <x v="2"/>
    <x v="84"/>
    <n v="10438.718031746032"/>
    <n v="26406.609500097282"/>
    <n v="0.98442028190549047"/>
    <s v="No"/>
  </r>
  <r>
    <x v="207"/>
    <x v="0"/>
    <n v="179.99"/>
    <n v="5"/>
    <n v="5"/>
    <n v="899.95"/>
    <n v="-0.24454726581598962"/>
    <s v="No"/>
    <x v="1"/>
    <x v="73"/>
    <n v="10438.718031746032"/>
    <n v="26406.609500097282"/>
    <n v="-0.36122653427774931"/>
    <s v="No"/>
  </r>
  <r>
    <x v="24"/>
    <x v="0"/>
    <n v="45.35"/>
    <n v="2"/>
    <n v="1"/>
    <n v="45.35"/>
    <n v="-0.25293712438069893"/>
    <s v="No"/>
    <x v="0"/>
    <x v="111"/>
    <n v="10438.718031746032"/>
    <n v="26406.609500097282"/>
    <n v="-0.3935896439756017"/>
    <s v="No"/>
  </r>
  <r>
    <x v="7"/>
    <x v="5"/>
    <n v="99.99"/>
    <n v="6"/>
    <n v="50"/>
    <n v="4999.5"/>
    <n v="-0.20430078245657718"/>
    <s v="No"/>
    <x v="3"/>
    <x v="10"/>
    <n v="7851.1500000000024"/>
    <n v="18631.101710406907"/>
    <n v="-0.15305858152269847"/>
    <s v="No"/>
  </r>
  <r>
    <x v="7"/>
    <x v="0"/>
    <n v="69.989999999999995"/>
    <n v="10"/>
    <n v="13"/>
    <n v="909.86999999999989"/>
    <n v="-0.24444987826981376"/>
    <s v="No"/>
    <x v="1"/>
    <x v="9"/>
    <n v="10438.718031746032"/>
    <n v="26406.609500097282"/>
    <n v="-0.36085087075305622"/>
    <s v="No"/>
  </r>
  <r>
    <x v="208"/>
    <x v="8"/>
    <n v="110.19"/>
    <n v="10"/>
    <n v="11"/>
    <n v="1212.0899999999999"/>
    <n v="-0.24148289599105593"/>
    <s v="No"/>
    <x v="0"/>
    <x v="42"/>
    <n v="15577.778285714288"/>
    <n v="35267.89604619662"/>
    <n v="-0.40733045903552051"/>
    <s v="No"/>
  </r>
  <r>
    <x v="209"/>
    <x v="0"/>
    <n v="99.86"/>
    <n v="3"/>
    <n v="4"/>
    <n v="399.44"/>
    <n v="-0.24946091911603954"/>
    <s v="No"/>
    <x v="0"/>
    <x v="126"/>
    <n v="10438.718031746032"/>
    <n v="26406.609500097282"/>
    <n v="-0.38018050108663309"/>
    <s v="No"/>
  </r>
  <r>
    <x v="210"/>
    <x v="0"/>
    <n v="11"/>
    <n v="3"/>
    <n v="47"/>
    <n v="517"/>
    <n v="-0.24830679815551154"/>
    <s v="No"/>
    <x v="0"/>
    <x v="97"/>
    <n v="10438.718031746032"/>
    <n v="26406.609500097282"/>
    <n v="-0.37572858536456488"/>
    <s v="No"/>
  </r>
  <r>
    <x v="132"/>
    <x v="8"/>
    <n v="12"/>
    <n v="7"/>
    <n v="22"/>
    <n v="264"/>
    <n v="-0.25079057327471521"/>
    <s v="No"/>
    <x v="2"/>
    <x v="39"/>
    <n v="15577.778285714288"/>
    <n v="35267.89604619662"/>
    <n v="-0.43421298128062746"/>
    <s v="No"/>
  </r>
  <r>
    <x v="12"/>
    <x v="1"/>
    <n v="17.34"/>
    <n v="10"/>
    <n v="460"/>
    <n v="7976.4"/>
    <n v="-0.1750756830401449"/>
    <s v="No"/>
    <x v="3"/>
    <x v="1"/>
    <n v="42123.110909090959"/>
    <n v="132929.50192099597"/>
    <n v="-0.25687834841497698"/>
    <s v="No"/>
  </r>
  <r>
    <x v="25"/>
    <x v="0"/>
    <n v="8.99"/>
    <n v="4"/>
    <n v="8"/>
    <n v="71.92"/>
    <n v="-0.25267627890671773"/>
    <s v="No"/>
    <x v="0"/>
    <x v="67"/>
    <n v="10438.718031746032"/>
    <n v="26406.609500097282"/>
    <n v="-0.39258345649061233"/>
    <s v="No"/>
  </r>
  <r>
    <x v="211"/>
    <x v="0"/>
    <n v="14.99"/>
    <n v="10"/>
    <n v="20"/>
    <n v="299.8"/>
    <n v="-0.25043911418670139"/>
    <s v="No"/>
    <x v="1"/>
    <x v="75"/>
    <n v="10438.718031746032"/>
    <n v="26406.609500097282"/>
    <n v="-0.38395379882861069"/>
    <s v="No"/>
  </r>
  <r>
    <x v="32"/>
    <x v="1"/>
    <n v="7.95"/>
    <n v="5"/>
    <n v="254"/>
    <n v="2019.3"/>
    <n v="-0.2335582789397817"/>
    <s v="No"/>
    <x v="3"/>
    <x v="130"/>
    <n v="42123.110909090959"/>
    <n v="132929.50192099597"/>
    <n v="-0.3016923281103232"/>
    <s v="No"/>
  </r>
  <r>
    <x v="14"/>
    <x v="1"/>
    <n v="66.39"/>
    <n v="62"/>
    <n v="1819"/>
    <n v="120763.41"/>
    <n v="0.93218743635659029"/>
    <s v="No"/>
    <x v="3"/>
    <x v="115"/>
    <n v="42123.110909090959"/>
    <n v="132929.50192099597"/>
    <n v="0.59159402506185088"/>
    <s v="No"/>
  </r>
  <r>
    <x v="35"/>
    <x v="0"/>
    <n v="24.99"/>
    <n v="1"/>
    <n v="2"/>
    <n v="49.98"/>
    <n v="-0.25289167031428822"/>
    <s v="No"/>
    <x v="1"/>
    <x v="133"/>
    <n v="10438.718031746032"/>
    <n v="26406.609500097282"/>
    <n v="-0.39341430908454039"/>
    <s v="No"/>
  </r>
  <r>
    <x v="47"/>
    <x v="1"/>
    <n v="39.99"/>
    <n v="10"/>
    <n v="19"/>
    <n v="759.81000000000006"/>
    <n v="-0.24592306125158331"/>
    <s v="No"/>
    <x v="3"/>
    <x v="122"/>
    <n v="42123.110909090959"/>
    <n v="132929.50192099597"/>
    <n v="-0.31116719999202602"/>
    <s v="No"/>
  </r>
  <r>
    <x v="40"/>
    <x v="1"/>
    <n v="9.2100000000000009"/>
    <n v="202"/>
    <n v="3093"/>
    <n v="28486.530000000002"/>
    <n v="2.6278271843777998E-2"/>
    <s v="No"/>
    <x v="3"/>
    <x v="70"/>
    <n v="42123.110909090959"/>
    <n v="132929.50192099597"/>
    <n v="-0.10258505984018197"/>
    <s v="No"/>
  </r>
  <r>
    <x v="7"/>
    <x v="1"/>
    <n v="17.98"/>
    <n v="10"/>
    <n v="4"/>
    <n v="71.92"/>
    <n v="-0.25267627890671773"/>
    <s v="No"/>
    <x v="3"/>
    <x v="41"/>
    <n v="42123.110909090959"/>
    <n v="132929.50192099597"/>
    <n v="-0.31634204823909789"/>
    <s v="No"/>
  </r>
  <r>
    <x v="84"/>
    <x v="0"/>
    <n v="250"/>
    <n v="1"/>
    <n v="1"/>
    <n v="250"/>
    <n v="-0.2509280153761731"/>
    <s v="No"/>
    <x v="1"/>
    <x v="99"/>
    <n v="10438.718031746032"/>
    <n v="26406.609500097282"/>
    <n v="-0.38583969031346099"/>
    <s v="No"/>
  </r>
  <r>
    <x v="101"/>
    <x v="1"/>
    <n v="9.9499999999999993"/>
    <n v="5"/>
    <n v="269"/>
    <n v="2676.5499999999997"/>
    <n v="-0.22710586314098088"/>
    <s v="No"/>
    <x v="3"/>
    <x v="124"/>
    <n v="42123.110909090959"/>
    <n v="132929.50192099597"/>
    <n v="-0.29674797798110492"/>
    <s v="No"/>
  </r>
  <r>
    <x v="7"/>
    <x v="1"/>
    <n v="64.989999999999995"/>
    <n v="10"/>
    <n v="313"/>
    <n v="20341.87"/>
    <n v="-5.3680241446234893E-2"/>
    <s v="No"/>
    <x v="3"/>
    <x v="103"/>
    <n v="42123.110909090959"/>
    <n v="132929.50192099597"/>
    <n v="-0.16385558205157658"/>
    <s v="No"/>
  </r>
  <r>
    <x v="112"/>
    <x v="0"/>
    <n v="15.95"/>
    <n v="6"/>
    <n v="30"/>
    <n v="478.5"/>
    <n v="-0.2486847639345208"/>
    <s v="No"/>
    <x v="0"/>
    <x v="111"/>
    <n v="10438.718031746032"/>
    <n v="26406.609500097282"/>
    <n v="-0.37718655368116599"/>
    <s v="No"/>
  </r>
  <r>
    <x v="27"/>
    <x v="1"/>
    <n v="29.99"/>
    <n v="6"/>
    <n v="10"/>
    <n v="299.89999999999998"/>
    <n v="-0.25043813245740526"/>
    <s v="No"/>
    <x v="3"/>
    <x v="100"/>
    <n v="42123.110909090959"/>
    <n v="132929.50192099597"/>
    <n v="-0.31462700382303216"/>
    <s v="No"/>
  </r>
  <r>
    <x v="2"/>
    <x v="6"/>
    <n v="7.19"/>
    <n v="10"/>
    <n v="131"/>
    <n v="941.8900000000001"/>
    <n v="-0.2441355285491936"/>
    <s v="No"/>
    <x v="2"/>
    <x v="77"/>
    <n v="66960.915909090923"/>
    <n v="268412.05159382155"/>
    <n v="-0.2459614816736887"/>
    <s v="No"/>
  </r>
  <r>
    <x v="65"/>
    <x v="0"/>
    <n v="44.99"/>
    <n v="10"/>
    <n v="13"/>
    <n v="584.87"/>
    <n v="-0.24764049848222952"/>
    <s v="No"/>
    <x v="2"/>
    <x v="84"/>
    <n v="10438.718031746032"/>
    <n v="26406.609500097282"/>
    <n v="-0.37315839550358515"/>
    <s v="No"/>
  </r>
  <r>
    <x v="64"/>
    <x v="8"/>
    <n v="9.4499999999999993"/>
    <n v="10"/>
    <n v="56"/>
    <n v="529.19999999999993"/>
    <n v="-0.24818702718138394"/>
    <s v="No"/>
    <x v="3"/>
    <x v="45"/>
    <n v="15577.778285714288"/>
    <n v="35267.89604619662"/>
    <n v="-0.42669339463863948"/>
    <s v="No"/>
  </r>
  <r>
    <x v="133"/>
    <x v="1"/>
    <n v="29.99"/>
    <n v="10"/>
    <n v="286"/>
    <n v="8577.14"/>
    <n v="-0.16917804246658602"/>
    <s v="No"/>
    <x v="3"/>
    <x v="25"/>
    <n v="42123.110909090959"/>
    <n v="132929.50192099597"/>
    <n v="-0.25235911083928042"/>
    <s v="No"/>
  </r>
  <r>
    <x v="2"/>
    <x v="3"/>
    <n v="15.99"/>
    <n v="10"/>
    <n v="81"/>
    <n v="1295.19"/>
    <n v="-0.24066707894597364"/>
    <s v="No"/>
    <x v="1"/>
    <x v="103"/>
    <n v="3369.2595999999985"/>
    <n v="7916.3472393375896"/>
    <n v="-0.26199831024258469"/>
    <s v="No"/>
  </r>
  <r>
    <x v="21"/>
    <x v="0"/>
    <n v="54.85"/>
    <n v="9"/>
    <n v="8"/>
    <n v="438.8"/>
    <n v="-0.24907451046508358"/>
    <s v="No"/>
    <x v="1"/>
    <x v="74"/>
    <n v="10438.718031746032"/>
    <n v="26406.609500097282"/>
    <n v="-0.37868996516607678"/>
    <s v="No"/>
  </r>
  <r>
    <x v="39"/>
    <x v="0"/>
    <n v="42.39"/>
    <n v="10"/>
    <n v="4"/>
    <n v="169.56"/>
    <n v="-0.25171771842197838"/>
    <s v="No"/>
    <x v="2"/>
    <x v="8"/>
    <n v="10438.718031746032"/>
    <n v="26406.609500097282"/>
    <n v="-0.38888589736248419"/>
    <s v="No"/>
  </r>
  <r>
    <x v="212"/>
    <x v="8"/>
    <n v="28.99"/>
    <n v="8"/>
    <n v="3"/>
    <n v="86.97"/>
    <n v="-0.25252852864765046"/>
    <s v="No"/>
    <x v="1"/>
    <x v="59"/>
    <n v="15577.778285714288"/>
    <n v="35267.89604619662"/>
    <n v="-0.43923256055374638"/>
    <s v="No"/>
  </r>
  <r>
    <x v="19"/>
    <x v="0"/>
    <n v="84.99"/>
    <n v="10"/>
    <n v="8"/>
    <n v="679.92"/>
    <n v="-0.24670736478625993"/>
    <s v="No"/>
    <x v="1"/>
    <x v="127"/>
    <n v="10438.718031746032"/>
    <n v="26406.609500097282"/>
    <n v="-0.36955891788039202"/>
    <s v="No"/>
  </r>
  <r>
    <x v="91"/>
    <x v="2"/>
    <n v="28.19"/>
    <n v="3"/>
    <n v="6"/>
    <n v="169.14000000000001"/>
    <n v="-0.25172184168502215"/>
    <s v="No"/>
    <x v="1"/>
    <x v="51"/>
    <n v="1881.0670270270268"/>
    <n v="5343.4324984110126"/>
    <n v="-0.32037964876249603"/>
    <s v="No"/>
  </r>
  <r>
    <x v="26"/>
    <x v="0"/>
    <n v="26.99"/>
    <n v="3"/>
    <n v="14"/>
    <n v="377.85999999999996"/>
    <n v="-0.24967277629814394"/>
    <s v="No"/>
    <x v="0"/>
    <x v="121"/>
    <n v="10438.718031746032"/>
    <n v="26406.609500097282"/>
    <n v="-0.38099772073006821"/>
    <s v="No"/>
  </r>
  <r>
    <x v="23"/>
    <x v="0"/>
    <n v="49.5"/>
    <n v="10"/>
    <n v="2"/>
    <n v="99"/>
    <n v="-0.2524104266133263"/>
    <s v="No"/>
    <x v="3"/>
    <x v="79"/>
    <n v="10438.718031746032"/>
    <n v="26406.609500097282"/>
    <n v="-0.39155795565909135"/>
    <s v="No"/>
  </r>
  <r>
    <x v="19"/>
    <x v="1"/>
    <n v="29.99"/>
    <n v="9"/>
    <n v="6"/>
    <n v="179.94"/>
    <n v="-0.25161581492104035"/>
    <s v="No"/>
    <x v="3"/>
    <x v="32"/>
    <n v="42123.110909090959"/>
    <n v="132929.50192099597"/>
    <n v="-0.31552943705468073"/>
    <s v="No"/>
  </r>
  <r>
    <x v="123"/>
    <x v="1"/>
    <n v="32.5"/>
    <n v="40"/>
    <n v="634"/>
    <n v="20605"/>
    <n v="-5.1097017149333471E-2"/>
    <s v="No"/>
    <x v="3"/>
    <x v="54"/>
    <n v="42123.110909090959"/>
    <n v="132929.50192099597"/>
    <n v="-0.16187611175944844"/>
    <s v="No"/>
  </r>
  <r>
    <x v="19"/>
    <x v="1"/>
    <n v="48.95"/>
    <n v="6"/>
    <n v="40"/>
    <n v="1958"/>
    <n v="-0.2341600789983081"/>
    <s v="No"/>
    <x v="3"/>
    <x v="109"/>
    <n v="42123.110909090959"/>
    <n v="132929.50192099597"/>
    <n v="-0.30215347480172083"/>
    <s v="No"/>
  </r>
  <r>
    <x v="7"/>
    <x v="1"/>
    <n v="84.6"/>
    <n v="1"/>
    <n v="111"/>
    <n v="9390.5999999999985"/>
    <n v="-0.16119206733430377"/>
    <s v="No"/>
    <x v="3"/>
    <x v="35"/>
    <n v="42123.110909090959"/>
    <n v="132929.50192099597"/>
    <n v="-0.24623962653937334"/>
    <s v="No"/>
  </r>
  <r>
    <x v="213"/>
    <x v="8"/>
    <n v="17.170000000000002"/>
    <n v="1"/>
    <n v="4"/>
    <n v="68.680000000000007"/>
    <n v="-0.25270808693591229"/>
    <s v="No"/>
    <x v="1"/>
    <x v="56"/>
    <n v="15577.778285714288"/>
    <n v="35267.89604619662"/>
    <n v="-0.43975116251333141"/>
    <s v="No"/>
  </r>
  <r>
    <x v="25"/>
    <x v="5"/>
    <n v="103.2"/>
    <n v="9"/>
    <n v="5"/>
    <n v="516"/>
    <n v="-0.24831661544847283"/>
    <s v="No"/>
    <x v="3"/>
    <x v="61"/>
    <n v="7851.1500000000024"/>
    <n v="18631.101710406907"/>
    <n v="-0.39370457603710873"/>
    <s v="No"/>
  </r>
  <r>
    <x v="19"/>
    <x v="1"/>
    <n v="27.5"/>
    <n v="3"/>
    <n v="18"/>
    <n v="495"/>
    <n v="-0.24852277860065969"/>
    <s v="No"/>
    <x v="3"/>
    <x v="7"/>
    <n v="42123.110909090959"/>
    <n v="132929.50192099597"/>
    <n v="-0.31315930856215657"/>
    <s v="No"/>
  </r>
  <r>
    <x v="154"/>
    <x v="1"/>
    <n v="17.02"/>
    <n v="73"/>
    <n v="3823"/>
    <n v="65067.46"/>
    <n v="0.38540397844982782"/>
    <s v="No"/>
    <x v="3"/>
    <x v="109"/>
    <n v="42123.110909090959"/>
    <n v="132929.50192099597"/>
    <n v="0.17260539428294527"/>
    <s v="No"/>
  </r>
  <r>
    <x v="12"/>
    <x v="8"/>
    <n v="41.44"/>
    <n v="84"/>
    <n v="145"/>
    <n v="6008.7999999999993"/>
    <n v="-0.19439218867075803"/>
    <s v="No"/>
    <x v="0"/>
    <x v="50"/>
    <n v="15577.778285714288"/>
    <n v="35267.89604619662"/>
    <n v="-0.2713226293164781"/>
    <s v="No"/>
  </r>
  <r>
    <x v="68"/>
    <x v="6"/>
    <n v="10.91"/>
    <n v="1"/>
    <n v="654"/>
    <n v="7135.14"/>
    <n v="-0.18333457891675073"/>
    <s v="No"/>
    <x v="2"/>
    <x v="139"/>
    <n v="66960.915909090923"/>
    <n v="268412.05159382155"/>
    <n v="-0.22288781578117495"/>
    <s v="No"/>
  </r>
  <r>
    <x v="12"/>
    <x v="1"/>
    <n v="54.52"/>
    <n v="51"/>
    <n v="143"/>
    <n v="7796.3600000000006"/>
    <n v="-0.17684318846489364"/>
    <s v="No"/>
    <x v="3"/>
    <x v="20"/>
    <n v="42123.110909090959"/>
    <n v="132929.50192099597"/>
    <n v="-0.25823275054090239"/>
    <s v="No"/>
  </r>
  <r>
    <x v="98"/>
    <x v="0"/>
    <n v="25.74"/>
    <n v="5"/>
    <n v="7"/>
    <n v="180.17999999999998"/>
    <n v="-0.2516134587707296"/>
    <s v="No"/>
    <x v="1"/>
    <x v="135"/>
    <n v="10438.718031746032"/>
    <n v="26406.609500097282"/>
    <n v="-0.38848372532294384"/>
    <s v="No"/>
  </r>
  <r>
    <x v="0"/>
    <x v="1"/>
    <n v="67.989999999999995"/>
    <n v="5"/>
    <n v="28"/>
    <n v="1903.7199999999998"/>
    <n v="-0.23469296166024634"/>
    <s v="No"/>
    <x v="3"/>
    <x v="60"/>
    <n v="42123.110909090959"/>
    <n v="132929.50192099597"/>
    <n v="-0.30256181154575124"/>
    <s v="No"/>
  </r>
  <r>
    <x v="17"/>
    <x v="0"/>
    <n v="6.94"/>
    <n v="10"/>
    <n v="131"/>
    <n v="909.1400000000001"/>
    <n v="-0.24445704489367548"/>
    <s v="No"/>
    <x v="1"/>
    <x v="117"/>
    <n v="10438.718031746032"/>
    <n v="26406.609500097282"/>
    <n v="-0.36087851534711129"/>
    <s v="No"/>
  </r>
  <r>
    <x v="30"/>
    <x v="0"/>
    <n v="36.99"/>
    <n v="10"/>
    <n v="12"/>
    <n v="443.88"/>
    <n v="-0.24902463861684027"/>
    <s v="No"/>
    <x v="3"/>
    <x v="51"/>
    <n v="10438.718031746032"/>
    <n v="26406.609500097282"/>
    <n v="-0.37849758908689929"/>
    <s v="No"/>
  </r>
  <r>
    <x v="210"/>
    <x v="0"/>
    <n v="11.99"/>
    <n v="4"/>
    <n v="442"/>
    <n v="5299.58"/>
    <n v="-0.20135480918475648"/>
    <s v="No"/>
    <x v="1"/>
    <x v="103"/>
    <n v="10438.718031746032"/>
    <n v="26406.609500097282"/>
    <n v="-0.19461559545261192"/>
    <s v="No"/>
  </r>
  <r>
    <x v="89"/>
    <x v="1"/>
    <n v="8.8800000000000008"/>
    <n v="10"/>
    <n v="21"/>
    <n v="186.48000000000002"/>
    <n v="-0.25155160982507357"/>
    <s v="No"/>
    <x v="3"/>
    <x v="24"/>
    <n v="42123.110909090959"/>
    <n v="132929.50192099597"/>
    <n v="-0.31548023804388559"/>
    <s v="No"/>
  </r>
  <r>
    <x v="214"/>
    <x v="3"/>
    <n v="8.99"/>
    <n v="7"/>
    <n v="76"/>
    <n v="683.24"/>
    <n v="-0.24667477137362845"/>
    <s v="No"/>
    <x v="1"/>
    <x v="85"/>
    <n v="3369.2595999999985"/>
    <n v="7916.3472393375896"/>
    <n v="-0.33930037665007162"/>
    <s v="No"/>
  </r>
  <r>
    <x v="35"/>
    <x v="3"/>
    <n v="19.899999999999999"/>
    <n v="1"/>
    <n v="331"/>
    <n v="6586.9"/>
    <n v="-0.18871681160984247"/>
    <s v="No"/>
    <x v="2"/>
    <x v="99"/>
    <n v="3369.2595999999985"/>
    <n v="7916.3472393375896"/>
    <n v="0.4064551873130367"/>
    <s v="No"/>
  </r>
  <r>
    <x v="215"/>
    <x v="2"/>
    <n v="9.99"/>
    <n v="3"/>
    <n v="32"/>
    <n v="319.68"/>
    <n v="-0.25024394640263115"/>
    <s v="No"/>
    <x v="3"/>
    <x v="115"/>
    <n v="1881.0670270270268"/>
    <n v="5343.4324984110126"/>
    <n v="-0.29220674678520586"/>
    <s v="No"/>
  </r>
  <r>
    <x v="216"/>
    <x v="1"/>
    <n v="41.79"/>
    <n v="2"/>
    <n v="174"/>
    <n v="7271.46"/>
    <n v="-0.18199628554026914"/>
    <s v="No"/>
    <x v="3"/>
    <x v="2"/>
    <n v="42123.110909090959"/>
    <n v="132929.50192099597"/>
    <n v="-0.26218146013820431"/>
    <s v="No"/>
  </r>
  <r>
    <x v="217"/>
    <x v="0"/>
    <n v="166.18"/>
    <n v="10"/>
    <n v="78"/>
    <n v="12962.04"/>
    <n v="-0.12613019456067251"/>
    <s v="No"/>
    <x v="1"/>
    <x v="3"/>
    <n v="10438.718031746032"/>
    <n v="26406.609500097282"/>
    <n v="9.5556454085658868E-2"/>
    <s v="No"/>
  </r>
  <r>
    <x v="12"/>
    <x v="8"/>
    <n v="29.99"/>
    <n v="10"/>
    <n v="60"/>
    <n v="1799.3999999999999"/>
    <n v="-0.23571710166196699"/>
    <s v="No"/>
    <x v="3"/>
    <x v="132"/>
    <n v="15577.778285714288"/>
    <n v="35267.89604619662"/>
    <n v="-0.39067763689862028"/>
    <s v="No"/>
  </r>
  <r>
    <x v="23"/>
    <x v="0"/>
    <n v="38"/>
    <n v="8"/>
    <n v="12"/>
    <n v="456"/>
    <n v="-0.24890565302614959"/>
    <s v="No"/>
    <x v="2"/>
    <x v="87"/>
    <n v="10438.718031746032"/>
    <n v="26406.609500097282"/>
    <n v="-0.37803861308697184"/>
    <s v="No"/>
  </r>
  <r>
    <x v="218"/>
    <x v="1"/>
    <n v="42.95"/>
    <n v="10"/>
    <n v="8"/>
    <n v="343.6"/>
    <n v="-0.25000911675499737"/>
    <s v="No"/>
    <x v="3"/>
    <x v="52"/>
    <n v="42123.110909090959"/>
    <n v="132929.50192099597"/>
    <n v="-0.31429825813927886"/>
    <s v="No"/>
  </r>
  <r>
    <x v="24"/>
    <x v="0"/>
    <n v="85"/>
    <n v="10"/>
    <n v="10"/>
    <n v="850"/>
    <n v="-0.24503763959940555"/>
    <s v="No"/>
    <x v="3"/>
    <x v="112"/>
    <n v="10438.718031746032"/>
    <n v="26406.609500097282"/>
    <n v="-0.36311810615863832"/>
    <s v="No"/>
  </r>
  <r>
    <x v="24"/>
    <x v="0"/>
    <n v="41"/>
    <n v="8"/>
    <n v="397"/>
    <n v="16277"/>
    <n v="-9.3586261085750175E-2"/>
    <s v="No"/>
    <x v="2"/>
    <x v="121"/>
    <n v="10438.718031746032"/>
    <n v="26406.609500097282"/>
    <n v="0.22109169176877708"/>
    <s v="No"/>
  </r>
  <r>
    <x v="219"/>
    <x v="8"/>
    <n v="14.99"/>
    <n v="10"/>
    <n v="647"/>
    <n v="9698.5300000000007"/>
    <n v="-0.15816902831273705"/>
    <s v="No"/>
    <x v="3"/>
    <x v="97"/>
    <n v="15577.778285714288"/>
    <n v="35267.89604619662"/>
    <n v="-0.16670255231594178"/>
    <s v="No"/>
  </r>
  <r>
    <x v="26"/>
    <x v="1"/>
    <n v="21"/>
    <n v="4"/>
    <n v="785"/>
    <n v="16485"/>
    <n v="-9.1544264149804086E-2"/>
    <s v="No"/>
    <x v="3"/>
    <x v="117"/>
    <n v="42123.110909090959"/>
    <n v="132929.50192099597"/>
    <n v="-0.19286998400346422"/>
    <s v="No"/>
  </r>
  <r>
    <x v="19"/>
    <x v="0"/>
    <n v="24"/>
    <n v="3"/>
    <n v="2"/>
    <n v="48"/>
    <n v="-0.2529111085543515"/>
    <s v="No"/>
    <x v="3"/>
    <x v="133"/>
    <n v="10438.718031746032"/>
    <n v="26406.609500097282"/>
    <n v="-0.39348929031225127"/>
    <s v="No"/>
  </r>
  <r>
    <x v="60"/>
    <x v="1"/>
    <n v="37.99"/>
    <n v="4"/>
    <n v="2"/>
    <n v="75.98"/>
    <n v="-0.25263642069729492"/>
    <s v="No"/>
    <x v="3"/>
    <x v="90"/>
    <n v="42123.110909090959"/>
    <n v="132929.50192099597"/>
    <n v="-0.31631150573392536"/>
    <s v="No"/>
  </r>
  <r>
    <x v="220"/>
    <x v="6"/>
    <n v="8"/>
    <n v="10"/>
    <n v="1113"/>
    <n v="8904"/>
    <n v="-0.16596916208926227"/>
    <s v="No"/>
    <x v="3"/>
    <x v="41"/>
    <n v="66960.915909090923"/>
    <n v="268412.05159382155"/>
    <n v="-0.21629772420556734"/>
    <s v="No"/>
  </r>
  <r>
    <x v="61"/>
    <x v="5"/>
    <n v="12"/>
    <n v="10"/>
    <n v="19"/>
    <n v="228"/>
    <n v="-0.25114399582132124"/>
    <s v="No"/>
    <x v="1"/>
    <x v="143"/>
    <n v="7851.1500000000024"/>
    <n v="18631.101710406907"/>
    <n v="-0.4091625991039427"/>
    <s v="No"/>
  </r>
  <r>
    <x v="17"/>
    <x v="0"/>
    <n v="24.35"/>
    <n v="110"/>
    <n v="692"/>
    <n v="16850.2"/>
    <n v="-8.7958988760344886E-2"/>
    <s v="No"/>
    <x v="2"/>
    <x v="39"/>
    <n v="10438.718031746032"/>
    <n v="26406.609500097282"/>
    <n v="0.24279837849801766"/>
    <s v="No"/>
  </r>
  <r>
    <x v="32"/>
    <x v="1"/>
    <n v="32.99"/>
    <n v="6"/>
    <n v="59"/>
    <n v="1946.41"/>
    <n v="-0.23427386142372933"/>
    <s v="No"/>
    <x v="3"/>
    <x v="83"/>
    <n v="42123.110909090959"/>
    <n v="132929.50192099597"/>
    <n v="-0.30224066387436843"/>
    <s v="No"/>
  </r>
  <r>
    <x v="221"/>
    <x v="2"/>
    <n v="99.63"/>
    <n v="3"/>
    <n v="13"/>
    <n v="1295.19"/>
    <n v="-0.24066707894597364"/>
    <s v="No"/>
    <x v="1"/>
    <x v="50"/>
    <n v="1881.0670270270268"/>
    <n v="5343.4324984110126"/>
    <n v="-0.10964432079964521"/>
    <s v="No"/>
  </r>
  <r>
    <x v="73"/>
    <x v="3"/>
    <n v="74.989999999999995"/>
    <n v="10"/>
    <n v="82"/>
    <n v="6149.1799999999994"/>
    <n v="-0.19301403708485362"/>
    <s v="No"/>
    <x v="0"/>
    <x v="47"/>
    <n v="3369.2595999999985"/>
    <n v="7916.3472393375896"/>
    <n v="0.35116200893590593"/>
    <s v="No"/>
  </r>
  <r>
    <x v="24"/>
    <x v="0"/>
    <n v="23.62"/>
    <n v="130"/>
    <n v="415"/>
    <n v="9802.3000000000011"/>
    <n v="-0.15715028782214507"/>
    <s v="No"/>
    <x v="2"/>
    <x v="104"/>
    <n v="10438.718031746032"/>
    <n v="26406.609500097282"/>
    <n v="-2.4100709776606721E-2"/>
    <s v="No"/>
  </r>
  <r>
    <x v="24"/>
    <x v="1"/>
    <n v="28.95"/>
    <n v="10"/>
    <n v="1306"/>
    <n v="37808.699999999997"/>
    <n v="0.11779674576862677"/>
    <s v="No"/>
    <x v="3"/>
    <x v="58"/>
    <n v="42123.110909090959"/>
    <n v="132929.50192099597"/>
    <n v="-3.2456383622464391E-2"/>
    <s v="No"/>
  </r>
  <r>
    <x v="222"/>
    <x v="1"/>
    <n v="59"/>
    <n v="5"/>
    <n v="4"/>
    <n v="236"/>
    <n v="-0.25106545747763104"/>
    <s v="No"/>
    <x v="3"/>
    <x v="2"/>
    <n v="42123.110909090959"/>
    <n v="132929.50192099597"/>
    <n v="-0.31510770975419539"/>
    <s v="No"/>
  </r>
  <r>
    <x v="97"/>
    <x v="1"/>
    <n v="89.97"/>
    <n v="1"/>
    <n v="1"/>
    <n v="89.97"/>
    <n v="-0.25249907676876659"/>
    <s v="No"/>
    <x v="3"/>
    <x v="84"/>
    <n v="42123.110909090959"/>
    <n v="132929.50192099597"/>
    <n v="-0.31620626197841717"/>
    <s v="No"/>
  </r>
  <r>
    <x v="14"/>
    <x v="1"/>
    <n v="19.73"/>
    <n v="3"/>
    <n v="7"/>
    <n v="138.11000000000001"/>
    <n v="-0.25202647228561065"/>
    <s v="No"/>
    <x v="3"/>
    <x v="27"/>
    <n v="42123.110909090959"/>
    <n v="132929.50192099597"/>
    <n v="-0.31584411513137178"/>
    <s v="No"/>
  </r>
  <r>
    <x v="143"/>
    <x v="0"/>
    <n v="31.98"/>
    <n v="10"/>
    <n v="12"/>
    <n v="383.76"/>
    <n v="-0.24961485426967242"/>
    <s v="No"/>
    <x v="2"/>
    <x v="89"/>
    <n v="10438.718031746032"/>
    <n v="26406.609500097282"/>
    <n v="-0.38077429181921252"/>
    <s v="No"/>
  </r>
  <r>
    <x v="23"/>
    <x v="0"/>
    <n v="78"/>
    <n v="6"/>
    <n v="27"/>
    <n v="2106"/>
    <n v="-0.23270711964003876"/>
    <s v="No"/>
    <x v="3"/>
    <x v="107"/>
    <n v="10438.718031746032"/>
    <n v="26406.609500097282"/>
    <n v="-0.31555425666120951"/>
    <s v="No"/>
  </r>
  <r>
    <x v="180"/>
    <x v="0"/>
    <n v="53.42"/>
    <n v="10"/>
    <n v="4"/>
    <n v="213.68"/>
    <n v="-0.25128457945652677"/>
    <s v="No"/>
    <x v="1"/>
    <x v="138"/>
    <n v="10438.718031746032"/>
    <n v="26406.609500097282"/>
    <n v="-0.38721510354096622"/>
    <s v="No"/>
  </r>
  <r>
    <x v="12"/>
    <x v="1"/>
    <n v="29.99"/>
    <n v="10"/>
    <n v="8"/>
    <n v="239.92"/>
    <n v="-0.25102697368922283"/>
    <s v="No"/>
    <x v="3"/>
    <x v="29"/>
    <n v="42123.110909090959"/>
    <n v="132929.50192099597"/>
    <n v="-0.31507822043885647"/>
    <s v="No"/>
  </r>
  <r>
    <x v="35"/>
    <x v="1"/>
    <n v="25.46"/>
    <n v="10"/>
    <n v="410"/>
    <n v="10438.6"/>
    <n v="-0.1509035443108831"/>
    <s v="No"/>
    <x v="3"/>
    <x v="147"/>
    <n v="42123.110909090959"/>
    <n v="132929.50192099597"/>
    <n v="-0.23835574835691498"/>
    <s v="No"/>
  </r>
  <r>
    <x v="19"/>
    <x v="0"/>
    <n v="94.99"/>
    <n v="10"/>
    <n v="420"/>
    <n v="39895.799999999996"/>
    <n v="0.13828641790811272"/>
    <s v="No"/>
    <x v="3"/>
    <x v="54"/>
    <n v="10438.718031746032"/>
    <n v="26406.609500097282"/>
    <n v="1.1155192781619863"/>
    <s v="No"/>
  </r>
  <r>
    <x v="1"/>
    <x v="1"/>
    <n v="47.99"/>
    <n v="6"/>
    <n v="16"/>
    <n v="767.84"/>
    <n v="-0.24584422838910425"/>
    <s v="No"/>
    <x v="3"/>
    <x v="32"/>
    <n v="42123.110909090959"/>
    <n v="132929.50192099597"/>
    <n v="-0.3111067920322883"/>
    <s v="No"/>
  </r>
  <r>
    <x v="6"/>
    <x v="1"/>
    <n v="58.46"/>
    <n v="1"/>
    <n v="5227"/>
    <n v="305570.42"/>
    <n v="2.7464919948246589"/>
    <s v="No"/>
    <x v="3"/>
    <x v="56"/>
    <n v="42123.110909090959"/>
    <n v="132929.50192099597"/>
    <n v="1.981857340046935"/>
    <s v="No"/>
  </r>
  <r>
    <x v="35"/>
    <x v="1"/>
    <n v="35"/>
    <n v="3"/>
    <n v="214"/>
    <n v="7490"/>
    <n v="-0.17985081433651115"/>
    <s v="No"/>
    <x v="3"/>
    <x v="41"/>
    <n v="42123.110909090959"/>
    <n v="132929.50192099597"/>
    <n v="-0.26053743080805691"/>
    <s v="No"/>
  </r>
  <r>
    <x v="12"/>
    <x v="1"/>
    <n v="34.99"/>
    <n v="5"/>
    <n v="31"/>
    <n v="1084.69"/>
    <n v="-0.24273361911432292"/>
    <s v="No"/>
    <x v="3"/>
    <x v="143"/>
    <n v="42123.110909090959"/>
    <n v="132929.50192099597"/>
    <n v="-0.30872319775546392"/>
    <s v="No"/>
  </r>
  <r>
    <x v="25"/>
    <x v="1"/>
    <n v="26.55"/>
    <n v="7"/>
    <n v="15"/>
    <n v="398.25"/>
    <n v="-0.24947260169466345"/>
    <s v="No"/>
    <x v="3"/>
    <x v="55"/>
    <n v="42123.110909090959"/>
    <n v="132929.50192099597"/>
    <n v="-0.31388713796497414"/>
    <s v="No"/>
  </r>
  <r>
    <x v="98"/>
    <x v="0"/>
    <n v="31.47"/>
    <n v="48"/>
    <n v="397"/>
    <n v="12493.59"/>
    <n v="-0.13072910544838379"/>
    <s v="No"/>
    <x v="0"/>
    <x v="107"/>
    <n v="10438.718031746032"/>
    <n v="26406.609500097282"/>
    <n v="7.7816577256781053E-2"/>
    <s v="No"/>
  </r>
  <r>
    <x v="223"/>
    <x v="8"/>
    <n v="34.99"/>
    <n v="3"/>
    <n v="1"/>
    <n v="34.99"/>
    <n v="-0.25303883153577778"/>
    <s v="No"/>
    <x v="1"/>
    <x v="116"/>
    <n v="15577.778285714288"/>
    <n v="35267.89604619662"/>
    <n v="-0.44070642221909528"/>
    <s v="No"/>
  </r>
  <r>
    <x v="134"/>
    <x v="1"/>
    <n v="45.9"/>
    <n v="10"/>
    <n v="74"/>
    <n v="3396.6"/>
    <n v="-0.22003692134421177"/>
    <s v="No"/>
    <x v="3"/>
    <x v="55"/>
    <n v="42123.110909090959"/>
    <n v="132929.50192099597"/>
    <n v="-0.29133119698370119"/>
    <s v="No"/>
  </r>
  <r>
    <x v="26"/>
    <x v="1"/>
    <n v="26.86"/>
    <n v="37"/>
    <n v="1047"/>
    <n v="28122.42"/>
    <n v="2.2703697303646558E-2"/>
    <s v="No"/>
    <x v="3"/>
    <x v="9"/>
    <n v="42123.110909090959"/>
    <n v="132929.50192099597"/>
    <n v="-0.10532418091366953"/>
    <s v="No"/>
  </r>
  <r>
    <x v="19"/>
    <x v="1"/>
    <n v="29.99"/>
    <n v="10"/>
    <n v="12"/>
    <n v="359.88"/>
    <n v="-0.24984929122558774"/>
    <s v="No"/>
    <x v="3"/>
    <x v="145"/>
    <n v="42123.110909090959"/>
    <n v="132929.50192099597"/>
    <n v="-0.3141757872072079"/>
    <s v="No"/>
  </r>
  <r>
    <x v="14"/>
    <x v="1"/>
    <n v="20.37"/>
    <n v="10"/>
    <n v="4569"/>
    <n v="93070.53"/>
    <n v="0.66031832045503869"/>
    <s v="No"/>
    <x v="3"/>
    <x v="35"/>
    <n v="42123.110909090959"/>
    <n v="132929.50192099597"/>
    <n v="0.38326645593834119"/>
    <s v="No"/>
  </r>
  <r>
    <x v="45"/>
    <x v="0"/>
    <n v="80"/>
    <n v="10"/>
    <n v="197"/>
    <n v="15760"/>
    <n v="-9.8661801546731556E-2"/>
    <s v="No"/>
    <x v="2"/>
    <x v="58"/>
    <n v="10438.718031746032"/>
    <n v="26406.609500097282"/>
    <n v="0.20151326008870488"/>
    <s v="No"/>
  </r>
  <r>
    <x v="7"/>
    <x v="1"/>
    <n v="39.99"/>
    <n v="5"/>
    <n v="23"/>
    <n v="919.7700000000001"/>
    <n v="-0.24435268706949709"/>
    <s v="No"/>
    <x v="3"/>
    <x v="62"/>
    <n v="42123.110909090959"/>
    <n v="132929.50192099597"/>
    <n v="-0.3099638553793676"/>
    <s v="No"/>
  </r>
  <r>
    <x v="49"/>
    <x v="1"/>
    <n v="136"/>
    <n v="5"/>
    <n v="51"/>
    <n v="6936"/>
    <n v="-0.18528959463705988"/>
    <s v="No"/>
    <x v="3"/>
    <x v="56"/>
    <n v="42123.110909090959"/>
    <n v="132929.50192099597"/>
    <n v="-0.26470505343504352"/>
    <s v="No"/>
  </r>
  <r>
    <x v="27"/>
    <x v="0"/>
    <n v="91"/>
    <n v="3"/>
    <n v="1"/>
    <n v="91"/>
    <n v="-0.2524889649570165"/>
    <s v="No"/>
    <x v="3"/>
    <x v="8"/>
    <n v="10438.718031746032"/>
    <n v="26406.609500097282"/>
    <n v="-0.39186091011448898"/>
    <s v="No"/>
  </r>
  <r>
    <x v="124"/>
    <x v="8"/>
    <n v="9.7799999999999994"/>
    <n v="50"/>
    <n v="8"/>
    <n v="78.239999999999995"/>
    <n v="-0.25261423361520241"/>
    <s v="No"/>
    <x v="1"/>
    <x v="65"/>
    <n v="15577.778285714288"/>
    <n v="35267.89604619662"/>
    <n v="-0.43948009445791136"/>
    <s v="No"/>
  </r>
  <r>
    <x v="106"/>
    <x v="1"/>
    <n v="18.329999999999998"/>
    <n v="10"/>
    <n v="1332"/>
    <n v="24415.559999999998"/>
    <n v="-1.368763328280114E-2"/>
    <s v="No"/>
    <x v="3"/>
    <x v="150"/>
    <n v="42123.110909090959"/>
    <n v="132929.50192099597"/>
    <n v="-0.13321008995892497"/>
    <s v="No"/>
  </r>
  <r>
    <x v="169"/>
    <x v="1"/>
    <n v="40.950000000000003"/>
    <n v="3"/>
    <n v="14"/>
    <n v="573.30000000000007"/>
    <n v="-0.24775408456179152"/>
    <s v="No"/>
    <x v="3"/>
    <x v="135"/>
    <n v="42123.110909090959"/>
    <n v="132929.50192099597"/>
    <n v="-0.31257027453382974"/>
    <s v="No"/>
  </r>
  <r>
    <x v="2"/>
    <x v="0"/>
    <n v="13.99"/>
    <n v="10"/>
    <n v="9"/>
    <n v="125.91"/>
    <n v="-0.25214624325973828"/>
    <s v="No"/>
    <x v="2"/>
    <x v="45"/>
    <n v="10438.718031746032"/>
    <n v="26406.609500097282"/>
    <n v="-0.39053889260974756"/>
    <s v="No"/>
  </r>
  <r>
    <x v="47"/>
    <x v="0"/>
    <n v="59.99"/>
    <n v="10"/>
    <n v="496"/>
    <n v="29755.040000000001"/>
    <n v="3.8731606138090353E-2"/>
    <s v="No"/>
    <x v="3"/>
    <x v="143"/>
    <n v="10438.718031746032"/>
    <n v="26406.609500097282"/>
    <n v="0.73149572527222062"/>
    <s v="No"/>
  </r>
  <r>
    <x v="134"/>
    <x v="1"/>
    <n v="34.99"/>
    <n v="10"/>
    <n v="577"/>
    <n v="20189.23"/>
    <n v="-5.5178753043844557E-2"/>
    <s v="No"/>
    <x v="3"/>
    <x v="9"/>
    <n v="42123.110909090959"/>
    <n v="132929.50192099597"/>
    <n v="-0.1650038598815102"/>
    <s v="No"/>
  </r>
  <r>
    <x v="2"/>
    <x v="1"/>
    <n v="25.89"/>
    <n v="10"/>
    <n v="4"/>
    <n v="103.56"/>
    <n v="-0.25236565975742281"/>
    <s v="No"/>
    <x v="3"/>
    <x v="8"/>
    <n v="42123.110909090959"/>
    <n v="132929.50192099597"/>
    <n v="-0.31610402733671905"/>
    <s v="No"/>
  </r>
  <r>
    <x v="71"/>
    <x v="1"/>
    <n v="24.95"/>
    <n v="6"/>
    <n v="8"/>
    <n v="199.6"/>
    <n v="-0.25142280694142161"/>
    <s v="No"/>
    <x v="3"/>
    <x v="111"/>
    <n v="42123.110909090959"/>
    <n v="132929.50192099597"/>
    <n v="-0.31538153911091438"/>
    <s v="No"/>
  </r>
  <r>
    <x v="7"/>
    <x v="1"/>
    <n v="39.99"/>
    <n v="10"/>
    <n v="5"/>
    <n v="199.95000000000002"/>
    <n v="-0.25141937088888511"/>
    <s v="No"/>
    <x v="3"/>
    <x v="43"/>
    <n v="42123.110909090959"/>
    <n v="132929.50192099597"/>
    <n v="-0.31537890613633057"/>
    <s v="No"/>
  </r>
  <r>
    <x v="191"/>
    <x v="8"/>
    <n v="20.48"/>
    <n v="1"/>
    <n v="2624"/>
    <n v="53739.520000000004"/>
    <n v="0.2741942728220339"/>
    <s v="No"/>
    <x v="0"/>
    <x v="82"/>
    <n v="15577.778285714288"/>
    <n v="35267.89604619662"/>
    <n v="1.0820532550140931"/>
    <s v="No"/>
  </r>
  <r>
    <x v="27"/>
    <x v="1"/>
    <n v="56.99"/>
    <n v="68"/>
    <n v="993"/>
    <n v="56591.07"/>
    <n v="0.30218877456576981"/>
    <s v="No"/>
    <x v="3"/>
    <x v="90"/>
    <n v="42123.110909090959"/>
    <n v="132929.50192099597"/>
    <n v="0.10883933876099067"/>
    <s v="No"/>
  </r>
  <r>
    <x v="224"/>
    <x v="1"/>
    <n v="15.39"/>
    <n v="5"/>
    <n v="1"/>
    <n v="15.39"/>
    <n v="-0.25323125047781886"/>
    <s v="No"/>
    <x v="3"/>
    <x v="123"/>
    <n v="42123.110909090959"/>
    <n v="132929.50192099597"/>
    <n v="-0.31676731124831004"/>
    <s v="No"/>
  </r>
  <r>
    <x v="45"/>
    <x v="0"/>
    <n v="73.52"/>
    <n v="4"/>
    <n v="8"/>
    <n v="588.16"/>
    <n v="-0.24760819958838692"/>
    <s v="No"/>
    <x v="0"/>
    <x v="26"/>
    <n v="10438.718031746032"/>
    <n v="26406.609500097282"/>
    <n v="-0.37303380548380294"/>
    <s v="No"/>
  </r>
  <r>
    <x v="6"/>
    <x v="1"/>
    <n v="68.3"/>
    <n v="1"/>
    <n v="137"/>
    <n v="9357.1"/>
    <n v="-0.16152094664850664"/>
    <s v="No"/>
    <x v="3"/>
    <x v="7"/>
    <n v="42123.110909090959"/>
    <n v="132929.50192099597"/>
    <n v="-0.24649163982096911"/>
    <s v="No"/>
  </r>
  <r>
    <x v="47"/>
    <x v="1"/>
    <n v="65.989999999999995"/>
    <n v="10"/>
    <n v="17"/>
    <n v="1121.83"/>
    <n v="-0.24236900485374099"/>
    <s v="No"/>
    <x v="3"/>
    <x v="141"/>
    <n v="42123.110909090959"/>
    <n v="132929.50192099597"/>
    <n v="-0.30844380153819623"/>
    <s v="No"/>
  </r>
  <r>
    <x v="45"/>
    <x v="1"/>
    <n v="50.44"/>
    <n v="13"/>
    <n v="636"/>
    <n v="32079.84"/>
    <n v="6.1554848814472408E-2"/>
    <s v="No"/>
    <x v="3"/>
    <x v="33"/>
    <n v="42123.110909090959"/>
    <n v="132929.50192099597"/>
    <n v="-7.555336297776831E-2"/>
    <s v="No"/>
  </r>
  <r>
    <x v="72"/>
    <x v="1"/>
    <n v="40.130000000000003"/>
    <n v="9"/>
    <n v="2703"/>
    <n v="108471.39000000001"/>
    <n v="0.81151307493068636"/>
    <s v="No"/>
    <x v="3"/>
    <x v="44"/>
    <n v="42123.110909090959"/>
    <n v="132929.50192099597"/>
    <n v="0.49912380722182986"/>
    <s v="No"/>
  </r>
  <r>
    <x v="78"/>
    <x v="1"/>
    <n v="47.26"/>
    <n v="88"/>
    <n v="52"/>
    <n v="2457.52"/>
    <n v="-0.22925614481828988"/>
    <s v="No"/>
    <x v="3"/>
    <x v="66"/>
    <n v="42123.110909090959"/>
    <n v="132929.50192099597"/>
    <n v="-0.29839569347566974"/>
    <s v="No"/>
  </r>
  <r>
    <x v="49"/>
    <x v="1"/>
    <n v="55.99"/>
    <n v="10"/>
    <n v="368"/>
    <n v="20604.32"/>
    <n v="-5.1103692908547139E-2"/>
    <s v="No"/>
    <x v="3"/>
    <x v="138"/>
    <n v="42123.110909090959"/>
    <n v="132929.50192099597"/>
    <n v="-0.16188122725292561"/>
    <s v="No"/>
  </r>
  <r>
    <x v="25"/>
    <x v="1"/>
    <n v="33"/>
    <n v="4"/>
    <n v="401"/>
    <n v="13233"/>
    <n v="-0.12347010085988429"/>
    <s v="No"/>
    <x v="3"/>
    <x v="119"/>
    <n v="42123.110909090959"/>
    <n v="132929.50192099597"/>
    <n v="-0.21733407927956599"/>
    <s v="No"/>
  </r>
  <r>
    <x v="225"/>
    <x v="8"/>
    <n v="17.489999999999998"/>
    <n v="10"/>
    <n v="24"/>
    <n v="419.76"/>
    <n v="-0.24926143172306636"/>
    <s v="No"/>
    <x v="1"/>
    <x v="45"/>
    <n v="15577.778285714288"/>
    <n v="35267.89604619662"/>
    <n v="-0.42979650007641917"/>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0ABBF-962E-4EB7-A36B-1E2E83833C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ales" fld="5" subtotal="average" baseField="0" baseItem="0" numFmtId="165"/>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4E983-6607-41D6-8A8B-530F4F60BF7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Total  Sales" fld="5" subtotal="max"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F246D-ECCB-4393-9452-6C8B46B4CF66}"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C3:D7" firstHeaderRow="1" firstDataRow="1" firstDataCol="1"/>
  <pivotFields count="16">
    <pivotField showAll="0"/>
    <pivotField showAll="0"/>
    <pivotField showAll="0"/>
    <pivotField showAll="0"/>
    <pivotField showAll="0"/>
    <pivotField dataField="1" showAll="0"/>
    <pivotField showAll="0"/>
    <pivotField showAll="0"/>
    <pivotField axis="axisRow"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Sum of Total  Sales" fld="5" baseField="0" baseItem="0" numFmtId="165"/>
  </dataFields>
  <formats count="1">
    <format dxfId="2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06B8CA-A5C5-4E2A-89F2-60B093D484A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5" baseField="0" baseItem="0" numFmtId="4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393D3F-C959-41EC-AD1C-0C7D26DFB7BC}"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3:M8" firstHeaderRow="1" firstDataRow="1" firstDataCol="1"/>
  <pivotFields count="16">
    <pivotField axis="axisRow" showAll="0" measureFilter="1">
      <items count="227">
        <item x="31"/>
        <item x="38"/>
        <item x="174"/>
        <item x="140"/>
        <item x="131"/>
        <item x="17"/>
        <item x="143"/>
        <item x="214"/>
        <item x="114"/>
        <item x="212"/>
        <item x="197"/>
        <item x="130"/>
        <item x="217"/>
        <item x="221"/>
        <item x="105"/>
        <item x="63"/>
        <item x="24"/>
        <item x="44"/>
        <item x="28"/>
        <item x="58"/>
        <item x="1"/>
        <item x="39"/>
        <item x="30"/>
        <item x="189"/>
        <item x="134"/>
        <item x="104"/>
        <item x="15"/>
        <item x="164"/>
        <item x="68"/>
        <item x="128"/>
        <item x="21"/>
        <item x="77"/>
        <item x="215"/>
        <item x="138"/>
        <item x="81"/>
        <item x="166"/>
        <item x="124"/>
        <item x="32"/>
        <item x="84"/>
        <item x="99"/>
        <item x="13"/>
        <item x="71"/>
        <item x="47"/>
        <item x="67"/>
        <item x="97"/>
        <item x="51"/>
        <item x="120"/>
        <item x="117"/>
        <item x="167"/>
        <item x="171"/>
        <item x="133"/>
        <item x="35"/>
        <item x="116"/>
        <item x="127"/>
        <item x="112"/>
        <item x="196"/>
        <item x="176"/>
        <item x="219"/>
        <item x="88"/>
        <item x="50"/>
        <item x="141"/>
        <item x="152"/>
        <item x="0"/>
        <item x="202"/>
        <item x="46"/>
        <item x="27"/>
        <item x="54"/>
        <item x="16"/>
        <item x="220"/>
        <item x="66"/>
        <item x="169"/>
        <item x="69"/>
        <item x="208"/>
        <item x="213"/>
        <item x="175"/>
        <item x="203"/>
        <item x="73"/>
        <item x="200"/>
        <item x="225"/>
        <item x="178"/>
        <item x="192"/>
        <item x="188"/>
        <item x="155"/>
        <item x="207"/>
        <item x="94"/>
        <item x="184"/>
        <item x="129"/>
        <item x="96"/>
        <item x="103"/>
        <item x="135"/>
        <item x="19"/>
        <item x="34"/>
        <item x="45"/>
        <item x="11"/>
        <item x="6"/>
        <item x="132"/>
        <item x="142"/>
        <item x="198"/>
        <item x="18"/>
        <item x="80"/>
        <item x="163"/>
        <item x="224"/>
        <item x="183"/>
        <item x="158"/>
        <item x="91"/>
        <item x="43"/>
        <item x="190"/>
        <item x="153"/>
        <item x="148"/>
        <item x="78"/>
        <item x="201"/>
        <item x="107"/>
        <item x="125"/>
        <item x="139"/>
        <item x="86"/>
        <item x="49"/>
        <item x="70"/>
        <item x="83"/>
        <item x="82"/>
        <item x="75"/>
        <item x="100"/>
        <item x="126"/>
        <item x="95"/>
        <item x="159"/>
        <item x="57"/>
        <item x="122"/>
        <item x="172"/>
        <item x="85"/>
        <item x="108"/>
        <item x="222"/>
        <item x="123"/>
        <item x="98"/>
        <item x="161"/>
        <item x="136"/>
        <item x="3"/>
        <item x="170"/>
        <item x="137"/>
        <item x="154"/>
        <item x="187"/>
        <item x="157"/>
        <item x="87"/>
        <item x="118"/>
        <item x="145"/>
        <item x="115"/>
        <item x="5"/>
        <item x="204"/>
        <item x="93"/>
        <item x="144"/>
        <item x="186"/>
        <item x="156"/>
        <item x="182"/>
        <item x="195"/>
        <item x="60"/>
        <item x="37"/>
        <item x="90"/>
        <item x="191"/>
        <item x="55"/>
        <item x="209"/>
        <item x="177"/>
        <item x="92"/>
        <item x="160"/>
        <item x="62"/>
        <item x="162"/>
        <item x="74"/>
        <item x="41"/>
        <item x="205"/>
        <item x="8"/>
        <item x="42"/>
        <item x="4"/>
        <item x="40"/>
        <item x="147"/>
        <item x="106"/>
        <item x="165"/>
        <item x="193"/>
        <item x="168"/>
        <item x="7"/>
        <item x="61"/>
        <item x="52"/>
        <item x="79"/>
        <item x="20"/>
        <item x="72"/>
        <item x="185"/>
        <item x="151"/>
        <item x="64"/>
        <item x="216"/>
        <item x="25"/>
        <item x="89"/>
        <item x="12"/>
        <item x="23"/>
        <item x="179"/>
        <item x="59"/>
        <item x="218"/>
        <item x="119"/>
        <item x="36"/>
        <item x="111"/>
        <item x="146"/>
        <item x="110"/>
        <item x="26"/>
        <item x="53"/>
        <item x="9"/>
        <item x="180"/>
        <item x="48"/>
        <item x="102"/>
        <item x="181"/>
        <item x="223"/>
        <item x="109"/>
        <item x="150"/>
        <item x="113"/>
        <item x="76"/>
        <item x="101"/>
        <item x="149"/>
        <item x="206"/>
        <item x="2"/>
        <item x="211"/>
        <item x="10"/>
        <item x="22"/>
        <item x="14"/>
        <item x="173"/>
        <item x="199"/>
        <item x="33"/>
        <item x="194"/>
        <item x="210"/>
        <item x="65"/>
        <item x="121"/>
        <item x="29"/>
        <item x="56"/>
        <item t="default"/>
      </items>
    </pivotField>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41"/>
    </i>
    <i>
      <x v="65"/>
    </i>
    <i>
      <x v="175"/>
    </i>
    <i>
      <x v="187"/>
    </i>
    <i>
      <x v="224"/>
    </i>
  </rowItems>
  <colItems count="1">
    <i/>
  </colItems>
  <dataFields count="1">
    <dataField name="Sum of Total  Sales" fld="5" baseField="0" baseItem="37" numFmtId="44"/>
  </dataFields>
  <formats count="1">
    <format dxfId="25">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BCE157-47C0-448F-A190-E28676917AAC}"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3:I9" firstHeaderRow="1" firstDataRow="1" firstDataCol="1"/>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v="1"/>
    </i>
    <i>
      <x v="2"/>
    </i>
    <i>
      <x v="3"/>
    </i>
    <i>
      <x v="4"/>
    </i>
    <i>
      <x v="5"/>
    </i>
    <i>
      <x v="6"/>
    </i>
  </rowItems>
  <colItems count="1">
    <i/>
  </colItems>
  <dataFields count="1">
    <dataField name="Sum of Total  Sales" fld="5" baseField="0" baseItem="0" numFmtId="165"/>
  </dataFields>
  <formats count="3">
    <format dxfId="28">
      <pivotArea outline="0" collapsedLevelsAreSubtotals="1" fieldPosition="0"/>
    </format>
    <format dxfId="27">
      <pivotArea collapsedLevelsAreSubtotals="1" fieldPosition="0">
        <references count="1">
          <reference field="15" count="5">
            <x v="1"/>
            <x v="2"/>
            <x v="3"/>
            <x v="4"/>
            <x v="5"/>
          </reference>
        </references>
      </pivotArea>
    </format>
    <format dxfId="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1A9F2E-3E15-48A1-BBD7-9313DDFE0B78}"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O3:P6" firstHeaderRow="1" firstDataRow="1" firstDataCol="1"/>
  <pivotFields count="16">
    <pivotField showAll="0"/>
    <pivotField axis="axisRow" showAll="0" measureFilter="1">
      <items count="12">
        <item x="6"/>
        <item x="10"/>
        <item x="8"/>
        <item x="0"/>
        <item x="1"/>
        <item x="7"/>
        <item x="2"/>
        <item x="9"/>
        <item x="5"/>
        <item x="3"/>
        <item x="4"/>
        <item t="default"/>
      </items>
    </pivotField>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2"/>
    </i>
    <i>
      <x v="3"/>
    </i>
    <i>
      <x v="4"/>
    </i>
  </rowItems>
  <colItems count="1">
    <i/>
  </colItems>
  <dataFields count="1">
    <dataField name="Sum of Total  Sales" fld="5" baseField="1" baseItem="0" numFmtId="44"/>
  </dataFields>
  <formats count="1">
    <format dxfId="29">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2F7FA9-5F2B-4C1D-BA6C-687E3B72FA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6">
    <pivotField showAll="0"/>
    <pivotField showAll="0"/>
    <pivotField showAll="0"/>
    <pivotField showAll="0"/>
    <pivotField dataField="1" showAll="0"/>
    <pivotField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old" fld="4"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7C8BAF-F8A1-4DCB-B36E-3440C3E63FB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3:H8" firstHeaderRow="1" firstDataRow="1" firstDataCol="1"/>
  <pivotFields count="10">
    <pivotField axis="axisRow" showAll="0" measureFilter="1" sortType="ascending">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35"/>
    </i>
    <i>
      <x v="39"/>
    </i>
    <i>
      <x v="62"/>
    </i>
    <i>
      <x v="222"/>
    </i>
    <i>
      <x v="223"/>
    </i>
  </rowItems>
  <colItems count="1">
    <i/>
  </colItems>
  <dataFields count="1">
    <dataField name="Sum of Total Sales" fld="5" baseField="0" baseItem="0" numFmtId="165"/>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3C340C-B5E0-4244-BDFE-0A8DBA7AE17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Q3:R8" firstHeaderRow="1" firstDataRow="1" firstDataCol="1"/>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sortType="ascending">
      <items count="28">
        <item n=" Eau de Parfum" x="3"/>
        <item x="5"/>
        <item x="19"/>
        <item x="2"/>
        <item x="0"/>
        <item x="4"/>
        <item x="1"/>
        <item x="8"/>
        <item x="13"/>
        <item x="20"/>
        <item x="6"/>
        <item x="9"/>
        <item x="10"/>
        <item x="24"/>
        <item x="16"/>
        <item x="7"/>
        <item x="12"/>
        <item x="26"/>
        <item x="25"/>
        <item x="18"/>
        <item x="17"/>
        <item x="21"/>
        <item x="15"/>
        <item x="22"/>
        <item x="11"/>
        <item x="23"/>
        <item x="14"/>
        <item t="default"/>
      </items>
    </pivotField>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axis="axisRow" showAll="0">
      <items count="6">
        <item x="3"/>
        <item x="2"/>
        <item x="1"/>
        <item x="0"/>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x v="4"/>
    </i>
  </rowItems>
  <colItems count="1">
    <i/>
  </colItems>
  <dataFields count="1">
    <dataField name="Average of Total Sales" fld="5" subtotal="average" baseField="9" baseItem="1" numFmtId="165"/>
  </dataFields>
  <formats count="1">
    <format dxfId="7">
      <pivotArea outline="0" collapsedLevelsAreSubtotals="1" fieldPosition="0"/>
    </format>
  </format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3"/>
          </reference>
        </references>
      </pivotArea>
    </chartFormat>
    <chartFormat chart="4" format="4">
      <pivotArea type="data" outline="0" fieldPosition="0">
        <references count="2">
          <reference field="4294967294" count="1" selected="0">
            <x v="0"/>
          </reference>
          <reference field="7"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2">
          <reference field="4294967294" count="1" selected="0">
            <x v="0"/>
          </reference>
          <reference field="7" count="1" selected="0">
            <x v="1"/>
          </reference>
        </references>
      </pivotArea>
    </chartFormat>
    <chartFormat chart="8" format="13">
      <pivotArea type="data" outline="0" fieldPosition="0">
        <references count="2">
          <reference field="4294967294" count="1" selected="0">
            <x v="0"/>
          </reference>
          <reference field="7" count="1" selected="0">
            <x v="2"/>
          </reference>
        </references>
      </pivotArea>
    </chartFormat>
    <chartFormat chart="8" format="14">
      <pivotArea type="data" outline="0" fieldPosition="0">
        <references count="2">
          <reference field="4294967294" count="1" selected="0">
            <x v="0"/>
          </reference>
          <reference field="7" count="1" selected="0">
            <x v="3"/>
          </reference>
        </references>
      </pivotArea>
    </chartFormat>
    <chartFormat chart="8" format="15">
      <pivotArea type="data" outline="0" fieldPosition="0">
        <references count="2">
          <reference field="4294967294" count="1" selected="0">
            <x v="0"/>
          </reference>
          <reference field="7" count="1" selected="0">
            <x v="4"/>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BDE5DD-4210-4488-A2BB-94ACF86674B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3:N9" firstHeaderRow="1" firstDataRow="1" firstDataCol="1"/>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sortType="ascending">
      <items count="28">
        <item n=" Eau de Parfum" x="3"/>
        <item x="5"/>
        <item x="19"/>
        <item x="2"/>
        <item x="0"/>
        <item x="4"/>
        <item x="1"/>
        <item x="8"/>
        <item x="13"/>
        <item x="20"/>
        <item x="6"/>
        <item x="9"/>
        <item x="10"/>
        <item x="24"/>
        <item x="16"/>
        <item x="7"/>
        <item x="12"/>
        <item x="26"/>
        <item x="25"/>
        <item x="18"/>
        <item x="17"/>
        <item x="21"/>
        <item x="15"/>
        <item x="22"/>
        <item x="11"/>
        <item x="23"/>
        <item x="14"/>
        <item t="default"/>
      </items>
    </pivotField>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9"/>
  </rowFields>
  <rowItems count="6">
    <i>
      <x v="1"/>
    </i>
    <i>
      <x v="2"/>
    </i>
    <i>
      <x v="3"/>
    </i>
    <i>
      <x v="4"/>
    </i>
    <i>
      <x v="5"/>
    </i>
    <i>
      <x v="6"/>
    </i>
  </rowItems>
  <colItems count="1">
    <i/>
  </colItems>
  <dataFields count="1">
    <dataField name="Average of Total Sales" fld="5" subtotal="average" baseField="9" baseItem="1" numFmtId="169"/>
  </dataFields>
  <formats count="2">
    <format dxfId="9">
      <pivotArea collapsedLevelsAreSubtotals="1" fieldPosition="0">
        <references count="1">
          <reference field="9" count="1">
            <x v="1"/>
          </reference>
        </references>
      </pivotArea>
    </format>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7D2CC7-B7C6-4E29-8271-F81578D433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dataField="1" showAll="0"/>
    <pivotField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old" fld="4" baseField="0" baseItem="0" numFmtId="167"/>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28F70C-2351-40F8-BB69-9126641D72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5"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0AD4D5-3F4F-4AA0-A489-6F09E7E5A9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Total Sales"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A50511-A8CE-4947-A3B5-DEB5173A26B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3:K6" firstHeaderRow="1" firstDataRow="1" firstDataCol="1"/>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axis="axisRow" showAll="0" measureFilter="1" sortType="ascending">
      <items count="28">
        <item n=" Eau de Parfum" x="3"/>
        <item x="5"/>
        <item x="19"/>
        <item x="2"/>
        <item x="0"/>
        <item x="4"/>
        <item x="1"/>
        <item x="8"/>
        <item x="13"/>
        <item x="20"/>
        <item x="6"/>
        <item x="9"/>
        <item x="10"/>
        <item x="24"/>
        <item x="16"/>
        <item x="7"/>
        <item x="12"/>
        <item x="26"/>
        <item x="25"/>
        <item x="18"/>
        <item x="17"/>
        <item x="21"/>
        <item x="15"/>
        <item x="22"/>
        <item x="11"/>
        <item x="23"/>
        <item x="14"/>
        <item t="default"/>
      </items>
    </pivotField>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4"/>
    </i>
    <i>
      <x v="5"/>
    </i>
    <i>
      <x v="6"/>
    </i>
  </rowItems>
  <colItems count="1">
    <i/>
  </colItems>
  <dataFields count="1">
    <dataField name="Sum of Total Sales" fld="5" baseField="0" baseItem="0" numFmtId="165"/>
  </dataFields>
  <formats count="2">
    <format dxfId="13">
      <pivotArea dataOnly="0" labelOnly="1" fieldPosition="0">
        <references count="1">
          <reference field="1" count="0"/>
        </references>
      </pivotArea>
    </format>
    <format dxfId="1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5"/>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4"/>
          </reference>
        </references>
      </pivotArea>
    </chartFormat>
    <chartFormat chart="2" format="10">
      <pivotArea type="data" outline="0" fieldPosition="0">
        <references count="2">
          <reference field="4294967294" count="1" selected="0">
            <x v="0"/>
          </reference>
          <reference field="1" count="1" selected="0">
            <x v="5"/>
          </reference>
        </references>
      </pivotArea>
    </chartFormat>
    <chartFormat chart="2" format="1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F67ADE-A9B2-4AA0-A8F3-9F7142F3F0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ales" fld="5" subtotal="average" baseField="0" baseItem="0" numFmtId="4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E4018BF-1C7C-43ED-ADD6-2CE39845135E}" autoFormatId="16" applyNumberFormats="0" applyBorderFormats="0" applyFontFormats="0" applyPatternFormats="0" applyAlignmentFormats="0" applyWidthHeightFormats="0">
  <queryTableRefresh nextId="15">
    <queryTableFields count="14">
      <queryTableField id="1" name="Brand" tableColumnId="1"/>
      <queryTableField id="2" name="TYPE" tableColumnId="2"/>
      <queryTableField id="3" name="PRICE" tableColumnId="3"/>
      <queryTableField id="4" name="Available Stocks" tableColumnId="4"/>
      <queryTableField id="5" name="sold" tableColumnId="5"/>
      <queryTableField id="6" name="Total  Sales" tableColumnId="6"/>
      <queryTableField id="7" name="Z-Score" tableColumnId="7"/>
      <queryTableField id="8" name="Outliers" tableColumnId="8"/>
      <queryTableField id="9" name="Country" tableColumnId="9"/>
      <queryTableField id="10" name="last Updated Date" tableColumnId="10"/>
      <queryTableField id="11" name="Average of Type" tableColumnId="11"/>
      <queryTableField id="12" name="Std of Type" tableColumnId="12"/>
      <queryTableField id="13" name="Z  - Score" tableColumnId="13"/>
      <queryTableField id="14" name="Outliers of Typ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B709715-C454-4B32-AB96-99213C4801CF}" autoFormatId="16" applyNumberFormats="0" applyBorderFormats="0" applyFontFormats="0" applyPatternFormats="0" applyAlignmentFormats="0" applyWidthHeightFormats="0">
  <queryTableRefresh nextId="15">
    <queryTableFields count="14">
      <queryTableField id="1" name="Brand" tableColumnId="1"/>
      <queryTableField id="2" name="TYPE" tableColumnId="2"/>
      <queryTableField id="3" name="PRICE" tableColumnId="3"/>
      <queryTableField id="4" name="Available Stocks" tableColumnId="4"/>
      <queryTableField id="5" name="sold" tableColumnId="5"/>
      <queryTableField id="6" name="Total  Sales" tableColumnId="6"/>
      <queryTableField id="7" name="Z-Score" tableColumnId="7"/>
      <queryTableField id="8" name="Outliers" tableColumnId="8"/>
      <queryTableField id="9" name="Country" tableColumnId="9"/>
      <queryTableField id="10" name="last Updated Date" tableColumnId="10"/>
      <queryTableField id="11" name="Average of Type" tableColumnId="11"/>
      <queryTableField id="12" name="Std of Type" tableColumnId="12"/>
      <queryTableField id="13" name="Z  - Score" tableColumnId="13"/>
      <queryTableField id="14" name="Outliers of Typ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75534FD-4AEA-4DD7-8868-9C8B839AD95B}" sourceName="Country">
  <pivotTables>
    <pivotTable tabId="13" name="PivotTable12"/>
    <pivotTable tabId="13" name="PivotTable1"/>
    <pivotTable tabId="13" name="PivotTable10"/>
    <pivotTable tabId="13" name="PivotTable11"/>
    <pivotTable tabId="13" name="PivotTable14"/>
    <pivotTable tabId="13" name="PivotTable2"/>
    <pivotTable tabId="13" name="PivotTable8"/>
    <pivotTable tabId="13" name="PivotTable9"/>
  </pivotTables>
  <data>
    <tabular pivotCacheId="66962088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3BFC17B-39A6-4E71-97E0-B4A5EBBB7506}" sourceName="Country">
  <pivotTables>
    <pivotTable tabId="12" name="PivotTable7"/>
    <pivotTable tabId="12" name="PivotTable1"/>
    <pivotTable tabId="12" name="PivotTable2"/>
    <pivotTable tabId="12" name="PivotTable3"/>
    <pivotTable tabId="12" name="PivotTable4"/>
    <pivotTable tabId="12" name="PivotTable5"/>
    <pivotTable tabId="12" name="PivotTable6"/>
    <pivotTable tabId="12" name="PivotTable8"/>
  </pivotTables>
  <data>
    <tabular pivotCacheId="1311365465">
      <items count="5">
        <i x="3" s="1"/>
        <i x="2" s="1"/>
        <i x="1" s="1"/>
        <i x="0"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FC2E868-E028-4970-BCE6-B3BED7BA5075}" cache="Slicer_Country" caption="Country"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24F252F-D381-43F4-97A2-6C7B9FDC9B60}" cache="Slicer_Country1" caption="Country"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D16CFFCC-2334-4C45-8449-C18264521E23}" cache="Slicer_Country" caption="Country" style="Slicer Style 1" rowHeight="234950"/>
  <slicer name="Country 2" xr10:uid="{9A03D7F2-4278-46FB-9461-3A87877715AE}" cache="Slicer_Country1" caption="Country"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F1CAC3-3A65-4962-A9C7-4ACA59398C8D}" name="Man_Perfume_Table" displayName="Man_Perfume_Table" ref="A1:N973" tableType="queryTable" totalsRowShown="0">
  <autoFilter ref="A1:N973" xr:uid="{E3F1CAC3-3A65-4962-A9C7-4ACA59398C8D}"/>
  <tableColumns count="14">
    <tableColumn id="1" xr3:uid="{50C2BAC2-95FB-45FD-A412-1C373E0681F8}" uniqueName="1" name="Brand" queryTableFieldId="1" dataDxfId="36"/>
    <tableColumn id="2" xr3:uid="{79672D5F-7A75-4E7A-BB1B-68CDF9087E95}" uniqueName="2" name="TYPE" queryTableFieldId="2" dataDxfId="35"/>
    <tableColumn id="3" xr3:uid="{9FD8F784-23C1-49B7-9B7F-D767EA6B0DCC}" uniqueName="3" name="PRICE" queryTableFieldId="3"/>
    <tableColumn id="4" xr3:uid="{F95B54AC-A04C-45F4-BD2E-CCE321712765}" uniqueName="4" name="Available Stocks" queryTableFieldId="4"/>
    <tableColumn id="5" xr3:uid="{83133E76-80AF-48FD-AD46-A5A9AE3A1E09}" uniqueName="5" name="sold" queryTableFieldId="5"/>
    <tableColumn id="6" xr3:uid="{6E94E3F3-0D71-4F6A-B14B-C67B10EFC7EA}" uniqueName="6" name="Total  Sales" queryTableFieldId="6"/>
    <tableColumn id="7" xr3:uid="{4A3FB874-AFA7-47A5-86EF-F9BD981ECD50}" uniqueName="7" name="Z-Score" queryTableFieldId="7"/>
    <tableColumn id="8" xr3:uid="{4F2963FF-C3BE-44C6-825F-91B1E7CCB239}" uniqueName="8" name="Outliers" queryTableFieldId="8" dataDxfId="34"/>
    <tableColumn id="9" xr3:uid="{BF0A99C2-FB20-4F0C-B8FD-A455B281F891}" uniqueName="9" name="Country" queryTableFieldId="9" dataDxfId="33"/>
    <tableColumn id="10" xr3:uid="{D6C513E1-184A-43D1-B639-FAB5B9CA3E61}" uniqueName="10" name="last Updated Date" queryTableFieldId="10" dataDxfId="32"/>
    <tableColumn id="11" xr3:uid="{C7EA19E1-0258-4E18-98A9-02628DFA23D0}" uniqueName="11" name="Average of Type" queryTableFieldId="11"/>
    <tableColumn id="12" xr3:uid="{007C13DD-5AB8-4354-B0D7-8842D4FA7286}" uniqueName="12" name="Std of Type" queryTableFieldId="12"/>
    <tableColumn id="13" xr3:uid="{938D6130-00BB-4506-8DC6-2A63FC979BF7}" uniqueName="13" name="Z  - Score" queryTableFieldId="13"/>
    <tableColumn id="14" xr3:uid="{A19BABC8-358D-4938-B2EE-08D49377BE2A}" uniqueName="14" name="Outliers of Type" queryTableFieldId="14"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AE350B-3C1F-4E2F-8F1F-80F865BCA8B0}" name="Table2_1" displayName="Table2_1" ref="A1:N978" tableType="queryTable" totalsRowShown="0">
  <autoFilter ref="A1:N978" xr:uid="{0AAE350B-3C1F-4E2F-8F1F-80F865BCA8B0}"/>
  <tableColumns count="14">
    <tableColumn id="1" xr3:uid="{B14AA237-15C8-44DE-86C4-6F817614147B}" uniqueName="1" name="Brand" queryTableFieldId="1" dataDxfId="20"/>
    <tableColumn id="2" xr3:uid="{41AF7A8A-1016-473E-BCFB-234341952EAD}" uniqueName="2" name="TYPE" queryTableFieldId="2" dataDxfId="19"/>
    <tableColumn id="3" xr3:uid="{EA921D1B-AFBF-421D-9299-766099B48765}" uniqueName="3" name="PRICE" queryTableFieldId="3"/>
    <tableColumn id="4" xr3:uid="{A7BE2E17-4D58-4E15-9521-4ABE769B7E8F}" uniqueName="4" name="Available Stocks" queryTableFieldId="4"/>
    <tableColumn id="5" xr3:uid="{FBCC43E9-7BF2-4E0C-83F8-7330E5D429AE}" uniqueName="5" name="sold" queryTableFieldId="5"/>
    <tableColumn id="6" xr3:uid="{3207F14A-9F96-4FC2-AC6B-830D6FCC6E7E}" uniqueName="6" name="Total  Sales" queryTableFieldId="6"/>
    <tableColumn id="7" xr3:uid="{5FA2BD93-B516-42EF-8710-68ACFF4B7432}" uniqueName="7" name="Z-Score" queryTableFieldId="7"/>
    <tableColumn id="8" xr3:uid="{88CCF47C-CE09-46E5-AE3E-F3571B81F058}" uniqueName="8" name="Outliers" queryTableFieldId="8" dataDxfId="18"/>
    <tableColumn id="9" xr3:uid="{53C81335-B1D5-41C0-9E59-B0E43A88664C}" uniqueName="9" name="Country" queryTableFieldId="9" dataDxfId="17"/>
    <tableColumn id="10" xr3:uid="{11BE9822-758A-49BE-8CBB-BA9A8373D327}" uniqueName="10" name="last Updated Date" queryTableFieldId="10" dataDxfId="16"/>
    <tableColumn id="11" xr3:uid="{8BB111DB-78CB-47A5-9439-6CBD0FD49622}" uniqueName="11" name="Average of Type" queryTableFieldId="11"/>
    <tableColumn id="12" xr3:uid="{877E6A89-4155-478F-A3E5-0BFA1B99EEC0}" uniqueName="12" name="Std of Type" queryTableFieldId="12"/>
    <tableColumn id="13" xr3:uid="{AB4C3D29-A37B-4F78-A2CB-2A47B786EE9A}" uniqueName="13" name="Z  - Score" queryTableFieldId="13"/>
    <tableColumn id="14" xr3:uid="{E7B978BF-2518-4334-B5E1-9A4C65547D90}" uniqueName="14" name="Outliers of Type" queryTableFieldId="14"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Women_Perfume_Table" displayName="Women_Perfume_Table" ref="A1:I1001" totalsRowShown="0">
  <autoFilter ref="A1:I1001" xr:uid="{00000000-000C-0000-FFFF-FFFF01000000}"/>
  <sortState xmlns:xlrd2="http://schemas.microsoft.com/office/spreadsheetml/2017/richdata2" ref="A2:I976">
    <sortCondition descending="1" ref="F2:F1001"/>
  </sortState>
  <tableColumns count="9">
    <tableColumn id="1" xr3:uid="{00000000-0010-0000-0100-000001000000}" name="Brand"/>
    <tableColumn id="3" xr3:uid="{00000000-0010-0000-0100-000003000000}" name="Type"/>
    <tableColumn id="4" xr3:uid="{00000000-0010-0000-0100-000004000000}" name="Price"/>
    <tableColumn id="6" xr3:uid="{00000000-0010-0000-0100-000006000000}" name="Available Stocks"/>
    <tableColumn id="8" xr3:uid="{00000000-0010-0000-0100-000008000000}" name="Sold"/>
    <tableColumn id="13" xr3:uid="{5F86F599-7FB3-454D-967D-4DDB88D07F3D}" name="Total Sales">
      <calculatedColumnFormula>Women_Perfume_Table[[#This Row],[Sold]]*Women_Perfume_Table[[#This Row],[Price]]</calculatedColumnFormula>
    </tableColumn>
    <tableColumn id="24" xr3:uid="{F2749122-F835-4491-B350-C91B2BC07478}" name="Last  Updated Date2" dataDxfId="5"/>
    <tableColumn id="36" xr3:uid="{78A65E02-09B1-4FF8-AC27-6945F31FD744}" name="Country" dataDxfId="4"/>
    <tableColumn id="5" xr3:uid="{27BA8313-8F6F-4583-82C2-4F904B40DB60}" name="Z-Score" dataDxfId="3">
      <calculatedColumnFormula>((Women_Perfume_Table[[#This Row],[Total Sales]]-$M$2)/$M$3)</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4A4484-3109-49BF-A668-113D57A92751}" name="Table3" displayName="Table3" ref="J1:L1048576" totalsRowShown="0" headerRowDxfId="2" tableBorderDxfId="1">
  <autoFilter ref="J1:L1048576" xr:uid="{054A4484-3109-49BF-A668-113D57A92751}">
    <filterColumn colId="0">
      <filters>
        <filter val="Yes"/>
      </filters>
    </filterColumn>
  </autoFilter>
  <tableColumns count="3">
    <tableColumn id="1" xr3:uid="{4ABEA07E-32EB-4CF7-BDF4-339D4661CA3E}" name="Skewness"/>
    <tableColumn id="4" xr3:uid="{D1687F36-8B1D-4845-9C02-A907B560947F}" name="Average Type" dataDxfId="0">
      <calculatedColumnFormula>AVERAGEIFS(Women_Perfume_Table[Total Sales],Women_Perfume_Table[Type],Women_Perfume_Table[[#This Row],[Type]])</calculatedColumnFormula>
    </tableColumn>
    <tableColumn id="5" xr3:uid="{F13093E2-A13D-4FA8-948F-FD8A89A17DBC}" name="Std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07/relationships/slicer" Target="../slicers/slicer2.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2E10-0C3A-4F63-95ED-87E6624B3C99}">
  <dimension ref="A1:Q973"/>
  <sheetViews>
    <sheetView topLeftCell="A948" workbookViewId="0">
      <selection activeCell="R9" sqref="R9"/>
    </sheetView>
  </sheetViews>
  <sheetFormatPr defaultRowHeight="14.4" x14ac:dyDescent="0.3"/>
  <cols>
    <col min="1" max="1" width="23.5546875" bestFit="1" customWidth="1"/>
    <col min="2" max="2" width="15.44140625" bestFit="1" customWidth="1"/>
    <col min="3" max="3" width="8.109375" bestFit="1" customWidth="1"/>
    <col min="4" max="4" width="16.88671875" bestFit="1" customWidth="1"/>
    <col min="5" max="5" width="6.6640625" bestFit="1" customWidth="1"/>
    <col min="6" max="6" width="12.5546875" bestFit="1" customWidth="1"/>
    <col min="7" max="7" width="12.6640625" bestFit="1" customWidth="1"/>
    <col min="8" max="8" width="9.6640625" bestFit="1" customWidth="1"/>
    <col min="9" max="9" width="11.88671875" bestFit="1" customWidth="1"/>
    <col min="10" max="10" width="18.33203125" style="1" bestFit="1" customWidth="1"/>
    <col min="11" max="11" width="17" bestFit="1" customWidth="1"/>
    <col min="12" max="12" width="12.77734375" bestFit="1" customWidth="1"/>
    <col min="13" max="13" width="12.6640625" bestFit="1" customWidth="1"/>
    <col min="14" max="14" width="16.5546875" bestFit="1" customWidth="1"/>
    <col min="16" max="16" width="12" bestFit="1" customWidth="1"/>
  </cols>
  <sheetData>
    <row r="1" spans="1:17" x14ac:dyDescent="0.3">
      <c r="A1" t="s">
        <v>330</v>
      </c>
      <c r="B1" t="s">
        <v>331</v>
      </c>
      <c r="C1" t="s">
        <v>332</v>
      </c>
      <c r="D1" t="s">
        <v>409</v>
      </c>
      <c r="E1" t="s">
        <v>0</v>
      </c>
      <c r="F1" t="s">
        <v>432</v>
      </c>
      <c r="G1" t="s">
        <v>433</v>
      </c>
      <c r="H1" t="s">
        <v>442</v>
      </c>
      <c r="I1" t="s">
        <v>411</v>
      </c>
      <c r="J1" s="1" t="s">
        <v>440</v>
      </c>
      <c r="K1" t="s">
        <v>436</v>
      </c>
      <c r="L1" t="s">
        <v>437</v>
      </c>
      <c r="M1" t="s">
        <v>441</v>
      </c>
      <c r="N1" t="s">
        <v>443</v>
      </c>
    </row>
    <row r="2" spans="1:17" x14ac:dyDescent="0.3">
      <c r="A2" s="3" t="s">
        <v>1</v>
      </c>
      <c r="B2" s="3" t="s">
        <v>41</v>
      </c>
      <c r="C2" s="4">
        <v>84.99</v>
      </c>
      <c r="D2" s="4">
        <v>10</v>
      </c>
      <c r="E2" s="4">
        <v>116</v>
      </c>
      <c r="F2" s="4">
        <v>9858.84</v>
      </c>
      <c r="G2" s="4">
        <v>-0.15659521807811436</v>
      </c>
      <c r="H2" s="3" t="s">
        <v>439</v>
      </c>
      <c r="I2" s="3" t="s">
        <v>337</v>
      </c>
      <c r="J2" s="1">
        <v>45328</v>
      </c>
      <c r="K2" s="4">
        <v>10438.718031746032</v>
      </c>
      <c r="L2" s="4">
        <v>26406.609500097282</v>
      </c>
      <c r="M2" s="4">
        <v>-2.1959579163083966E-2</v>
      </c>
      <c r="N2" s="3" t="s">
        <v>439</v>
      </c>
    </row>
    <row r="3" spans="1:17" x14ac:dyDescent="0.3">
      <c r="A3" s="3" t="s">
        <v>14</v>
      </c>
      <c r="B3" s="3" t="s">
        <v>41</v>
      </c>
      <c r="C3" s="4">
        <v>109.99</v>
      </c>
      <c r="D3" s="4">
        <v>8</v>
      </c>
      <c r="E3" s="4">
        <v>48</v>
      </c>
      <c r="F3" s="4">
        <v>5279.5199999999995</v>
      </c>
      <c r="G3" s="4">
        <v>-0.20155174408155976</v>
      </c>
      <c r="H3" s="3" t="s">
        <v>439</v>
      </c>
      <c r="I3" s="3" t="s">
        <v>338</v>
      </c>
      <c r="J3" s="1">
        <v>45318</v>
      </c>
      <c r="K3" s="4">
        <v>10438.718031746032</v>
      </c>
      <c r="L3" s="4">
        <v>26406.609500097282</v>
      </c>
      <c r="M3" s="4">
        <v>-0.19537525374952153</v>
      </c>
      <c r="N3" s="3" t="s">
        <v>439</v>
      </c>
      <c r="P3">
        <f>AVERAGE(Man_Perfume_Table[Total  Sales])</f>
        <v>14688.720720164614</v>
      </c>
    </row>
    <row r="4" spans="1:17" x14ac:dyDescent="0.3">
      <c r="A4" s="3" t="s">
        <v>3</v>
      </c>
      <c r="B4" s="3" t="s">
        <v>54</v>
      </c>
      <c r="C4" s="4">
        <v>100</v>
      </c>
      <c r="D4" s="4">
        <v>10</v>
      </c>
      <c r="E4" s="4">
        <v>27</v>
      </c>
      <c r="F4" s="4">
        <v>2700</v>
      </c>
      <c r="G4" s="4">
        <v>-0.22687564762103887</v>
      </c>
      <c r="H4" s="3" t="s">
        <v>439</v>
      </c>
      <c r="I4" s="3" t="s">
        <v>335</v>
      </c>
      <c r="J4" s="1">
        <v>45333</v>
      </c>
      <c r="K4" s="4">
        <v>42123.110909090959</v>
      </c>
      <c r="L4" s="4">
        <v>132929.50192099597</v>
      </c>
      <c r="M4" s="4">
        <v>-0.29657156868398793</v>
      </c>
      <c r="N4" s="3" t="s">
        <v>439</v>
      </c>
      <c r="P4">
        <f>_xlfn.STDEV.P(Man_Perfume_Table[Total  Sales])</f>
        <v>39329.189078087213</v>
      </c>
      <c r="Q4">
        <f>P4-P3</f>
        <v>24640.468357922597</v>
      </c>
    </row>
    <row r="5" spans="1:17" x14ac:dyDescent="0.3">
      <c r="A5" s="3" t="s">
        <v>1</v>
      </c>
      <c r="B5" s="3" t="s">
        <v>54</v>
      </c>
      <c r="C5" s="4">
        <v>83.95</v>
      </c>
      <c r="D5" s="4">
        <v>4</v>
      </c>
      <c r="E5" s="4">
        <v>22</v>
      </c>
      <c r="F5" s="4">
        <v>1846.9</v>
      </c>
      <c r="G5" s="4">
        <v>-0.23525078024630622</v>
      </c>
      <c r="H5" s="3" t="s">
        <v>439</v>
      </c>
      <c r="I5" s="3" t="s">
        <v>335</v>
      </c>
      <c r="J5" s="1">
        <v>45400</v>
      </c>
      <c r="K5" s="4">
        <v>42123.110909090959</v>
      </c>
      <c r="L5" s="4">
        <v>132929.50192099597</v>
      </c>
      <c r="M5" s="4">
        <v>-0.30298925616247574</v>
      </c>
      <c r="N5" s="3" t="s">
        <v>439</v>
      </c>
    </row>
    <row r="6" spans="1:17" x14ac:dyDescent="0.3">
      <c r="A6" s="3" t="s">
        <v>6</v>
      </c>
      <c r="B6" s="3" t="s">
        <v>7</v>
      </c>
      <c r="C6" s="4">
        <v>16.91</v>
      </c>
      <c r="D6" s="4">
        <v>1</v>
      </c>
      <c r="E6" s="4">
        <v>156</v>
      </c>
      <c r="F6" s="4">
        <v>2637.96</v>
      </c>
      <c r="G6" s="4">
        <v>-0.22748471247635665</v>
      </c>
      <c r="H6" s="3" t="s">
        <v>439</v>
      </c>
      <c r="I6" s="3" t="s">
        <v>338</v>
      </c>
      <c r="J6" s="1">
        <v>45307</v>
      </c>
      <c r="K6" s="4">
        <v>1881.0670270270268</v>
      </c>
      <c r="L6" s="4">
        <v>5343.4324984110126</v>
      </c>
      <c r="M6" s="4">
        <v>0.14164920642266035</v>
      </c>
      <c r="N6" s="3" t="s">
        <v>439</v>
      </c>
    </row>
    <row r="7" spans="1:17" x14ac:dyDescent="0.3">
      <c r="A7" s="3" t="s">
        <v>8</v>
      </c>
      <c r="B7" s="3" t="s">
        <v>9</v>
      </c>
      <c r="C7" s="4">
        <v>14.99</v>
      </c>
      <c r="D7" s="4">
        <v>10</v>
      </c>
      <c r="E7" s="4">
        <v>79</v>
      </c>
      <c r="F7" s="4">
        <v>1184.21</v>
      </c>
      <c r="G7" s="4">
        <v>-0.24175660211881642</v>
      </c>
      <c r="H7" s="3" t="s">
        <v>439</v>
      </c>
      <c r="I7" s="3" t="s">
        <v>143</v>
      </c>
      <c r="J7" s="1">
        <v>45333</v>
      </c>
      <c r="K7" s="4">
        <v>3369.2595999999985</v>
      </c>
      <c r="L7" s="4">
        <v>7916.3472393375896</v>
      </c>
      <c r="M7" s="4">
        <v>-0.27601740221072407</v>
      </c>
      <c r="N7" s="3" t="s">
        <v>439</v>
      </c>
    </row>
    <row r="8" spans="1:17" x14ac:dyDescent="0.3">
      <c r="A8" s="3" t="s">
        <v>10</v>
      </c>
      <c r="B8" s="3" t="s">
        <v>41</v>
      </c>
      <c r="C8" s="4">
        <v>30.99</v>
      </c>
      <c r="D8" s="4">
        <v>9</v>
      </c>
      <c r="E8" s="4">
        <v>39</v>
      </c>
      <c r="F8" s="4">
        <v>1208.6099999999999</v>
      </c>
      <c r="G8" s="4">
        <v>-0.24151706017056118</v>
      </c>
      <c r="H8" s="3" t="s">
        <v>439</v>
      </c>
      <c r="I8" s="3" t="s">
        <v>335</v>
      </c>
      <c r="J8" s="1">
        <v>45411</v>
      </c>
      <c r="K8" s="4">
        <v>10438.718031746032</v>
      </c>
      <c r="L8" s="4">
        <v>26406.609500097282</v>
      </c>
      <c r="M8" s="4">
        <v>-0.34953779400237001</v>
      </c>
      <c r="N8" s="3" t="s">
        <v>439</v>
      </c>
      <c r="Q8">
        <f>P4/P3</f>
        <v>2.6775094868606404</v>
      </c>
    </row>
    <row r="9" spans="1:17" x14ac:dyDescent="0.3">
      <c r="A9" s="3" t="s">
        <v>3</v>
      </c>
      <c r="B9" s="3" t="s">
        <v>41</v>
      </c>
      <c r="C9" s="4">
        <v>85</v>
      </c>
      <c r="D9" s="4">
        <v>1</v>
      </c>
      <c r="E9" s="4">
        <v>6</v>
      </c>
      <c r="F9" s="4">
        <v>510</v>
      </c>
      <c r="G9" s="4">
        <v>-0.24837551920624049</v>
      </c>
      <c r="H9" s="3" t="s">
        <v>439</v>
      </c>
      <c r="I9" s="3" t="s">
        <v>337</v>
      </c>
      <c r="J9" s="1">
        <v>45434</v>
      </c>
      <c r="K9" s="4">
        <v>10438.718031746032</v>
      </c>
      <c r="L9" s="4">
        <v>26406.609500097282</v>
      </c>
      <c r="M9" s="4">
        <v>-0.37599367051303784</v>
      </c>
      <c r="N9" s="3" t="s">
        <v>439</v>
      </c>
    </row>
    <row r="10" spans="1:17" x14ac:dyDescent="0.3">
      <c r="A10" s="3" t="s">
        <v>3</v>
      </c>
      <c r="B10" s="3" t="s">
        <v>334</v>
      </c>
      <c r="C10" s="4">
        <v>15.89</v>
      </c>
      <c r="D10" s="4">
        <v>10</v>
      </c>
      <c r="E10" s="4">
        <v>17</v>
      </c>
      <c r="F10" s="4">
        <v>270.13</v>
      </c>
      <c r="G10" s="4">
        <v>-0.25073039326886254</v>
      </c>
      <c r="H10" s="3" t="s">
        <v>439</v>
      </c>
      <c r="I10" s="3" t="s">
        <v>337</v>
      </c>
      <c r="J10" s="1">
        <v>45296</v>
      </c>
      <c r="K10" s="4">
        <v>174.79</v>
      </c>
      <c r="L10" s="4">
        <v>67.415560518325421</v>
      </c>
      <c r="M10" s="4">
        <v>1.4142135623730956</v>
      </c>
      <c r="N10" s="3" t="s">
        <v>439</v>
      </c>
    </row>
    <row r="11" spans="1:17" x14ac:dyDescent="0.3">
      <c r="A11" s="3" t="s">
        <v>11</v>
      </c>
      <c r="B11" s="3" t="s">
        <v>41</v>
      </c>
      <c r="C11" s="4">
        <v>49.99</v>
      </c>
      <c r="D11" s="4">
        <v>8</v>
      </c>
      <c r="E11" s="4">
        <v>68</v>
      </c>
      <c r="F11" s="4">
        <v>3399.32</v>
      </c>
      <c r="G11" s="4">
        <v>-0.22001021830735706</v>
      </c>
      <c r="H11" s="3" t="s">
        <v>439</v>
      </c>
      <c r="I11" s="3" t="s">
        <v>337</v>
      </c>
      <c r="J11" s="1">
        <v>45323</v>
      </c>
      <c r="K11" s="4">
        <v>10438.718031746032</v>
      </c>
      <c r="L11" s="4">
        <v>26406.609500097282</v>
      </c>
      <c r="M11" s="4">
        <v>-0.26657712462935079</v>
      </c>
      <c r="N11" s="3" t="s">
        <v>439</v>
      </c>
    </row>
    <row r="12" spans="1:17" x14ac:dyDescent="0.3">
      <c r="A12" s="3" t="s">
        <v>16</v>
      </c>
      <c r="B12" s="3" t="s">
        <v>54</v>
      </c>
      <c r="C12" s="4">
        <v>49.99</v>
      </c>
      <c r="D12" s="4">
        <v>8</v>
      </c>
      <c r="E12" s="4">
        <v>170</v>
      </c>
      <c r="F12" s="4">
        <v>8498.3000000000011</v>
      </c>
      <c r="G12" s="4">
        <v>-0.16995203784365323</v>
      </c>
      <c r="H12" s="3" t="s">
        <v>439</v>
      </c>
      <c r="I12" s="3" t="s">
        <v>335</v>
      </c>
      <c r="J12" s="1">
        <v>45323</v>
      </c>
      <c r="K12" s="4">
        <v>42123.110909090959</v>
      </c>
      <c r="L12" s="4">
        <v>132929.50192099597</v>
      </c>
      <c r="M12" s="4">
        <v>-0.25295220717125083</v>
      </c>
      <c r="N12" s="3" t="s">
        <v>439</v>
      </c>
    </row>
    <row r="13" spans="1:17" x14ac:dyDescent="0.3">
      <c r="A13" s="3" t="s">
        <v>29</v>
      </c>
      <c r="B13" s="3" t="s">
        <v>54</v>
      </c>
      <c r="C13" s="4">
        <v>32.89</v>
      </c>
      <c r="D13" s="4">
        <v>383</v>
      </c>
      <c r="E13" s="4">
        <v>5032</v>
      </c>
      <c r="F13" s="4">
        <v>165502.48000000001</v>
      </c>
      <c r="G13" s="4">
        <v>1.371403993361771</v>
      </c>
      <c r="H13" s="3" t="s">
        <v>439</v>
      </c>
      <c r="I13" s="3" t="s">
        <v>335</v>
      </c>
      <c r="J13" s="1">
        <v>45327</v>
      </c>
      <c r="K13" s="4">
        <v>42123.110909090959</v>
      </c>
      <c r="L13" s="4">
        <v>132929.50192099597</v>
      </c>
      <c r="M13" s="4">
        <v>0.92815640853177306</v>
      </c>
      <c r="N13" s="3" t="s">
        <v>439</v>
      </c>
    </row>
    <row r="14" spans="1:17" x14ac:dyDescent="0.3">
      <c r="A14" s="3" t="s">
        <v>340</v>
      </c>
      <c r="B14" s="3" t="s">
        <v>9</v>
      </c>
      <c r="C14" s="4">
        <v>15.99</v>
      </c>
      <c r="D14" s="4">
        <v>10</v>
      </c>
      <c r="E14" s="4">
        <v>889</v>
      </c>
      <c r="F14" s="4">
        <v>14215.11</v>
      </c>
      <c r="G14" s="4">
        <v>-0.11382843926968229</v>
      </c>
      <c r="H14" s="3" t="s">
        <v>439</v>
      </c>
      <c r="I14" s="3" t="s">
        <v>143</v>
      </c>
      <c r="J14" s="1">
        <v>45343</v>
      </c>
      <c r="K14" s="4">
        <v>3369.2595999999985</v>
      </c>
      <c r="L14" s="4">
        <v>7916.3472393375896</v>
      </c>
      <c r="M14" s="4">
        <v>1.3700574358468318</v>
      </c>
      <c r="N14" s="3" t="s">
        <v>439</v>
      </c>
    </row>
    <row r="15" spans="1:17" x14ac:dyDescent="0.3">
      <c r="A15" s="3" t="s">
        <v>14</v>
      </c>
      <c r="B15" s="3" t="s">
        <v>41</v>
      </c>
      <c r="C15" s="4">
        <v>59.99</v>
      </c>
      <c r="D15" s="4">
        <v>9</v>
      </c>
      <c r="E15" s="4">
        <v>63</v>
      </c>
      <c r="F15" s="4">
        <v>3779.3700000000003</v>
      </c>
      <c r="G15" s="4">
        <v>-0.21627915611742288</v>
      </c>
      <c r="H15" s="3" t="s">
        <v>439</v>
      </c>
      <c r="I15" s="3" t="s">
        <v>338</v>
      </c>
      <c r="J15" s="1">
        <v>45372</v>
      </c>
      <c r="K15" s="4">
        <v>10438.718031746032</v>
      </c>
      <c r="L15" s="4">
        <v>26406.609500097282</v>
      </c>
      <c r="M15" s="4">
        <v>-0.25218489453261683</v>
      </c>
      <c r="N15" s="3" t="s">
        <v>439</v>
      </c>
    </row>
    <row r="16" spans="1:17" x14ac:dyDescent="0.3">
      <c r="A16" s="3" t="s">
        <v>342</v>
      </c>
      <c r="B16" s="3" t="s">
        <v>54</v>
      </c>
      <c r="C16" s="4">
        <v>54.99</v>
      </c>
      <c r="D16" s="4">
        <v>1</v>
      </c>
      <c r="E16" s="4">
        <v>8</v>
      </c>
      <c r="F16" s="4">
        <v>439.92</v>
      </c>
      <c r="G16" s="4">
        <v>-0.24906351509696698</v>
      </c>
      <c r="H16" s="3" t="s">
        <v>439</v>
      </c>
      <c r="I16" s="3" t="s">
        <v>335</v>
      </c>
      <c r="J16" s="1">
        <v>45436</v>
      </c>
      <c r="K16" s="4">
        <v>42123.110909090959</v>
      </c>
      <c r="L16" s="4">
        <v>132929.50192099597</v>
      </c>
      <c r="M16" s="4">
        <v>-0.31357366353380717</v>
      </c>
      <c r="N16" s="3" t="s">
        <v>439</v>
      </c>
    </row>
    <row r="17" spans="1:14" x14ac:dyDescent="0.3">
      <c r="A17" s="3" t="s">
        <v>16</v>
      </c>
      <c r="B17" s="3" t="s">
        <v>25</v>
      </c>
      <c r="C17" s="4">
        <v>68.989999999999995</v>
      </c>
      <c r="D17" s="4">
        <v>2</v>
      </c>
      <c r="E17" s="4">
        <v>20</v>
      </c>
      <c r="F17" s="4">
        <v>1379.8</v>
      </c>
      <c r="G17" s="4">
        <v>-0.23983643778851979</v>
      </c>
      <c r="H17" s="3" t="s">
        <v>439</v>
      </c>
      <c r="I17" s="3" t="s">
        <v>335</v>
      </c>
      <c r="J17" s="1">
        <v>45433</v>
      </c>
      <c r="K17" s="4">
        <v>7851.1500000000024</v>
      </c>
      <c r="L17" s="4">
        <v>18631.101710406907</v>
      </c>
      <c r="M17" s="4">
        <v>-0.34734124157484764</v>
      </c>
      <c r="N17" s="3" t="s">
        <v>439</v>
      </c>
    </row>
    <row r="18" spans="1:14" x14ac:dyDescent="0.3">
      <c r="A18" s="3" t="s">
        <v>17</v>
      </c>
      <c r="B18" s="3" t="s">
        <v>41</v>
      </c>
      <c r="C18" s="4">
        <v>37.99</v>
      </c>
      <c r="D18" s="4">
        <v>10</v>
      </c>
      <c r="E18" s="4">
        <v>44</v>
      </c>
      <c r="F18" s="4">
        <v>1671.5600000000002</v>
      </c>
      <c r="G18" s="4">
        <v>-0.23697214439413694</v>
      </c>
      <c r="H18" s="3" t="s">
        <v>439</v>
      </c>
      <c r="I18" s="3" t="s">
        <v>335</v>
      </c>
      <c r="J18" s="1">
        <v>45300</v>
      </c>
      <c r="K18" s="4">
        <v>10438.718031746032</v>
      </c>
      <c r="L18" s="4">
        <v>26406.609500097282</v>
      </c>
      <c r="M18" s="4">
        <v>-0.33200619836157813</v>
      </c>
      <c r="N18" s="3" t="s">
        <v>439</v>
      </c>
    </row>
    <row r="19" spans="1:14" x14ac:dyDescent="0.3">
      <c r="A19" s="3" t="s">
        <v>12</v>
      </c>
      <c r="B19" s="3" t="s">
        <v>54</v>
      </c>
      <c r="C19" s="4">
        <v>23.34</v>
      </c>
      <c r="D19" s="4">
        <v>452</v>
      </c>
      <c r="E19" s="4">
        <v>972</v>
      </c>
      <c r="F19" s="4">
        <v>22686.48</v>
      </c>
      <c r="G19" s="4">
        <v>-3.066251819628989E-2</v>
      </c>
      <c r="H19" s="3" t="s">
        <v>439</v>
      </c>
      <c r="I19" s="3" t="s">
        <v>335</v>
      </c>
      <c r="J19" s="1">
        <v>45335</v>
      </c>
      <c r="K19" s="4">
        <v>42123.110909090959</v>
      </c>
      <c r="L19" s="4">
        <v>132929.50192099597</v>
      </c>
      <c r="M19" s="4">
        <v>-0.14621758622583825</v>
      </c>
      <c r="N19" s="3" t="s">
        <v>439</v>
      </c>
    </row>
    <row r="20" spans="1:14" x14ac:dyDescent="0.3">
      <c r="A20" s="3" t="s">
        <v>15</v>
      </c>
      <c r="B20" s="3" t="s">
        <v>54</v>
      </c>
      <c r="C20" s="4">
        <v>35.99</v>
      </c>
      <c r="D20" s="4">
        <v>5</v>
      </c>
      <c r="E20" s="4">
        <v>221</v>
      </c>
      <c r="F20" s="4">
        <v>7953.7900000000009</v>
      </c>
      <c r="G20" s="4">
        <v>-0.17529765203399944</v>
      </c>
      <c r="H20" s="3" t="s">
        <v>439</v>
      </c>
      <c r="I20" s="3" t="s">
        <v>335</v>
      </c>
      <c r="J20" s="1">
        <v>45338</v>
      </c>
      <c r="K20" s="4">
        <v>42123.110909090959</v>
      </c>
      <c r="L20" s="4">
        <v>132929.50192099597</v>
      </c>
      <c r="M20" s="4">
        <v>-0.25704843857309284</v>
      </c>
      <c r="N20" s="3" t="s">
        <v>439</v>
      </c>
    </row>
    <row r="21" spans="1:14" x14ac:dyDescent="0.3">
      <c r="A21" s="3" t="s">
        <v>24</v>
      </c>
      <c r="B21" s="3" t="s">
        <v>54</v>
      </c>
      <c r="C21" s="4">
        <v>16.260000000000002</v>
      </c>
      <c r="D21" s="4">
        <v>12</v>
      </c>
      <c r="E21" s="4">
        <v>644</v>
      </c>
      <c r="F21" s="4">
        <v>10471.44</v>
      </c>
      <c r="G21" s="4">
        <v>-0.15058114441003467</v>
      </c>
      <c r="H21" s="3" t="s">
        <v>439</v>
      </c>
      <c r="I21" s="3" t="s">
        <v>335</v>
      </c>
      <c r="J21" s="1">
        <v>45433</v>
      </c>
      <c r="K21" s="4">
        <v>42123.110909090959</v>
      </c>
      <c r="L21" s="4">
        <v>132929.50192099597</v>
      </c>
      <c r="M21" s="4">
        <v>-0.23810870011310584</v>
      </c>
      <c r="N21" s="3" t="s">
        <v>439</v>
      </c>
    </row>
    <row r="22" spans="1:14" x14ac:dyDescent="0.3">
      <c r="A22" s="3" t="s">
        <v>22</v>
      </c>
      <c r="B22" s="3" t="s">
        <v>7</v>
      </c>
      <c r="C22" s="4">
        <v>49.99</v>
      </c>
      <c r="D22" s="4">
        <v>3</v>
      </c>
      <c r="E22" s="4">
        <v>187</v>
      </c>
      <c r="F22" s="4">
        <v>9348.130000000001</v>
      </c>
      <c r="G22" s="4">
        <v>-0.1616090077663693</v>
      </c>
      <c r="H22" s="3" t="s">
        <v>439</v>
      </c>
      <c r="I22" s="3" t="s">
        <v>338</v>
      </c>
      <c r="J22" s="1">
        <v>45388</v>
      </c>
      <c r="K22" s="4">
        <v>1881.0670270270268</v>
      </c>
      <c r="L22" s="4">
        <v>5343.4324984110126</v>
      </c>
      <c r="M22" s="4">
        <v>1.397428146644216</v>
      </c>
      <c r="N22" s="3" t="s">
        <v>439</v>
      </c>
    </row>
    <row r="23" spans="1:14" x14ac:dyDescent="0.3">
      <c r="A23" s="3" t="s">
        <v>23</v>
      </c>
      <c r="B23" s="3" t="s">
        <v>41</v>
      </c>
      <c r="C23" s="4">
        <v>33.700000000000003</v>
      </c>
      <c r="D23" s="4">
        <v>10</v>
      </c>
      <c r="E23" s="4">
        <v>131</v>
      </c>
      <c r="F23" s="4">
        <v>4414.7000000000007</v>
      </c>
      <c r="G23" s="4">
        <v>-0.21004193538033331</v>
      </c>
      <c r="H23" s="3" t="s">
        <v>439</v>
      </c>
      <c r="I23" s="3" t="s">
        <v>338</v>
      </c>
      <c r="J23" s="1">
        <v>45391</v>
      </c>
      <c r="K23" s="4">
        <v>10438.718031746032</v>
      </c>
      <c r="L23" s="4">
        <v>26406.609500097282</v>
      </c>
      <c r="M23" s="4">
        <v>-0.22812538776414437</v>
      </c>
      <c r="N23" s="3" t="s">
        <v>439</v>
      </c>
    </row>
    <row r="24" spans="1:14" x14ac:dyDescent="0.3">
      <c r="A24" s="3" t="s">
        <v>28</v>
      </c>
      <c r="B24" s="3" t="s">
        <v>54</v>
      </c>
      <c r="C24" s="4">
        <v>27.59</v>
      </c>
      <c r="D24" s="4">
        <v>323</v>
      </c>
      <c r="E24" s="4">
        <v>4972</v>
      </c>
      <c r="F24" s="4">
        <v>137177.48000000001</v>
      </c>
      <c r="G24" s="4">
        <v>1.0933291702335357</v>
      </c>
      <c r="H24" s="3" t="s">
        <v>439</v>
      </c>
      <c r="I24" s="3" t="s">
        <v>335</v>
      </c>
      <c r="J24" s="1">
        <v>45367</v>
      </c>
      <c r="K24" s="4">
        <v>42123.110909090959</v>
      </c>
      <c r="L24" s="4">
        <v>132929.50192099597</v>
      </c>
      <c r="M24" s="4">
        <v>0.71507353685416453</v>
      </c>
      <c r="N24" s="3" t="s">
        <v>439</v>
      </c>
    </row>
    <row r="25" spans="1:14" x14ac:dyDescent="0.3">
      <c r="A25" s="3" t="s">
        <v>3</v>
      </c>
      <c r="B25" s="3" t="s">
        <v>41</v>
      </c>
      <c r="C25" s="4">
        <v>92.99</v>
      </c>
      <c r="D25" s="4">
        <v>5</v>
      </c>
      <c r="E25" s="4">
        <v>19</v>
      </c>
      <c r="F25" s="4">
        <v>1766.81</v>
      </c>
      <c r="G25" s="4">
        <v>-0.23603704723957508</v>
      </c>
      <c r="H25" s="3" t="s">
        <v>439</v>
      </c>
      <c r="I25" s="3" t="s">
        <v>143</v>
      </c>
      <c r="J25" s="1">
        <v>45329</v>
      </c>
      <c r="K25" s="4">
        <v>10438.718031746032</v>
      </c>
      <c r="L25" s="4">
        <v>26406.609500097282</v>
      </c>
      <c r="M25" s="4">
        <v>-0.32839914687700006</v>
      </c>
      <c r="N25" s="3" t="s">
        <v>439</v>
      </c>
    </row>
    <row r="26" spans="1:14" x14ac:dyDescent="0.3">
      <c r="A26" s="3" t="s">
        <v>24</v>
      </c>
      <c r="B26" s="3" t="s">
        <v>41</v>
      </c>
      <c r="C26" s="4">
        <v>87.99</v>
      </c>
      <c r="D26" s="4">
        <v>2</v>
      </c>
      <c r="E26" s="4">
        <v>4</v>
      </c>
      <c r="F26" s="4">
        <v>351.96</v>
      </c>
      <c r="G26" s="4">
        <v>-0.24992704418584108</v>
      </c>
      <c r="H26" s="3" t="s">
        <v>439</v>
      </c>
      <c r="I26" s="3" t="s">
        <v>337</v>
      </c>
      <c r="J26" s="1">
        <v>45384</v>
      </c>
      <c r="K26" s="4">
        <v>10438.718031746032</v>
      </c>
      <c r="L26" s="4">
        <v>26406.609500097282</v>
      </c>
      <c r="M26" s="4">
        <v>-0.38197853577941815</v>
      </c>
      <c r="N26" s="3" t="s">
        <v>439</v>
      </c>
    </row>
    <row r="27" spans="1:14" x14ac:dyDescent="0.3">
      <c r="A27" s="3" t="s">
        <v>5</v>
      </c>
      <c r="B27" s="3" t="s">
        <v>41</v>
      </c>
      <c r="C27" s="4">
        <v>119.99</v>
      </c>
      <c r="D27" s="4">
        <v>10</v>
      </c>
      <c r="E27" s="4">
        <v>34</v>
      </c>
      <c r="F27" s="4">
        <v>4079.66</v>
      </c>
      <c r="G27" s="4">
        <v>-0.21333112121408032</v>
      </c>
      <c r="H27" s="3" t="s">
        <v>439</v>
      </c>
      <c r="I27" s="3" t="s">
        <v>143</v>
      </c>
      <c r="J27" s="1">
        <v>45408</v>
      </c>
      <c r="K27" s="4">
        <v>10438.718031746032</v>
      </c>
      <c r="L27" s="4">
        <v>26406.609500097282</v>
      </c>
      <c r="M27" s="4">
        <v>-0.24081312035619737</v>
      </c>
      <c r="N27" s="3" t="s">
        <v>439</v>
      </c>
    </row>
    <row r="28" spans="1:14" x14ac:dyDescent="0.3">
      <c r="A28" s="3" t="s">
        <v>341</v>
      </c>
      <c r="B28" s="3" t="s">
        <v>41</v>
      </c>
      <c r="C28" s="4">
        <v>99.99</v>
      </c>
      <c r="D28" s="4">
        <v>1</v>
      </c>
      <c r="E28" s="4">
        <v>30</v>
      </c>
      <c r="F28" s="4">
        <v>2999.7</v>
      </c>
      <c r="G28" s="4">
        <v>-0.22393340492054348</v>
      </c>
      <c r="H28" s="3" t="s">
        <v>439</v>
      </c>
      <c r="I28" s="3" t="s">
        <v>143</v>
      </c>
      <c r="J28" s="1">
        <v>45418</v>
      </c>
      <c r="K28" s="4">
        <v>10438.718031746032</v>
      </c>
      <c r="L28" s="4">
        <v>26406.609500097282</v>
      </c>
      <c r="M28" s="4">
        <v>-0.28171045706260117</v>
      </c>
      <c r="N28" s="3" t="s">
        <v>439</v>
      </c>
    </row>
    <row r="29" spans="1:14" x14ac:dyDescent="0.3">
      <c r="A29" s="3" t="s">
        <v>26</v>
      </c>
      <c r="B29" s="3" t="s">
        <v>41</v>
      </c>
      <c r="C29" s="4">
        <v>51.91</v>
      </c>
      <c r="D29" s="4">
        <v>4</v>
      </c>
      <c r="E29" s="4">
        <v>47</v>
      </c>
      <c r="F29" s="4">
        <v>2439.77</v>
      </c>
      <c r="G29" s="4">
        <v>-0.22943040176835258</v>
      </c>
      <c r="H29" s="3" t="s">
        <v>439</v>
      </c>
      <c r="I29" s="3" t="s">
        <v>143</v>
      </c>
      <c r="J29" s="1">
        <v>45391</v>
      </c>
      <c r="K29" s="4">
        <v>10438.718031746032</v>
      </c>
      <c r="L29" s="4">
        <v>26406.609500097282</v>
      </c>
      <c r="M29" s="4">
        <v>-0.30291461808895093</v>
      </c>
      <c r="N29" s="3" t="s">
        <v>439</v>
      </c>
    </row>
    <row r="30" spans="1:14" x14ac:dyDescent="0.3">
      <c r="A30" s="3" t="s">
        <v>12</v>
      </c>
      <c r="B30" s="3" t="s">
        <v>54</v>
      </c>
      <c r="C30" s="4">
        <v>26.5</v>
      </c>
      <c r="D30" s="4">
        <v>3</v>
      </c>
      <c r="E30" s="4">
        <v>3</v>
      </c>
      <c r="F30" s="4">
        <v>79.5</v>
      </c>
      <c r="G30" s="4">
        <v>-0.25260186382607125</v>
      </c>
      <c r="H30" s="3" t="s">
        <v>439</v>
      </c>
      <c r="I30" s="3" t="s">
        <v>335</v>
      </c>
      <c r="J30" s="1">
        <v>45345</v>
      </c>
      <c r="K30" s="4">
        <v>42123.110909090959</v>
      </c>
      <c r="L30" s="4">
        <v>132929.50192099597</v>
      </c>
      <c r="M30" s="4">
        <v>-0.31628502553239651</v>
      </c>
      <c r="N30" s="3" t="s">
        <v>439</v>
      </c>
    </row>
    <row r="31" spans="1:14" x14ac:dyDescent="0.3">
      <c r="A31" s="3" t="s">
        <v>5</v>
      </c>
      <c r="B31" s="3" t="s">
        <v>54</v>
      </c>
      <c r="C31" s="4">
        <v>59.99</v>
      </c>
      <c r="D31" s="4">
        <v>10</v>
      </c>
      <c r="E31" s="4">
        <v>14</v>
      </c>
      <c r="F31" s="4">
        <v>839.86</v>
      </c>
      <c r="G31" s="4">
        <v>-0.24513718695003292</v>
      </c>
      <c r="H31" s="3" t="s">
        <v>439</v>
      </c>
      <c r="I31" s="3" t="s">
        <v>335</v>
      </c>
      <c r="J31" s="1">
        <v>45364</v>
      </c>
      <c r="K31" s="4">
        <v>42123.110909090959</v>
      </c>
      <c r="L31" s="4">
        <v>132929.50192099597</v>
      </c>
      <c r="M31" s="4">
        <v>-0.31056500109078</v>
      </c>
      <c r="N31" s="3" t="s">
        <v>439</v>
      </c>
    </row>
    <row r="32" spans="1:14" x14ac:dyDescent="0.3">
      <c r="A32" s="3" t="s">
        <v>27</v>
      </c>
      <c r="B32" s="3" t="s">
        <v>54</v>
      </c>
      <c r="C32" s="4">
        <v>79.989999999999995</v>
      </c>
      <c r="D32" s="4">
        <v>10</v>
      </c>
      <c r="E32" s="4">
        <v>316</v>
      </c>
      <c r="F32" s="4">
        <v>25276.84</v>
      </c>
      <c r="G32" s="4">
        <v>-5.2321952011105009E-3</v>
      </c>
      <c r="H32" s="3" t="s">
        <v>439</v>
      </c>
      <c r="I32" s="3" t="s">
        <v>335</v>
      </c>
      <c r="J32" s="1">
        <v>45367</v>
      </c>
      <c r="K32" s="4">
        <v>42123.110909090959</v>
      </c>
      <c r="L32" s="4">
        <v>132929.50192099597</v>
      </c>
      <c r="M32" s="4">
        <v>-0.12673086610302059</v>
      </c>
      <c r="N32" s="3" t="s">
        <v>439</v>
      </c>
    </row>
    <row r="33" spans="1:14" x14ac:dyDescent="0.3">
      <c r="A33" s="3" t="s">
        <v>16</v>
      </c>
      <c r="B33" s="3" t="s">
        <v>54</v>
      </c>
      <c r="C33" s="4">
        <v>49.96</v>
      </c>
      <c r="D33" s="4">
        <v>6</v>
      </c>
      <c r="E33" s="4">
        <v>19</v>
      </c>
      <c r="F33" s="4">
        <v>949.24</v>
      </c>
      <c r="G33" s="4">
        <v>-0.24406337144592818</v>
      </c>
      <c r="H33" s="3" t="s">
        <v>439</v>
      </c>
      <c r="I33" s="3" t="s">
        <v>335</v>
      </c>
      <c r="J33" s="1">
        <v>45380</v>
      </c>
      <c r="K33" s="4">
        <v>42123.110909090959</v>
      </c>
      <c r="L33" s="4">
        <v>132929.50192099597</v>
      </c>
      <c r="M33" s="4">
        <v>-0.30974215891940859</v>
      </c>
      <c r="N33" s="3" t="s">
        <v>439</v>
      </c>
    </row>
    <row r="34" spans="1:14" x14ac:dyDescent="0.3">
      <c r="A34" s="3" t="s">
        <v>12</v>
      </c>
      <c r="B34" s="3" t="s">
        <v>54</v>
      </c>
      <c r="C34" s="4">
        <v>34.99</v>
      </c>
      <c r="D34" s="4">
        <v>7</v>
      </c>
      <c r="E34" s="4">
        <v>225</v>
      </c>
      <c r="F34" s="4">
        <v>7872.75</v>
      </c>
      <c r="G34" s="4">
        <v>-0.17609324545558153</v>
      </c>
      <c r="H34" s="3" t="s">
        <v>439</v>
      </c>
      <c r="I34" s="3" t="s">
        <v>335</v>
      </c>
      <c r="J34" s="1">
        <v>45336</v>
      </c>
      <c r="K34" s="4">
        <v>42123.110909090959</v>
      </c>
      <c r="L34" s="4">
        <v>132929.50192099597</v>
      </c>
      <c r="M34" s="4">
        <v>-0.25765808503101884</v>
      </c>
      <c r="N34" s="3" t="s">
        <v>439</v>
      </c>
    </row>
    <row r="35" spans="1:14" x14ac:dyDescent="0.3">
      <c r="A35" s="3" t="s">
        <v>30</v>
      </c>
      <c r="B35" s="3" t="s">
        <v>41</v>
      </c>
      <c r="C35" s="4">
        <v>45.11</v>
      </c>
      <c r="D35" s="4">
        <v>1</v>
      </c>
      <c r="E35" s="4">
        <v>258</v>
      </c>
      <c r="F35" s="4">
        <v>11638.38</v>
      </c>
      <c r="G35" s="4">
        <v>-0.13912495256179944</v>
      </c>
      <c r="H35" s="3" t="s">
        <v>439</v>
      </c>
      <c r="I35" s="3" t="s">
        <v>337</v>
      </c>
      <c r="J35" s="1">
        <v>45321</v>
      </c>
      <c r="K35" s="4">
        <v>10438.718031746032</v>
      </c>
      <c r="L35" s="4">
        <v>26406.609500097282</v>
      </c>
      <c r="M35" s="4">
        <v>4.5430367281704534E-2</v>
      </c>
      <c r="N35" s="3" t="s">
        <v>439</v>
      </c>
    </row>
    <row r="36" spans="1:14" x14ac:dyDescent="0.3">
      <c r="A36" s="3" t="s">
        <v>10</v>
      </c>
      <c r="B36" s="3" t="s">
        <v>7</v>
      </c>
      <c r="C36" s="4">
        <v>19.73</v>
      </c>
      <c r="D36" s="4">
        <v>1</v>
      </c>
      <c r="E36" s="4">
        <v>55</v>
      </c>
      <c r="F36" s="4">
        <v>1085.1500000000001</v>
      </c>
      <c r="G36" s="4">
        <v>-0.2427291031595607</v>
      </c>
      <c r="H36" s="3" t="s">
        <v>439</v>
      </c>
      <c r="I36" s="3" t="s">
        <v>143</v>
      </c>
      <c r="J36" s="1">
        <v>45358</v>
      </c>
      <c r="K36" s="4">
        <v>1881.0670270270268</v>
      </c>
      <c r="L36" s="4">
        <v>5343.4324984110126</v>
      </c>
      <c r="M36" s="4">
        <v>-0.14895238730230245</v>
      </c>
      <c r="N36" s="3" t="s">
        <v>439</v>
      </c>
    </row>
    <row r="37" spans="1:14" x14ac:dyDescent="0.3">
      <c r="A37" s="3" t="s">
        <v>18</v>
      </c>
      <c r="B37" s="3" t="s">
        <v>41</v>
      </c>
      <c r="C37" s="4">
        <v>39.99</v>
      </c>
      <c r="D37" s="4">
        <v>8</v>
      </c>
      <c r="E37" s="4">
        <v>276</v>
      </c>
      <c r="F37" s="4">
        <v>11037.24</v>
      </c>
      <c r="G37" s="4">
        <v>-0.14502652005254288</v>
      </c>
      <c r="H37" s="3" t="s">
        <v>439</v>
      </c>
      <c r="I37" s="3" t="s">
        <v>335</v>
      </c>
      <c r="J37" s="1">
        <v>45387</v>
      </c>
      <c r="K37" s="4">
        <v>10438.718031746032</v>
      </c>
      <c r="L37" s="4">
        <v>26406.609500097282</v>
      </c>
      <c r="M37" s="4">
        <v>2.266561211698773E-2</v>
      </c>
      <c r="N37" s="3" t="s">
        <v>439</v>
      </c>
    </row>
    <row r="38" spans="1:14" x14ac:dyDescent="0.3">
      <c r="A38" s="3" t="s">
        <v>24</v>
      </c>
      <c r="B38" s="3" t="s">
        <v>54</v>
      </c>
      <c r="C38" s="4">
        <v>26.97</v>
      </c>
      <c r="D38" s="4">
        <v>33</v>
      </c>
      <c r="E38" s="4">
        <v>424</v>
      </c>
      <c r="F38" s="4">
        <v>11435.279999999999</v>
      </c>
      <c r="G38" s="4">
        <v>-0.14111884476223527</v>
      </c>
      <c r="H38" s="3" t="s">
        <v>439</v>
      </c>
      <c r="I38" s="3" t="s">
        <v>335</v>
      </c>
      <c r="J38" s="1">
        <v>45436</v>
      </c>
      <c r="K38" s="4">
        <v>42123.110909090959</v>
      </c>
      <c r="L38" s="4">
        <v>132929.50192099597</v>
      </c>
      <c r="M38" s="4">
        <v>-0.23085793947629224</v>
      </c>
      <c r="N38" s="3" t="s">
        <v>439</v>
      </c>
    </row>
    <row r="39" spans="1:14" x14ac:dyDescent="0.3">
      <c r="A39" s="3" t="s">
        <v>15</v>
      </c>
      <c r="B39" s="3" t="s">
        <v>54</v>
      </c>
      <c r="C39" s="4">
        <v>30</v>
      </c>
      <c r="D39" s="4">
        <v>2</v>
      </c>
      <c r="E39" s="4">
        <v>270</v>
      </c>
      <c r="F39" s="4">
        <v>8100</v>
      </c>
      <c r="G39" s="4">
        <v>-0.1738622656301308</v>
      </c>
      <c r="H39" s="3" t="s">
        <v>439</v>
      </c>
      <c r="I39" s="3" t="s">
        <v>335</v>
      </c>
      <c r="J39" s="1">
        <v>45304</v>
      </c>
      <c r="K39" s="4">
        <v>42123.110909090959</v>
      </c>
      <c r="L39" s="4">
        <v>132929.50192099597</v>
      </c>
      <c r="M39" s="4">
        <v>-0.25594853224765651</v>
      </c>
      <c r="N39" s="3" t="s">
        <v>439</v>
      </c>
    </row>
    <row r="40" spans="1:14" x14ac:dyDescent="0.3">
      <c r="A40" s="3" t="s">
        <v>12</v>
      </c>
      <c r="B40" s="3" t="s">
        <v>54</v>
      </c>
      <c r="C40" s="4">
        <v>29.99</v>
      </c>
      <c r="D40" s="4">
        <v>8</v>
      </c>
      <c r="E40" s="4">
        <v>169</v>
      </c>
      <c r="F40" s="4">
        <v>5068.3099999999995</v>
      </c>
      <c r="G40" s="4">
        <v>-0.20362525452791158</v>
      </c>
      <c r="H40" s="3" t="s">
        <v>439</v>
      </c>
      <c r="I40" s="3" t="s">
        <v>335</v>
      </c>
      <c r="J40" s="1">
        <v>45398</v>
      </c>
      <c r="K40" s="4">
        <v>42123.110909090959</v>
      </c>
      <c r="L40" s="4">
        <v>132929.50192099597</v>
      </c>
      <c r="M40" s="4">
        <v>-0.27875528286500129</v>
      </c>
      <c r="N40" s="3" t="s">
        <v>439</v>
      </c>
    </row>
    <row r="41" spans="1:14" x14ac:dyDescent="0.3">
      <c r="A41" s="3" t="s">
        <v>16</v>
      </c>
      <c r="B41" s="3" t="s">
        <v>54</v>
      </c>
      <c r="C41" s="4">
        <v>28.91</v>
      </c>
      <c r="D41" s="4">
        <v>48</v>
      </c>
      <c r="E41" s="4">
        <v>849</v>
      </c>
      <c r="F41" s="4">
        <v>24544.59</v>
      </c>
      <c r="G41" s="4">
        <v>-1.2420907972007249E-2</v>
      </c>
      <c r="H41" s="3" t="s">
        <v>439</v>
      </c>
      <c r="I41" s="3" t="s">
        <v>335</v>
      </c>
      <c r="J41" s="1">
        <v>45418</v>
      </c>
      <c r="K41" s="4">
        <v>42123.110909090959</v>
      </c>
      <c r="L41" s="4">
        <v>132929.50192099597</v>
      </c>
      <c r="M41" s="4">
        <v>-0.13223942507163239</v>
      </c>
      <c r="N41" s="3" t="s">
        <v>439</v>
      </c>
    </row>
    <row r="42" spans="1:14" x14ac:dyDescent="0.3">
      <c r="A42" s="3" t="s">
        <v>16</v>
      </c>
      <c r="B42" s="3" t="s">
        <v>54</v>
      </c>
      <c r="C42" s="4">
        <v>49.99</v>
      </c>
      <c r="D42" s="4">
        <v>10</v>
      </c>
      <c r="E42" s="4">
        <v>165</v>
      </c>
      <c r="F42" s="4">
        <v>8248.35</v>
      </c>
      <c r="G42" s="4">
        <v>-0.17240587021932505</v>
      </c>
      <c r="H42" s="3" t="s">
        <v>439</v>
      </c>
      <c r="I42" s="3" t="s">
        <v>335</v>
      </c>
      <c r="J42" s="1">
        <v>45335</v>
      </c>
      <c r="K42" s="4">
        <v>42123.110909090959</v>
      </c>
      <c r="L42" s="4">
        <v>132929.50192099597</v>
      </c>
      <c r="M42" s="4">
        <v>-0.25483252716333621</v>
      </c>
      <c r="N42" s="3" t="s">
        <v>439</v>
      </c>
    </row>
    <row r="43" spans="1:14" x14ac:dyDescent="0.3">
      <c r="A43" s="3" t="s">
        <v>18</v>
      </c>
      <c r="B43" s="3" t="s">
        <v>41</v>
      </c>
      <c r="C43" s="4">
        <v>39</v>
      </c>
      <c r="D43" s="4">
        <v>3</v>
      </c>
      <c r="E43" s="4">
        <v>24</v>
      </c>
      <c r="F43" s="4">
        <v>936</v>
      </c>
      <c r="G43" s="4">
        <v>-0.24419335240473553</v>
      </c>
      <c r="H43" s="3" t="s">
        <v>439</v>
      </c>
      <c r="I43" s="3" t="s">
        <v>338</v>
      </c>
      <c r="J43" s="1">
        <v>45297</v>
      </c>
      <c r="K43" s="4">
        <v>10438.718031746032</v>
      </c>
      <c r="L43" s="4">
        <v>26406.609500097282</v>
      </c>
      <c r="M43" s="4">
        <v>-0.35986134576311374</v>
      </c>
      <c r="N43" s="3" t="s">
        <v>439</v>
      </c>
    </row>
    <row r="44" spans="1:14" x14ac:dyDescent="0.3">
      <c r="A44" s="3" t="s">
        <v>6</v>
      </c>
      <c r="B44" s="3" t="s">
        <v>41</v>
      </c>
      <c r="C44" s="4">
        <v>21.54</v>
      </c>
      <c r="D44" s="4">
        <v>96</v>
      </c>
      <c r="E44" s="4">
        <v>989</v>
      </c>
      <c r="F44" s="4">
        <v>21303.059999999998</v>
      </c>
      <c r="G44" s="4">
        <v>-4.4243957624782879E-2</v>
      </c>
      <c r="H44" s="3" t="s">
        <v>439</v>
      </c>
      <c r="I44" s="3" t="s">
        <v>337</v>
      </c>
      <c r="J44" s="1">
        <v>45394</v>
      </c>
      <c r="K44" s="4">
        <v>10438.718031746032</v>
      </c>
      <c r="L44" s="4">
        <v>26406.609500097282</v>
      </c>
      <c r="M44" s="4">
        <v>0.41142510053075698</v>
      </c>
      <c r="N44" s="3" t="s">
        <v>439</v>
      </c>
    </row>
    <row r="45" spans="1:14" x14ac:dyDescent="0.3">
      <c r="A45" s="3" t="s">
        <v>33</v>
      </c>
      <c r="B45" s="3" t="s">
        <v>54</v>
      </c>
      <c r="C45" s="4">
        <v>41.99</v>
      </c>
      <c r="D45" s="4">
        <v>2</v>
      </c>
      <c r="E45" s="4">
        <v>38</v>
      </c>
      <c r="F45" s="4">
        <v>1595.6200000000001</v>
      </c>
      <c r="G45" s="4">
        <v>-0.2377176696216165</v>
      </c>
      <c r="H45" s="3" t="s">
        <v>439</v>
      </c>
      <c r="I45" s="3" t="s">
        <v>335</v>
      </c>
      <c r="J45" s="1">
        <v>45381</v>
      </c>
      <c r="K45" s="4">
        <v>42123.110909090959</v>
      </c>
      <c r="L45" s="4">
        <v>132929.50192099597</v>
      </c>
      <c r="M45" s="4">
        <v>-0.30487958145797966</v>
      </c>
      <c r="N45" s="3" t="s">
        <v>439</v>
      </c>
    </row>
    <row r="46" spans="1:14" x14ac:dyDescent="0.3">
      <c r="A46" s="3" t="s">
        <v>64</v>
      </c>
      <c r="B46" s="3" t="s">
        <v>54</v>
      </c>
      <c r="C46" s="4">
        <v>32.99</v>
      </c>
      <c r="D46" s="4">
        <v>1</v>
      </c>
      <c r="E46" s="4">
        <v>10</v>
      </c>
      <c r="F46" s="4">
        <v>329.90000000000003</v>
      </c>
      <c r="G46" s="4">
        <v>-0.25014361366856686</v>
      </c>
      <c r="H46" s="3" t="s">
        <v>439</v>
      </c>
      <c r="I46" s="3" t="s">
        <v>335</v>
      </c>
      <c r="J46" s="1">
        <v>45354</v>
      </c>
      <c r="K46" s="4">
        <v>42123.110909090959</v>
      </c>
      <c r="L46" s="4">
        <v>132929.50192099597</v>
      </c>
      <c r="M46" s="4">
        <v>-0.31440132028727474</v>
      </c>
      <c r="N46" s="3" t="s">
        <v>439</v>
      </c>
    </row>
    <row r="47" spans="1:14" x14ac:dyDescent="0.3">
      <c r="A47" s="3" t="s">
        <v>24</v>
      </c>
      <c r="B47" s="3" t="s">
        <v>54</v>
      </c>
      <c r="C47" s="4">
        <v>27.94</v>
      </c>
      <c r="D47" s="4">
        <v>1</v>
      </c>
      <c r="E47" s="4">
        <v>1140</v>
      </c>
      <c r="F47" s="4">
        <v>31851.600000000002</v>
      </c>
      <c r="G47" s="4">
        <v>5.9314149868990043E-2</v>
      </c>
      <c r="H47" s="3" t="s">
        <v>439</v>
      </c>
      <c r="I47" s="3" t="s">
        <v>335</v>
      </c>
      <c r="J47" s="1">
        <v>45411</v>
      </c>
      <c r="K47" s="4">
        <v>42123.110909090959</v>
      </c>
      <c r="L47" s="4">
        <v>132929.50192099597</v>
      </c>
      <c r="M47" s="4">
        <v>-7.7270363317810578E-2</v>
      </c>
      <c r="N47" s="3" t="s">
        <v>439</v>
      </c>
    </row>
    <row r="48" spans="1:14" x14ac:dyDescent="0.3">
      <c r="A48" s="3" t="s">
        <v>29</v>
      </c>
      <c r="B48" s="3" t="s">
        <v>54</v>
      </c>
      <c r="C48" s="4">
        <v>52.62</v>
      </c>
      <c r="D48" s="4">
        <v>1</v>
      </c>
      <c r="E48" s="4">
        <v>5098</v>
      </c>
      <c r="F48" s="4">
        <v>268256.76</v>
      </c>
      <c r="G48" s="4">
        <v>2.3801728631470911</v>
      </c>
      <c r="H48" s="3" t="s">
        <v>439</v>
      </c>
      <c r="I48" s="3" t="s">
        <v>335</v>
      </c>
      <c r="J48" s="1">
        <v>45384</v>
      </c>
      <c r="K48" s="4">
        <v>42123.110909090959</v>
      </c>
      <c r="L48" s="4">
        <v>132929.50192099597</v>
      </c>
      <c r="M48" s="4">
        <v>1.701154716018624</v>
      </c>
      <c r="N48" s="3" t="s">
        <v>439</v>
      </c>
    </row>
    <row r="49" spans="1:14" x14ac:dyDescent="0.3">
      <c r="A49" s="3" t="s">
        <v>23</v>
      </c>
      <c r="B49" s="3" t="s">
        <v>41</v>
      </c>
      <c r="C49" s="4">
        <v>32.5</v>
      </c>
      <c r="D49" s="4">
        <v>5</v>
      </c>
      <c r="E49" s="4">
        <v>372</v>
      </c>
      <c r="F49" s="4">
        <v>12090</v>
      </c>
      <c r="G49" s="4">
        <v>-0.1346912667146265</v>
      </c>
      <c r="H49" s="3" t="s">
        <v>439</v>
      </c>
      <c r="I49" s="3" t="s">
        <v>335</v>
      </c>
      <c r="J49" s="1">
        <v>45389</v>
      </c>
      <c r="K49" s="4">
        <v>10438.718031746032</v>
      </c>
      <c r="L49" s="4">
        <v>26406.609500097282</v>
      </c>
      <c r="M49" s="4">
        <v>6.2532903675039581E-2</v>
      </c>
      <c r="N49" s="3" t="s">
        <v>439</v>
      </c>
    </row>
    <row r="50" spans="1:14" x14ac:dyDescent="0.3">
      <c r="A50" s="3" t="s">
        <v>33</v>
      </c>
      <c r="B50" s="3" t="s">
        <v>54</v>
      </c>
      <c r="C50" s="4">
        <v>36.99</v>
      </c>
      <c r="D50" s="4">
        <v>9</v>
      </c>
      <c r="E50" s="4">
        <v>257</v>
      </c>
      <c r="F50" s="4">
        <v>9506.43</v>
      </c>
      <c r="G50" s="4">
        <v>-0.16005493029059878</v>
      </c>
      <c r="H50" s="3" t="s">
        <v>439</v>
      </c>
      <c r="I50" s="3" t="s">
        <v>335</v>
      </c>
      <c r="J50" s="1">
        <v>45363</v>
      </c>
      <c r="K50" s="4">
        <v>42123.110909090959</v>
      </c>
      <c r="L50" s="4">
        <v>132929.50192099597</v>
      </c>
      <c r="M50" s="4">
        <v>-0.24536826240781404</v>
      </c>
      <c r="N50" s="3" t="s">
        <v>439</v>
      </c>
    </row>
    <row r="51" spans="1:14" x14ac:dyDescent="0.3">
      <c r="A51" s="3" t="s">
        <v>13</v>
      </c>
      <c r="B51" s="3" t="s">
        <v>54</v>
      </c>
      <c r="C51" s="4">
        <v>38.99</v>
      </c>
      <c r="D51" s="4">
        <v>5</v>
      </c>
      <c r="E51" s="4">
        <v>40</v>
      </c>
      <c r="F51" s="4">
        <v>1559.6000000000001</v>
      </c>
      <c r="G51" s="4">
        <v>-0.2380712885140818</v>
      </c>
      <c r="H51" s="3" t="s">
        <v>439</v>
      </c>
      <c r="I51" s="3" t="s">
        <v>335</v>
      </c>
      <c r="J51" s="1">
        <v>45441</v>
      </c>
      <c r="K51" s="4">
        <v>42123.110909090959</v>
      </c>
      <c r="L51" s="4">
        <v>132929.50192099597</v>
      </c>
      <c r="M51" s="4">
        <v>-0.3051505521565791</v>
      </c>
      <c r="N51" s="3" t="s">
        <v>439</v>
      </c>
    </row>
    <row r="52" spans="1:14" x14ac:dyDescent="0.3">
      <c r="A52" s="3" t="s">
        <v>5</v>
      </c>
      <c r="B52" s="3" t="s">
        <v>41</v>
      </c>
      <c r="C52" s="4">
        <v>68.989999999999995</v>
      </c>
      <c r="D52" s="4">
        <v>2</v>
      </c>
      <c r="E52" s="4">
        <v>99</v>
      </c>
      <c r="F52" s="4">
        <v>6830.0099999999993</v>
      </c>
      <c r="G52" s="4">
        <v>-0.18633012951802588</v>
      </c>
      <c r="H52" s="3" t="s">
        <v>439</v>
      </c>
      <c r="I52" s="3" t="s">
        <v>143</v>
      </c>
      <c r="J52" s="1">
        <v>45421</v>
      </c>
      <c r="K52" s="4">
        <v>10438.718031746032</v>
      </c>
      <c r="L52" s="4">
        <v>26406.609500097282</v>
      </c>
      <c r="M52" s="4">
        <v>-0.13665927205583656</v>
      </c>
      <c r="N52" s="3" t="s">
        <v>439</v>
      </c>
    </row>
    <row r="53" spans="1:14" x14ac:dyDescent="0.3">
      <c r="A53" s="3" t="s">
        <v>37</v>
      </c>
      <c r="B53" s="3" t="s">
        <v>41</v>
      </c>
      <c r="C53" s="4">
        <v>69.989999999999995</v>
      </c>
      <c r="D53" s="4">
        <v>56</v>
      </c>
      <c r="E53" s="4">
        <v>44</v>
      </c>
      <c r="F53" s="4">
        <v>3079.56</v>
      </c>
      <c r="G53" s="4">
        <v>-0.22314939590465571</v>
      </c>
      <c r="H53" s="3" t="s">
        <v>439</v>
      </c>
      <c r="I53" s="3" t="s">
        <v>338</v>
      </c>
      <c r="J53" s="1">
        <v>45412</v>
      </c>
      <c r="K53" s="4">
        <v>10438.718031746032</v>
      </c>
      <c r="L53" s="4">
        <v>26406.609500097282</v>
      </c>
      <c r="M53" s="4">
        <v>-0.27868621421159429</v>
      </c>
      <c r="N53" s="3" t="s">
        <v>439</v>
      </c>
    </row>
    <row r="54" spans="1:14" x14ac:dyDescent="0.3">
      <c r="A54" s="3" t="s">
        <v>340</v>
      </c>
      <c r="B54" s="3" t="s">
        <v>9</v>
      </c>
      <c r="C54" s="4">
        <v>13.99</v>
      </c>
      <c r="D54" s="4">
        <v>10</v>
      </c>
      <c r="E54" s="4">
        <v>290</v>
      </c>
      <c r="F54" s="4">
        <v>4057.1</v>
      </c>
      <c r="G54" s="4">
        <v>-0.2135525993432868</v>
      </c>
      <c r="H54" s="3" t="s">
        <v>439</v>
      </c>
      <c r="I54" s="3" t="s">
        <v>143</v>
      </c>
      <c r="J54" s="1">
        <v>45375</v>
      </c>
      <c r="K54" s="4">
        <v>3369.2595999999985</v>
      </c>
      <c r="L54" s="4">
        <v>7916.3472393375896</v>
      </c>
      <c r="M54" s="4">
        <v>8.6888609001638153E-2</v>
      </c>
      <c r="N54" s="3" t="s">
        <v>439</v>
      </c>
    </row>
    <row r="55" spans="1:14" x14ac:dyDescent="0.3">
      <c r="A55" s="3" t="s">
        <v>40</v>
      </c>
      <c r="B55" s="3" t="s">
        <v>54</v>
      </c>
      <c r="C55" s="4">
        <v>70.66</v>
      </c>
      <c r="D55" s="4">
        <v>199</v>
      </c>
      <c r="E55" s="4">
        <v>720</v>
      </c>
      <c r="F55" s="4">
        <v>50875.199999999997</v>
      </c>
      <c r="G55" s="4">
        <v>0.24607440424718241</v>
      </c>
      <c r="H55" s="3" t="s">
        <v>439</v>
      </c>
      <c r="I55" s="3" t="s">
        <v>335</v>
      </c>
      <c r="J55" s="1">
        <v>45340</v>
      </c>
      <c r="K55" s="4">
        <v>42123.110909090959</v>
      </c>
      <c r="L55" s="4">
        <v>132929.50192099597</v>
      </c>
      <c r="M55" s="4">
        <v>6.5840080376669649E-2</v>
      </c>
      <c r="N55" s="3" t="s">
        <v>439</v>
      </c>
    </row>
    <row r="56" spans="1:14" x14ac:dyDescent="0.3">
      <c r="A56" s="3" t="s">
        <v>48</v>
      </c>
      <c r="B56" s="3" t="s">
        <v>54</v>
      </c>
      <c r="C56" s="4">
        <v>52.99</v>
      </c>
      <c r="D56" s="4">
        <v>5</v>
      </c>
      <c r="E56" s="4">
        <v>34</v>
      </c>
      <c r="F56" s="4">
        <v>1801.66</v>
      </c>
      <c r="G56" s="4">
        <v>-0.23569491457987451</v>
      </c>
      <c r="H56" s="3" t="s">
        <v>439</v>
      </c>
      <c r="I56" s="3" t="s">
        <v>335</v>
      </c>
      <c r="J56" s="1">
        <v>45363</v>
      </c>
      <c r="K56" s="4">
        <v>42123.110909090959</v>
      </c>
      <c r="L56" s="4">
        <v>132929.50192099597</v>
      </c>
      <c r="M56" s="4">
        <v>-0.30332958693439788</v>
      </c>
      <c r="N56" s="3" t="s">
        <v>439</v>
      </c>
    </row>
    <row r="57" spans="1:14" x14ac:dyDescent="0.3">
      <c r="A57" s="3" t="s">
        <v>341</v>
      </c>
      <c r="B57" s="3" t="s">
        <v>54</v>
      </c>
      <c r="C57" s="4">
        <v>55</v>
      </c>
      <c r="D57" s="4">
        <v>4</v>
      </c>
      <c r="E57" s="4">
        <v>1</v>
      </c>
      <c r="F57" s="4">
        <v>55</v>
      </c>
      <c r="G57" s="4">
        <v>-0.25284238750362259</v>
      </c>
      <c r="H57" s="3" t="s">
        <v>439</v>
      </c>
      <c r="I57" s="3" t="s">
        <v>335</v>
      </c>
      <c r="J57" s="1">
        <v>45336</v>
      </c>
      <c r="K57" s="4">
        <v>42123.110909090959</v>
      </c>
      <c r="L57" s="4">
        <v>132929.50192099597</v>
      </c>
      <c r="M57" s="4">
        <v>-0.31646933375326503</v>
      </c>
      <c r="N57" s="3" t="s">
        <v>439</v>
      </c>
    </row>
    <row r="58" spans="1:14" x14ac:dyDescent="0.3">
      <c r="A58" s="3" t="s">
        <v>3</v>
      </c>
      <c r="B58" s="3" t="s">
        <v>9</v>
      </c>
      <c r="C58" s="4">
        <v>14.99</v>
      </c>
      <c r="D58" s="4">
        <v>10</v>
      </c>
      <c r="E58" s="4">
        <v>172</v>
      </c>
      <c r="F58" s="4">
        <v>2578.2800000000002</v>
      </c>
      <c r="G58" s="4">
        <v>-0.22807060852028582</v>
      </c>
      <c r="H58" s="3" t="s">
        <v>439</v>
      </c>
      <c r="I58" s="3" t="s">
        <v>338</v>
      </c>
      <c r="J58" s="1">
        <v>45416</v>
      </c>
      <c r="K58" s="4">
        <v>3369.2595999999985</v>
      </c>
      <c r="L58" s="4">
        <v>7916.3472393375896</v>
      </c>
      <c r="M58" s="4">
        <v>-9.9917244164012251E-2</v>
      </c>
      <c r="N58" s="3" t="s">
        <v>439</v>
      </c>
    </row>
    <row r="59" spans="1:14" x14ac:dyDescent="0.3">
      <c r="A59" s="3" t="s">
        <v>343</v>
      </c>
      <c r="B59" s="3" t="s">
        <v>129</v>
      </c>
      <c r="C59" s="4">
        <v>6.65</v>
      </c>
      <c r="D59" s="4">
        <v>9</v>
      </c>
      <c r="E59" s="4">
        <v>18882</v>
      </c>
      <c r="F59" s="4">
        <v>125565.3</v>
      </c>
      <c r="G59" s="4">
        <v>0.97932899725442768</v>
      </c>
      <c r="H59" s="3" t="s">
        <v>439</v>
      </c>
      <c r="I59" s="3" t="s">
        <v>338</v>
      </c>
      <c r="J59" s="1">
        <v>45294</v>
      </c>
      <c r="K59" s="4">
        <v>66960.915909090923</v>
      </c>
      <c r="L59" s="4">
        <v>268412.05159382155</v>
      </c>
      <c r="M59" s="4">
        <v>0.21833737994593855</v>
      </c>
      <c r="N59" s="3" t="s">
        <v>439</v>
      </c>
    </row>
    <row r="60" spans="1:14" x14ac:dyDescent="0.3">
      <c r="A60" s="3" t="s">
        <v>1</v>
      </c>
      <c r="B60" s="3" t="s">
        <v>41</v>
      </c>
      <c r="C60" s="4">
        <v>25.99</v>
      </c>
      <c r="D60" s="4">
        <v>6</v>
      </c>
      <c r="E60" s="4">
        <v>1332</v>
      </c>
      <c r="F60" s="4">
        <v>34618.68</v>
      </c>
      <c r="G60" s="4">
        <v>8.6479384876286675E-2</v>
      </c>
      <c r="H60" s="3" t="s">
        <v>439</v>
      </c>
      <c r="I60" s="3" t="s">
        <v>337</v>
      </c>
      <c r="J60" s="1">
        <v>45403</v>
      </c>
      <c r="K60" s="4">
        <v>10438.718031746032</v>
      </c>
      <c r="L60" s="4">
        <v>26406.609500097282</v>
      </c>
      <c r="M60" s="4">
        <v>0.91567840120349009</v>
      </c>
      <c r="N60" s="3" t="s">
        <v>439</v>
      </c>
    </row>
    <row r="61" spans="1:14" x14ac:dyDescent="0.3">
      <c r="A61" s="3" t="s">
        <v>40</v>
      </c>
      <c r="B61" s="3" t="s">
        <v>101</v>
      </c>
      <c r="C61" s="4">
        <v>60.99</v>
      </c>
      <c r="D61" s="4">
        <v>2</v>
      </c>
      <c r="E61" s="4">
        <v>35</v>
      </c>
      <c r="F61" s="4">
        <v>2134.65</v>
      </c>
      <c r="G61" s="4">
        <v>-0.23242585419669812</v>
      </c>
      <c r="H61" s="3" t="s">
        <v>439</v>
      </c>
      <c r="I61" s="3" t="s">
        <v>338</v>
      </c>
      <c r="J61" s="1">
        <v>45360</v>
      </c>
      <c r="K61" s="4">
        <v>1516.98</v>
      </c>
      <c r="L61" s="4">
        <v>1143.3262167222638</v>
      </c>
      <c r="M61" s="4">
        <v>0.54023951429257233</v>
      </c>
      <c r="N61" s="3" t="s">
        <v>439</v>
      </c>
    </row>
    <row r="62" spans="1:14" x14ac:dyDescent="0.3">
      <c r="A62" s="3" t="s">
        <v>40</v>
      </c>
      <c r="B62" s="3" t="s">
        <v>41</v>
      </c>
      <c r="C62" s="4">
        <v>47.88</v>
      </c>
      <c r="D62" s="4">
        <v>10</v>
      </c>
      <c r="E62" s="4">
        <v>25</v>
      </c>
      <c r="F62" s="4">
        <v>1197</v>
      </c>
      <c r="G62" s="4">
        <v>-0.24163103894184162</v>
      </c>
      <c r="H62" s="3" t="s">
        <v>439</v>
      </c>
      <c r="I62" s="3" t="s">
        <v>337</v>
      </c>
      <c r="J62" s="1">
        <v>45346</v>
      </c>
      <c r="K62" s="4">
        <v>10438.718031746032</v>
      </c>
      <c r="L62" s="4">
        <v>26406.609500097282</v>
      </c>
      <c r="M62" s="4">
        <v>-0.34997745665576585</v>
      </c>
      <c r="N62" s="3" t="s">
        <v>439</v>
      </c>
    </row>
    <row r="63" spans="1:14" x14ac:dyDescent="0.3">
      <c r="A63" s="3" t="s">
        <v>15</v>
      </c>
      <c r="B63" s="3" t="s">
        <v>54</v>
      </c>
      <c r="C63" s="4">
        <v>37.99</v>
      </c>
      <c r="D63" s="4">
        <v>10</v>
      </c>
      <c r="E63" s="4">
        <v>26</v>
      </c>
      <c r="F63" s="4">
        <v>987.74</v>
      </c>
      <c r="G63" s="4">
        <v>-0.24368540566691893</v>
      </c>
      <c r="H63" s="3" t="s">
        <v>439</v>
      </c>
      <c r="I63" s="3" t="s">
        <v>335</v>
      </c>
      <c r="J63" s="1">
        <v>45389</v>
      </c>
      <c r="K63" s="4">
        <v>42123.110909090959</v>
      </c>
      <c r="L63" s="4">
        <v>132929.50192099597</v>
      </c>
      <c r="M63" s="4">
        <v>-0.30945253171518661</v>
      </c>
      <c r="N63" s="3" t="s">
        <v>439</v>
      </c>
    </row>
    <row r="64" spans="1:14" x14ac:dyDescent="0.3">
      <c r="A64" s="3" t="s">
        <v>18</v>
      </c>
      <c r="B64" s="3" t="s">
        <v>7</v>
      </c>
      <c r="C64" s="4">
        <v>24.43</v>
      </c>
      <c r="D64" s="4">
        <v>1</v>
      </c>
      <c r="E64" s="4">
        <v>110</v>
      </c>
      <c r="F64" s="4">
        <v>2687.3</v>
      </c>
      <c r="G64" s="4">
        <v>-0.22700032724164715</v>
      </c>
      <c r="H64" s="3" t="s">
        <v>439</v>
      </c>
      <c r="I64" s="3" t="s">
        <v>338</v>
      </c>
      <c r="J64" s="1">
        <v>45337</v>
      </c>
      <c r="K64" s="4">
        <v>1881.0670270270268</v>
      </c>
      <c r="L64" s="4">
        <v>5343.4324984110126</v>
      </c>
      <c r="M64" s="4">
        <v>0.15088297142571269</v>
      </c>
      <c r="N64" s="3" t="s">
        <v>439</v>
      </c>
    </row>
    <row r="65" spans="1:14" x14ac:dyDescent="0.3">
      <c r="A65" s="3" t="s">
        <v>1</v>
      </c>
      <c r="B65" s="3" t="s">
        <v>54</v>
      </c>
      <c r="C65" s="4">
        <v>84.99</v>
      </c>
      <c r="D65" s="4">
        <v>10</v>
      </c>
      <c r="E65" s="4">
        <v>51</v>
      </c>
      <c r="F65" s="4">
        <v>4334.49</v>
      </c>
      <c r="G65" s="4">
        <v>-0.21082938044875754</v>
      </c>
      <c r="H65" s="3" t="s">
        <v>439</v>
      </c>
      <c r="I65" s="3" t="s">
        <v>335</v>
      </c>
      <c r="J65" s="1">
        <v>45430</v>
      </c>
      <c r="K65" s="4">
        <v>42123.110909090959</v>
      </c>
      <c r="L65" s="4">
        <v>132929.50192099597</v>
      </c>
      <c r="M65" s="4">
        <v>-0.28427565260531767</v>
      </c>
      <c r="N65" s="3" t="s">
        <v>439</v>
      </c>
    </row>
    <row r="66" spans="1:14" x14ac:dyDescent="0.3">
      <c r="A66" s="3" t="s">
        <v>30</v>
      </c>
      <c r="B66" s="3" t="s">
        <v>41</v>
      </c>
      <c r="C66" s="4">
        <v>25.99</v>
      </c>
      <c r="D66" s="4">
        <v>10</v>
      </c>
      <c r="E66" s="4">
        <v>3</v>
      </c>
      <c r="F66" s="4">
        <v>77.97</v>
      </c>
      <c r="G66" s="4">
        <v>-0.25261688428430196</v>
      </c>
      <c r="H66" s="3" t="s">
        <v>439</v>
      </c>
      <c r="I66" s="3" t="s">
        <v>338</v>
      </c>
      <c r="J66" s="1">
        <v>45404</v>
      </c>
      <c r="K66" s="4">
        <v>10438.718031746032</v>
      </c>
      <c r="L66" s="4">
        <v>26406.609500097282</v>
      </c>
      <c r="M66" s="4">
        <v>-0.39235434718371792</v>
      </c>
      <c r="N66" s="3" t="s">
        <v>439</v>
      </c>
    </row>
    <row r="67" spans="1:14" x14ac:dyDescent="0.3">
      <c r="A67" s="3" t="s">
        <v>3</v>
      </c>
      <c r="B67" s="3" t="s">
        <v>54</v>
      </c>
      <c r="C67" s="4">
        <v>39.99</v>
      </c>
      <c r="D67" s="4">
        <v>5</v>
      </c>
      <c r="E67" s="4">
        <v>18</v>
      </c>
      <c r="F67" s="4">
        <v>719.82</v>
      </c>
      <c r="G67" s="4">
        <v>-0.24631565479710488</v>
      </c>
      <c r="H67" s="3" t="s">
        <v>439</v>
      </c>
      <c r="I67" s="3" t="s">
        <v>335</v>
      </c>
      <c r="J67" s="1">
        <v>45410</v>
      </c>
      <c r="K67" s="4">
        <v>42123.110909090959</v>
      </c>
      <c r="L67" s="4">
        <v>132929.50192099597</v>
      </c>
      <c r="M67" s="4">
        <v>-0.31146803614519064</v>
      </c>
      <c r="N67" s="3" t="s">
        <v>439</v>
      </c>
    </row>
    <row r="68" spans="1:14" x14ac:dyDescent="0.3">
      <c r="A68" s="3" t="s">
        <v>56</v>
      </c>
      <c r="B68" s="3" t="s">
        <v>54</v>
      </c>
      <c r="C68" s="4">
        <v>30.95</v>
      </c>
      <c r="D68" s="4">
        <v>6</v>
      </c>
      <c r="E68" s="4">
        <v>36</v>
      </c>
      <c r="F68" s="4">
        <v>1114.2</v>
      </c>
      <c r="G68" s="4">
        <v>-0.24244391079903554</v>
      </c>
      <c r="H68" s="3" t="s">
        <v>439</v>
      </c>
      <c r="I68" s="3" t="s">
        <v>335</v>
      </c>
      <c r="J68" s="1">
        <v>45440</v>
      </c>
      <c r="K68" s="4">
        <v>42123.110909090959</v>
      </c>
      <c r="L68" s="4">
        <v>132929.50192099597</v>
      </c>
      <c r="M68" s="4">
        <v>-0.30850120038412393</v>
      </c>
      <c r="N68" s="3" t="s">
        <v>439</v>
      </c>
    </row>
    <row r="69" spans="1:14" x14ac:dyDescent="0.3">
      <c r="A69" s="3" t="s">
        <v>5</v>
      </c>
      <c r="B69" s="3" t="s">
        <v>54</v>
      </c>
      <c r="C69" s="4">
        <v>48.95</v>
      </c>
      <c r="D69" s="4">
        <v>10</v>
      </c>
      <c r="E69" s="4">
        <v>969</v>
      </c>
      <c r="F69" s="4">
        <v>47432.55</v>
      </c>
      <c r="G69" s="4">
        <v>0.21227690063403437</v>
      </c>
      <c r="H69" s="3" t="s">
        <v>439</v>
      </c>
      <c r="I69" s="3" t="s">
        <v>335</v>
      </c>
      <c r="J69" s="1">
        <v>45325</v>
      </c>
      <c r="K69" s="4">
        <v>42123.110909090959</v>
      </c>
      <c r="L69" s="4">
        <v>132929.50192099597</v>
      </c>
      <c r="M69" s="4">
        <v>3.9941766230829658E-2</v>
      </c>
      <c r="N69" s="3" t="s">
        <v>439</v>
      </c>
    </row>
    <row r="70" spans="1:14" x14ac:dyDescent="0.3">
      <c r="A70" s="3" t="s">
        <v>12</v>
      </c>
      <c r="B70" s="3" t="s">
        <v>54</v>
      </c>
      <c r="C70" s="4">
        <v>44.99</v>
      </c>
      <c r="D70" s="4">
        <v>10</v>
      </c>
      <c r="E70" s="4">
        <v>27</v>
      </c>
      <c r="F70" s="4">
        <v>1214.73</v>
      </c>
      <c r="G70" s="4">
        <v>-0.24145697833763816</v>
      </c>
      <c r="H70" s="3" t="s">
        <v>439</v>
      </c>
      <c r="I70" s="3" t="s">
        <v>335</v>
      </c>
      <c r="J70" s="1">
        <v>45423</v>
      </c>
      <c r="K70" s="4">
        <v>42123.110909090959</v>
      </c>
      <c r="L70" s="4">
        <v>132929.50192099597</v>
      </c>
      <c r="M70" s="4">
        <v>-0.30774493485580084</v>
      </c>
      <c r="N70" s="3" t="s">
        <v>439</v>
      </c>
    </row>
    <row r="71" spans="1:14" x14ac:dyDescent="0.3">
      <c r="A71" s="3" t="s">
        <v>6</v>
      </c>
      <c r="B71" s="3" t="s">
        <v>7</v>
      </c>
      <c r="C71" s="4">
        <v>15.03</v>
      </c>
      <c r="D71" s="4">
        <v>3</v>
      </c>
      <c r="E71" s="4">
        <v>44</v>
      </c>
      <c r="F71" s="4">
        <v>661.31999999999994</v>
      </c>
      <c r="G71" s="4">
        <v>-0.24688996643533972</v>
      </c>
      <c r="H71" s="3" t="s">
        <v>439</v>
      </c>
      <c r="I71" s="3" t="s">
        <v>338</v>
      </c>
      <c r="J71" s="1">
        <v>45416</v>
      </c>
      <c r="K71" s="4">
        <v>1881.0670270270268</v>
      </c>
      <c r="L71" s="4">
        <v>5343.4324984110126</v>
      </c>
      <c r="M71" s="4">
        <v>-0.22827031639114848</v>
      </c>
      <c r="N71" s="3" t="s">
        <v>439</v>
      </c>
    </row>
    <row r="72" spans="1:14" x14ac:dyDescent="0.3">
      <c r="A72" s="3" t="s">
        <v>18</v>
      </c>
      <c r="B72" s="3" t="s">
        <v>54</v>
      </c>
      <c r="C72" s="4">
        <v>21.15</v>
      </c>
      <c r="D72" s="4">
        <v>95</v>
      </c>
      <c r="E72" s="4">
        <v>739</v>
      </c>
      <c r="F72" s="4">
        <v>15629.849999999999</v>
      </c>
      <c r="G72" s="4">
        <v>-9.9939522225642063E-2</v>
      </c>
      <c r="H72" s="3" t="s">
        <v>439</v>
      </c>
      <c r="I72" s="3" t="s">
        <v>335</v>
      </c>
      <c r="J72" s="1">
        <v>45408</v>
      </c>
      <c r="K72" s="4">
        <v>42123.110909090959</v>
      </c>
      <c r="L72" s="4">
        <v>132929.50192099597</v>
      </c>
      <c r="M72" s="4">
        <v>-0.19930309319022882</v>
      </c>
      <c r="N72" s="3" t="s">
        <v>439</v>
      </c>
    </row>
    <row r="73" spans="1:14" x14ac:dyDescent="0.3">
      <c r="A73" s="3" t="s">
        <v>40</v>
      </c>
      <c r="B73" s="3" t="s">
        <v>54</v>
      </c>
      <c r="C73" s="4">
        <v>69.55</v>
      </c>
      <c r="D73" s="4">
        <v>3</v>
      </c>
      <c r="E73" s="4">
        <v>16</v>
      </c>
      <c r="F73" s="4">
        <v>1112.8</v>
      </c>
      <c r="G73" s="4">
        <v>-0.24245765500918134</v>
      </c>
      <c r="H73" s="3" t="s">
        <v>439</v>
      </c>
      <c r="I73" s="3" t="s">
        <v>335</v>
      </c>
      <c r="J73" s="1">
        <v>45310</v>
      </c>
      <c r="K73" s="4">
        <v>42123.110909090959</v>
      </c>
      <c r="L73" s="4">
        <v>132929.50192099597</v>
      </c>
      <c r="M73" s="4">
        <v>-0.30851173228245921</v>
      </c>
      <c r="N73" s="3" t="s">
        <v>439</v>
      </c>
    </row>
    <row r="74" spans="1:14" x14ac:dyDescent="0.3">
      <c r="A74" s="3" t="s">
        <v>12</v>
      </c>
      <c r="B74" s="3" t="s">
        <v>54</v>
      </c>
      <c r="C74" s="4">
        <v>28.2</v>
      </c>
      <c r="D74" s="4">
        <v>8</v>
      </c>
      <c r="E74" s="4">
        <v>24</v>
      </c>
      <c r="F74" s="4">
        <v>676.8</v>
      </c>
      <c r="G74" s="4">
        <v>-0.24673799474029912</v>
      </c>
      <c r="H74" s="3" t="s">
        <v>439</v>
      </c>
      <c r="I74" s="3" t="s">
        <v>335</v>
      </c>
      <c r="J74" s="1">
        <v>45424</v>
      </c>
      <c r="K74" s="4">
        <v>42123.110909090959</v>
      </c>
      <c r="L74" s="4">
        <v>132929.50192099597</v>
      </c>
      <c r="M74" s="4">
        <v>-0.31179166633546673</v>
      </c>
      <c r="N74" s="3" t="s">
        <v>439</v>
      </c>
    </row>
    <row r="75" spans="1:14" x14ac:dyDescent="0.3">
      <c r="A75" s="3" t="s">
        <v>102</v>
      </c>
      <c r="B75" s="3" t="s">
        <v>54</v>
      </c>
      <c r="C75" s="4">
        <v>17.98</v>
      </c>
      <c r="D75" s="4">
        <v>10</v>
      </c>
      <c r="E75" s="4">
        <v>66</v>
      </c>
      <c r="F75" s="4">
        <v>1186.68</v>
      </c>
      <c r="G75" s="4">
        <v>-0.24173235340520202</v>
      </c>
      <c r="H75" s="3" t="s">
        <v>439</v>
      </c>
      <c r="I75" s="3" t="s">
        <v>335</v>
      </c>
      <c r="J75" s="1">
        <v>45357</v>
      </c>
      <c r="K75" s="4">
        <v>42123.110909090959</v>
      </c>
      <c r="L75" s="4">
        <v>132929.50192099597</v>
      </c>
      <c r="M75" s="4">
        <v>-0.30795594896173401</v>
      </c>
      <c r="N75" s="3" t="s">
        <v>439</v>
      </c>
    </row>
    <row r="76" spans="1:14" x14ac:dyDescent="0.3">
      <c r="A76" s="3" t="s">
        <v>105</v>
      </c>
      <c r="B76" s="3" t="s">
        <v>54</v>
      </c>
      <c r="C76" s="4">
        <v>16.04</v>
      </c>
      <c r="D76" s="4">
        <v>31</v>
      </c>
      <c r="E76" s="4">
        <v>2817</v>
      </c>
      <c r="F76" s="4">
        <v>45184.68</v>
      </c>
      <c r="G76" s="4">
        <v>0.19020890230516349</v>
      </c>
      <c r="H76" s="3" t="s">
        <v>439</v>
      </c>
      <c r="I76" s="3" t="s">
        <v>335</v>
      </c>
      <c r="J76" s="1">
        <v>45396</v>
      </c>
      <c r="K76" s="4">
        <v>42123.110909090959</v>
      </c>
      <c r="L76" s="4">
        <v>132929.50192099597</v>
      </c>
      <c r="M76" s="4">
        <v>2.3031524580063679E-2</v>
      </c>
      <c r="N76" s="3" t="s">
        <v>439</v>
      </c>
    </row>
    <row r="77" spans="1:14" x14ac:dyDescent="0.3">
      <c r="A77" s="3" t="s">
        <v>13</v>
      </c>
      <c r="B77" s="3" t="s">
        <v>41</v>
      </c>
      <c r="C77" s="4">
        <v>35.71</v>
      </c>
      <c r="D77" s="4">
        <v>3</v>
      </c>
      <c r="E77" s="4">
        <v>36</v>
      </c>
      <c r="F77" s="4">
        <v>1285.56</v>
      </c>
      <c r="G77" s="4">
        <v>-0.24076161947719074</v>
      </c>
      <c r="H77" s="3" t="s">
        <v>439</v>
      </c>
      <c r="I77" s="3" t="s">
        <v>338</v>
      </c>
      <c r="J77" s="1">
        <v>45395</v>
      </c>
      <c r="K77" s="4">
        <v>10438.718031746032</v>
      </c>
      <c r="L77" s="4">
        <v>26406.609500097282</v>
      </c>
      <c r="M77" s="4">
        <v>-0.34662375083451408</v>
      </c>
      <c r="N77" s="3" t="s">
        <v>439</v>
      </c>
    </row>
    <row r="78" spans="1:14" x14ac:dyDescent="0.3">
      <c r="A78" s="3" t="s">
        <v>3</v>
      </c>
      <c r="B78" s="3" t="s">
        <v>9</v>
      </c>
      <c r="C78" s="4">
        <v>15.99</v>
      </c>
      <c r="D78" s="4">
        <v>10</v>
      </c>
      <c r="E78" s="4">
        <v>594</v>
      </c>
      <c r="F78" s="4">
        <v>9498.06</v>
      </c>
      <c r="G78" s="4">
        <v>-0.16013710103268469</v>
      </c>
      <c r="H78" s="3" t="s">
        <v>439</v>
      </c>
      <c r="I78" s="3" t="s">
        <v>335</v>
      </c>
      <c r="J78" s="1">
        <v>45408</v>
      </c>
      <c r="K78" s="4">
        <v>3369.2595999999985</v>
      </c>
      <c r="L78" s="4">
        <v>7916.3472393375896</v>
      </c>
      <c r="M78" s="4">
        <v>0.77419549884636396</v>
      </c>
      <c r="N78" s="3" t="s">
        <v>439</v>
      </c>
    </row>
    <row r="79" spans="1:14" x14ac:dyDescent="0.3">
      <c r="A79" s="3" t="s">
        <v>42</v>
      </c>
      <c r="B79" s="3" t="s">
        <v>41</v>
      </c>
      <c r="C79" s="4">
        <v>10.99</v>
      </c>
      <c r="D79" s="4">
        <v>10</v>
      </c>
      <c r="E79" s="4">
        <v>179</v>
      </c>
      <c r="F79" s="4">
        <v>1967.21</v>
      </c>
      <c r="G79" s="4">
        <v>-0.23406966173013474</v>
      </c>
      <c r="H79" s="3" t="s">
        <v>439</v>
      </c>
      <c r="I79" s="3" t="s">
        <v>338</v>
      </c>
      <c r="J79" s="1">
        <v>45329</v>
      </c>
      <c r="K79" s="4">
        <v>10438.718031746032</v>
      </c>
      <c r="L79" s="4">
        <v>26406.609500097282</v>
      </c>
      <c r="M79" s="4">
        <v>-0.32081013776928924</v>
      </c>
      <c r="N79" s="3" t="s">
        <v>439</v>
      </c>
    </row>
    <row r="80" spans="1:14" x14ac:dyDescent="0.3">
      <c r="A80" s="3" t="s">
        <v>5</v>
      </c>
      <c r="B80" s="3" t="s">
        <v>41</v>
      </c>
      <c r="C80" s="4">
        <v>70.989999999999995</v>
      </c>
      <c r="D80" s="4">
        <v>2</v>
      </c>
      <c r="E80" s="4">
        <v>52</v>
      </c>
      <c r="F80" s="4">
        <v>3691.4799999999996</v>
      </c>
      <c r="G80" s="4">
        <v>-0.2171419979957897</v>
      </c>
      <c r="H80" s="3" t="s">
        <v>439</v>
      </c>
      <c r="I80" s="3" t="s">
        <v>335</v>
      </c>
      <c r="J80" s="1">
        <v>45344</v>
      </c>
      <c r="K80" s="4">
        <v>10438.718031746032</v>
      </c>
      <c r="L80" s="4">
        <v>26406.609500097282</v>
      </c>
      <c r="M80" s="4">
        <v>-0.25551322791822917</v>
      </c>
      <c r="N80" s="3" t="s">
        <v>439</v>
      </c>
    </row>
    <row r="81" spans="1:14" x14ac:dyDescent="0.3">
      <c r="A81" s="3" t="s">
        <v>3</v>
      </c>
      <c r="B81" s="3" t="s">
        <v>9</v>
      </c>
      <c r="C81" s="4">
        <v>16.989999999999998</v>
      </c>
      <c r="D81" s="4">
        <v>10</v>
      </c>
      <c r="E81" s="4">
        <v>404</v>
      </c>
      <c r="F81" s="4">
        <v>6863.9599999999991</v>
      </c>
      <c r="G81" s="4">
        <v>-0.18599683242199044</v>
      </c>
      <c r="H81" s="3" t="s">
        <v>439</v>
      </c>
      <c r="I81" s="3" t="s">
        <v>337</v>
      </c>
      <c r="J81" s="1">
        <v>45369</v>
      </c>
      <c r="K81" s="4">
        <v>3369.2595999999985</v>
      </c>
      <c r="L81" s="4">
        <v>7916.3472393375896</v>
      </c>
      <c r="M81" s="4">
        <v>0.44145365208770504</v>
      </c>
      <c r="N81" s="3" t="s">
        <v>439</v>
      </c>
    </row>
    <row r="82" spans="1:14" x14ac:dyDescent="0.3">
      <c r="A82" s="3" t="s">
        <v>48</v>
      </c>
      <c r="B82" s="3" t="s">
        <v>41</v>
      </c>
      <c r="C82" s="4">
        <v>126.99</v>
      </c>
      <c r="D82" s="4">
        <v>1</v>
      </c>
      <c r="E82" s="4">
        <v>32</v>
      </c>
      <c r="F82" s="4">
        <v>4063.68</v>
      </c>
      <c r="G82" s="4">
        <v>-0.21348800155560155</v>
      </c>
      <c r="H82" s="3" t="s">
        <v>439</v>
      </c>
      <c r="I82" s="3" t="s">
        <v>335</v>
      </c>
      <c r="J82" s="1">
        <v>45429</v>
      </c>
      <c r="K82" s="4">
        <v>10438.718031746032</v>
      </c>
      <c r="L82" s="4">
        <v>26406.609500097282</v>
      </c>
      <c r="M82" s="4">
        <v>-0.24141827188085413</v>
      </c>
      <c r="N82" s="3" t="s">
        <v>439</v>
      </c>
    </row>
    <row r="83" spans="1:14" x14ac:dyDescent="0.3">
      <c r="A83" s="3" t="s">
        <v>43</v>
      </c>
      <c r="B83" s="3" t="s">
        <v>7</v>
      </c>
      <c r="C83" s="4">
        <v>159.99</v>
      </c>
      <c r="D83" s="4">
        <v>10</v>
      </c>
      <c r="E83" s="4">
        <v>30</v>
      </c>
      <c r="F83" s="4">
        <v>4799.7000000000007</v>
      </c>
      <c r="G83" s="4">
        <v>-0.20626227759024079</v>
      </c>
      <c r="H83" s="3" t="s">
        <v>439</v>
      </c>
      <c r="I83" s="3" t="s">
        <v>335</v>
      </c>
      <c r="J83" s="1">
        <v>45355</v>
      </c>
      <c r="K83" s="4">
        <v>1881.0670270270268</v>
      </c>
      <c r="L83" s="4">
        <v>5343.4324984110126</v>
      </c>
      <c r="M83" s="4">
        <v>0.54620938391958618</v>
      </c>
      <c r="N83" s="3" t="s">
        <v>439</v>
      </c>
    </row>
    <row r="84" spans="1:14" x14ac:dyDescent="0.3">
      <c r="A84" s="3" t="s">
        <v>344</v>
      </c>
      <c r="B84" s="3" t="s">
        <v>129</v>
      </c>
      <c r="C84" s="4">
        <v>39.950000000000003</v>
      </c>
      <c r="D84" s="4">
        <v>10</v>
      </c>
      <c r="E84" s="4">
        <v>353</v>
      </c>
      <c r="F84" s="4">
        <v>14102.35</v>
      </c>
      <c r="G84" s="4">
        <v>-0.11493543722399614</v>
      </c>
      <c r="H84" s="3" t="s">
        <v>439</v>
      </c>
      <c r="I84" s="3" t="s">
        <v>337</v>
      </c>
      <c r="J84" s="1">
        <v>45396</v>
      </c>
      <c r="K84" s="4">
        <v>66960.915909090923</v>
      </c>
      <c r="L84" s="4">
        <v>268412.05159382155</v>
      </c>
      <c r="M84" s="4">
        <v>-0.1969306728040659</v>
      </c>
      <c r="N84" s="3" t="s">
        <v>439</v>
      </c>
    </row>
    <row r="85" spans="1:14" x14ac:dyDescent="0.3">
      <c r="A85" s="3" t="s">
        <v>5</v>
      </c>
      <c r="B85" s="3" t="s">
        <v>54</v>
      </c>
      <c r="C85" s="4">
        <v>27.1</v>
      </c>
      <c r="D85" s="4">
        <v>8</v>
      </c>
      <c r="E85" s="4">
        <v>28</v>
      </c>
      <c r="F85" s="4">
        <v>758.80000000000007</v>
      </c>
      <c r="G85" s="4">
        <v>-0.24593297671747422</v>
      </c>
      <c r="H85" s="3" t="s">
        <v>439</v>
      </c>
      <c r="I85" s="3" t="s">
        <v>335</v>
      </c>
      <c r="J85" s="1">
        <v>45412</v>
      </c>
      <c r="K85" s="4">
        <v>42123.110909090959</v>
      </c>
      <c r="L85" s="4">
        <v>132929.50192099597</v>
      </c>
      <c r="M85" s="4">
        <v>-0.31117479800439651</v>
      </c>
      <c r="N85" s="3" t="s">
        <v>439</v>
      </c>
    </row>
    <row r="86" spans="1:14" x14ac:dyDescent="0.3">
      <c r="A86" s="3" t="s">
        <v>40</v>
      </c>
      <c r="B86" s="3" t="s">
        <v>54</v>
      </c>
      <c r="C86" s="4">
        <v>71.98</v>
      </c>
      <c r="D86" s="4">
        <v>1</v>
      </c>
      <c r="E86" s="4">
        <v>2153</v>
      </c>
      <c r="F86" s="4">
        <v>154972.94</v>
      </c>
      <c r="G86" s="4">
        <v>1.2680324144342625</v>
      </c>
      <c r="H86" s="3" t="s">
        <v>439</v>
      </c>
      <c r="I86" s="3" t="s">
        <v>335</v>
      </c>
      <c r="J86" s="1">
        <v>45411</v>
      </c>
      <c r="K86" s="4">
        <v>42123.110909090959</v>
      </c>
      <c r="L86" s="4">
        <v>132929.50192099597</v>
      </c>
      <c r="M86" s="4">
        <v>0.84894494796180842</v>
      </c>
      <c r="N86" s="3" t="s">
        <v>439</v>
      </c>
    </row>
    <row r="87" spans="1:14" x14ac:dyDescent="0.3">
      <c r="A87" s="3" t="s">
        <v>3</v>
      </c>
      <c r="B87" s="3" t="s">
        <v>9</v>
      </c>
      <c r="C87" s="4">
        <v>14.99</v>
      </c>
      <c r="D87" s="4">
        <v>10</v>
      </c>
      <c r="E87" s="4">
        <v>358</v>
      </c>
      <c r="F87" s="4">
        <v>5366.42</v>
      </c>
      <c r="G87" s="4">
        <v>-0.20069862132322461</v>
      </c>
      <c r="H87" s="3" t="s">
        <v>439</v>
      </c>
      <c r="I87" s="3" t="s">
        <v>335</v>
      </c>
      <c r="J87" s="1">
        <v>45375</v>
      </c>
      <c r="K87" s="4">
        <v>3369.2595999999985</v>
      </c>
      <c r="L87" s="4">
        <v>7916.3472393375896</v>
      </c>
      <c r="M87" s="4">
        <v>0.2522830719294113</v>
      </c>
      <c r="N87" s="3" t="s">
        <v>439</v>
      </c>
    </row>
    <row r="88" spans="1:14" x14ac:dyDescent="0.3">
      <c r="A88" s="3" t="s">
        <v>45</v>
      </c>
      <c r="B88" s="3" t="s">
        <v>180</v>
      </c>
      <c r="C88" s="4">
        <v>29.99</v>
      </c>
      <c r="D88" s="4">
        <v>9</v>
      </c>
      <c r="E88" s="4">
        <v>87</v>
      </c>
      <c r="F88" s="4">
        <v>2609.1299999999997</v>
      </c>
      <c r="G88" s="4">
        <v>-0.22776774503243033</v>
      </c>
      <c r="H88" s="3" t="s">
        <v>439</v>
      </c>
      <c r="I88" s="3" t="s">
        <v>338</v>
      </c>
      <c r="J88" s="1">
        <v>45426</v>
      </c>
      <c r="K88" s="4">
        <v>15577.778285714288</v>
      </c>
      <c r="L88" s="4">
        <v>35267.89604619662</v>
      </c>
      <c r="M88" s="4">
        <v>-0.36771822931333781</v>
      </c>
      <c r="N88" s="3" t="s">
        <v>439</v>
      </c>
    </row>
    <row r="89" spans="1:14" x14ac:dyDescent="0.3">
      <c r="A89" s="3" t="s">
        <v>352</v>
      </c>
      <c r="B89" s="3" t="s">
        <v>54</v>
      </c>
      <c r="C89" s="4">
        <v>43.47</v>
      </c>
      <c r="D89" s="4">
        <v>10</v>
      </c>
      <c r="E89" s="4">
        <v>34</v>
      </c>
      <c r="F89" s="4">
        <v>1477.98</v>
      </c>
      <c r="G89" s="4">
        <v>-0.2388725759655814</v>
      </c>
      <c r="H89" s="3" t="s">
        <v>439</v>
      </c>
      <c r="I89" s="3" t="s">
        <v>335</v>
      </c>
      <c r="J89" s="1">
        <v>45293</v>
      </c>
      <c r="K89" s="4">
        <v>42123.110909090959</v>
      </c>
      <c r="L89" s="4">
        <v>132929.50192099597</v>
      </c>
      <c r="M89" s="4">
        <v>-0.30576456182952966</v>
      </c>
      <c r="N89" s="3" t="s">
        <v>439</v>
      </c>
    </row>
    <row r="90" spans="1:14" x14ac:dyDescent="0.3">
      <c r="A90" s="3" t="s">
        <v>14</v>
      </c>
      <c r="B90" s="3" t="s">
        <v>41</v>
      </c>
      <c r="C90" s="4">
        <v>109.99</v>
      </c>
      <c r="D90" s="4">
        <v>3</v>
      </c>
      <c r="E90" s="4">
        <v>24</v>
      </c>
      <c r="F90" s="4">
        <v>2639.7599999999998</v>
      </c>
      <c r="G90" s="4">
        <v>-0.22746704134902637</v>
      </c>
      <c r="H90" s="3" t="s">
        <v>439</v>
      </c>
      <c r="I90" s="3" t="s">
        <v>143</v>
      </c>
      <c r="J90" s="1">
        <v>45433</v>
      </c>
      <c r="K90" s="4">
        <v>10438.718031746032</v>
      </c>
      <c r="L90" s="4">
        <v>26406.609500097282</v>
      </c>
      <c r="M90" s="4">
        <v>-0.29534113539707929</v>
      </c>
      <c r="N90" s="3" t="s">
        <v>439</v>
      </c>
    </row>
    <row r="91" spans="1:14" x14ac:dyDescent="0.3">
      <c r="A91" s="3" t="s">
        <v>3</v>
      </c>
      <c r="B91" s="3" t="s">
        <v>334</v>
      </c>
      <c r="C91" s="4">
        <v>15.89</v>
      </c>
      <c r="D91" s="4">
        <v>6</v>
      </c>
      <c r="E91" s="4">
        <v>8</v>
      </c>
      <c r="F91" s="4">
        <v>127.12</v>
      </c>
      <c r="G91" s="4">
        <v>-0.2521343643352551</v>
      </c>
      <c r="H91" s="3" t="s">
        <v>439</v>
      </c>
      <c r="I91" s="3" t="s">
        <v>338</v>
      </c>
      <c r="J91" s="1">
        <v>45353</v>
      </c>
      <c r="K91" s="4">
        <v>174.79</v>
      </c>
      <c r="L91" s="4">
        <v>67.415560518325421</v>
      </c>
      <c r="M91" s="4">
        <v>-0.70710678118654757</v>
      </c>
      <c r="N91" s="3" t="s">
        <v>439</v>
      </c>
    </row>
    <row r="92" spans="1:14" x14ac:dyDescent="0.3">
      <c r="A92" s="3" t="s">
        <v>106</v>
      </c>
      <c r="B92" s="3" t="s">
        <v>54</v>
      </c>
      <c r="C92" s="4">
        <v>9.98</v>
      </c>
      <c r="D92" s="4">
        <v>36</v>
      </c>
      <c r="E92" s="4">
        <v>8453</v>
      </c>
      <c r="F92" s="4">
        <v>84360.94</v>
      </c>
      <c r="G92" s="4">
        <v>0.57481372385241036</v>
      </c>
      <c r="H92" s="3" t="s">
        <v>439</v>
      </c>
      <c r="I92" s="3" t="s">
        <v>335</v>
      </c>
      <c r="J92" s="1">
        <v>45386</v>
      </c>
      <c r="K92" s="4">
        <v>42123.110909090959</v>
      </c>
      <c r="L92" s="4">
        <v>132929.50192099597</v>
      </c>
      <c r="M92" s="4">
        <v>0.3177460870650991</v>
      </c>
      <c r="N92" s="3" t="s">
        <v>439</v>
      </c>
    </row>
    <row r="93" spans="1:14" x14ac:dyDescent="0.3">
      <c r="A93" s="3" t="s">
        <v>42</v>
      </c>
      <c r="B93" s="3" t="s">
        <v>9</v>
      </c>
      <c r="C93" s="4">
        <v>85</v>
      </c>
      <c r="D93" s="4">
        <v>4</v>
      </c>
      <c r="E93" s="4">
        <v>42</v>
      </c>
      <c r="F93" s="4">
        <v>3570</v>
      </c>
      <c r="G93" s="4">
        <v>-0.21833460274472591</v>
      </c>
      <c r="H93" s="3" t="s">
        <v>439</v>
      </c>
      <c r="I93" s="3" t="s">
        <v>143</v>
      </c>
      <c r="J93" s="1">
        <v>45316</v>
      </c>
      <c r="K93" s="4">
        <v>3369.2595999999985</v>
      </c>
      <c r="L93" s="4">
        <v>7916.3472393375896</v>
      </c>
      <c r="M93" s="4">
        <v>2.5357705256092166E-2</v>
      </c>
      <c r="N93" s="3" t="s">
        <v>439</v>
      </c>
    </row>
    <row r="94" spans="1:14" x14ac:dyDescent="0.3">
      <c r="A94" s="3" t="s">
        <v>357</v>
      </c>
      <c r="B94" s="3" t="s">
        <v>54</v>
      </c>
      <c r="C94" s="4">
        <v>33.5</v>
      </c>
      <c r="D94" s="4">
        <v>1</v>
      </c>
      <c r="E94" s="4">
        <v>1511</v>
      </c>
      <c r="F94" s="4">
        <v>50618.5</v>
      </c>
      <c r="G94" s="4">
        <v>0.24355430514402204</v>
      </c>
      <c r="H94" s="3" t="s">
        <v>439</v>
      </c>
      <c r="I94" s="3" t="s">
        <v>335</v>
      </c>
      <c r="J94" s="1">
        <v>45421</v>
      </c>
      <c r="K94" s="4">
        <v>42123.110909090959</v>
      </c>
      <c r="L94" s="4">
        <v>132929.50192099597</v>
      </c>
      <c r="M94" s="4">
        <v>6.3908981589038891E-2</v>
      </c>
      <c r="N94" s="3" t="s">
        <v>439</v>
      </c>
    </row>
    <row r="95" spans="1:14" x14ac:dyDescent="0.3">
      <c r="A95" s="3" t="s">
        <v>47</v>
      </c>
      <c r="B95" s="3" t="s">
        <v>41</v>
      </c>
      <c r="C95" s="4">
        <v>29.99</v>
      </c>
      <c r="D95" s="4">
        <v>5</v>
      </c>
      <c r="E95" s="4">
        <v>17</v>
      </c>
      <c r="F95" s="4">
        <v>509.83</v>
      </c>
      <c r="G95" s="4">
        <v>-0.2483771881460439</v>
      </c>
      <c r="H95" s="3" t="s">
        <v>439</v>
      </c>
      <c r="I95" s="3" t="s">
        <v>338</v>
      </c>
      <c r="J95" s="1">
        <v>45382</v>
      </c>
      <c r="K95" s="4">
        <v>10438.718031746032</v>
      </c>
      <c r="L95" s="4">
        <v>26406.609500097282</v>
      </c>
      <c r="M95" s="4">
        <v>-0.37600010829521502</v>
      </c>
      <c r="N95" s="3" t="s">
        <v>439</v>
      </c>
    </row>
    <row r="96" spans="1:14" x14ac:dyDescent="0.3">
      <c r="A96" s="3" t="s">
        <v>345</v>
      </c>
      <c r="B96" s="3" t="s">
        <v>54</v>
      </c>
      <c r="C96" s="4">
        <v>52.99</v>
      </c>
      <c r="D96" s="4">
        <v>10</v>
      </c>
      <c r="E96" s="4">
        <v>117</v>
      </c>
      <c r="F96" s="4">
        <v>6199.83</v>
      </c>
      <c r="G96" s="4">
        <v>-0.19251679119636483</v>
      </c>
      <c r="H96" s="3" t="s">
        <v>439</v>
      </c>
      <c r="I96" s="3" t="s">
        <v>335</v>
      </c>
      <c r="J96" s="1">
        <v>45418</v>
      </c>
      <c r="K96" s="4">
        <v>42123.110909090959</v>
      </c>
      <c r="L96" s="4">
        <v>132929.50192099597</v>
      </c>
      <c r="M96" s="4">
        <v>-0.27024310171899424</v>
      </c>
      <c r="N96" s="3" t="s">
        <v>439</v>
      </c>
    </row>
    <row r="97" spans="1:14" x14ac:dyDescent="0.3">
      <c r="A97" s="3" t="s">
        <v>5</v>
      </c>
      <c r="B97" s="3" t="s">
        <v>54</v>
      </c>
      <c r="C97" s="4">
        <v>28.99</v>
      </c>
      <c r="D97" s="4">
        <v>10</v>
      </c>
      <c r="E97" s="4">
        <v>10</v>
      </c>
      <c r="F97" s="4">
        <v>289.89999999999998</v>
      </c>
      <c r="G97" s="4">
        <v>-0.25053630538701804</v>
      </c>
      <c r="H97" s="3" t="s">
        <v>439</v>
      </c>
      <c r="I97" s="3" t="s">
        <v>335</v>
      </c>
      <c r="J97" s="1">
        <v>45442</v>
      </c>
      <c r="K97" s="4">
        <v>42123.110909090959</v>
      </c>
      <c r="L97" s="4">
        <v>132929.50192099597</v>
      </c>
      <c r="M97" s="4">
        <v>-0.31470223166828459</v>
      </c>
      <c r="N97" s="3" t="s">
        <v>439</v>
      </c>
    </row>
    <row r="98" spans="1:14" x14ac:dyDescent="0.3">
      <c r="A98" s="3" t="s">
        <v>14</v>
      </c>
      <c r="B98" s="3" t="s">
        <v>41</v>
      </c>
      <c r="C98" s="4">
        <v>69.989999999999995</v>
      </c>
      <c r="D98" s="4">
        <v>10</v>
      </c>
      <c r="E98" s="4">
        <v>157</v>
      </c>
      <c r="F98" s="4">
        <v>10988.429999999998</v>
      </c>
      <c r="G98" s="4">
        <v>-0.14550570212198291</v>
      </c>
      <c r="H98" s="3" t="s">
        <v>439</v>
      </c>
      <c r="I98" s="3" t="s">
        <v>337</v>
      </c>
      <c r="J98" s="1">
        <v>45315</v>
      </c>
      <c r="K98" s="4">
        <v>10438.718031746032</v>
      </c>
      <c r="L98" s="4">
        <v>26406.609500097282</v>
      </c>
      <c r="M98" s="4">
        <v>2.0817211245992857E-2</v>
      </c>
      <c r="N98" s="3" t="s">
        <v>439</v>
      </c>
    </row>
    <row r="99" spans="1:14" x14ac:dyDescent="0.3">
      <c r="A99" s="3" t="s">
        <v>1</v>
      </c>
      <c r="B99" s="3" t="s">
        <v>41</v>
      </c>
      <c r="C99" s="4">
        <v>84.99</v>
      </c>
      <c r="D99" s="4">
        <v>5</v>
      </c>
      <c r="E99" s="4">
        <v>73</v>
      </c>
      <c r="F99" s="4">
        <v>6204.2699999999995</v>
      </c>
      <c r="G99" s="4">
        <v>-0.19247320241561675</v>
      </c>
      <c r="H99" s="3" t="s">
        <v>439</v>
      </c>
      <c r="I99" s="3" t="s">
        <v>338</v>
      </c>
      <c r="J99" s="1">
        <v>45436</v>
      </c>
      <c r="K99" s="4">
        <v>10438.718031746032</v>
      </c>
      <c r="L99" s="4">
        <v>26406.609500097282</v>
      </c>
      <c r="M99" s="4">
        <v>-0.16035561217090108</v>
      </c>
      <c r="N99" s="3" t="s">
        <v>439</v>
      </c>
    </row>
    <row r="100" spans="1:14" x14ac:dyDescent="0.3">
      <c r="A100" s="3" t="s">
        <v>48</v>
      </c>
      <c r="B100" s="3" t="s">
        <v>41</v>
      </c>
      <c r="C100" s="4">
        <v>49.99</v>
      </c>
      <c r="D100" s="4">
        <v>5</v>
      </c>
      <c r="E100" s="4">
        <v>45</v>
      </c>
      <c r="F100" s="4">
        <v>2249.5500000000002</v>
      </c>
      <c r="G100" s="4">
        <v>-0.23129784723544713</v>
      </c>
      <c r="H100" s="3" t="s">
        <v>439</v>
      </c>
      <c r="I100" s="3" t="s">
        <v>338</v>
      </c>
      <c r="J100" s="1">
        <v>45296</v>
      </c>
      <c r="K100" s="4">
        <v>10438.718031746032</v>
      </c>
      <c r="L100" s="4">
        <v>26406.609500097282</v>
      </c>
      <c r="M100" s="4">
        <v>-0.31011811765216818</v>
      </c>
      <c r="N100" s="3" t="s">
        <v>439</v>
      </c>
    </row>
    <row r="101" spans="1:14" x14ac:dyDescent="0.3">
      <c r="A101" s="3" t="s">
        <v>45</v>
      </c>
      <c r="B101" s="3" t="s">
        <v>180</v>
      </c>
      <c r="C101" s="4">
        <v>33.950000000000003</v>
      </c>
      <c r="D101" s="4">
        <v>8</v>
      </c>
      <c r="E101" s="4">
        <v>464</v>
      </c>
      <c r="F101" s="4">
        <v>15752.800000000001</v>
      </c>
      <c r="G101" s="4">
        <v>-9.8732486056052754E-2</v>
      </c>
      <c r="H101" s="3" t="s">
        <v>439</v>
      </c>
      <c r="I101" s="3" t="s">
        <v>335</v>
      </c>
      <c r="J101" s="1">
        <v>45343</v>
      </c>
      <c r="K101" s="4">
        <v>15577.778285714288</v>
      </c>
      <c r="L101" s="4">
        <v>35267.89604619662</v>
      </c>
      <c r="M101" s="4">
        <v>4.9626355384640962E-3</v>
      </c>
      <c r="N101" s="3" t="s">
        <v>439</v>
      </c>
    </row>
    <row r="102" spans="1:14" x14ac:dyDescent="0.3">
      <c r="A102" s="3" t="s">
        <v>345</v>
      </c>
      <c r="B102" s="3" t="s">
        <v>54</v>
      </c>
      <c r="C102" s="4">
        <v>39.99</v>
      </c>
      <c r="D102" s="4">
        <v>10</v>
      </c>
      <c r="E102" s="4">
        <v>40</v>
      </c>
      <c r="F102" s="4">
        <v>1599.6000000000001</v>
      </c>
      <c r="G102" s="4">
        <v>-0.23767859679563061</v>
      </c>
      <c r="H102" s="3" t="s">
        <v>439</v>
      </c>
      <c r="I102" s="3" t="s">
        <v>335</v>
      </c>
      <c r="J102" s="1">
        <v>45331</v>
      </c>
      <c r="K102" s="4">
        <v>42123.110909090959</v>
      </c>
      <c r="L102" s="4">
        <v>132929.50192099597</v>
      </c>
      <c r="M102" s="4">
        <v>-0.3048496407755692</v>
      </c>
      <c r="N102" s="3" t="s">
        <v>439</v>
      </c>
    </row>
    <row r="103" spans="1:14" x14ac:dyDescent="0.3">
      <c r="A103" s="3" t="s">
        <v>56</v>
      </c>
      <c r="B103" s="3" t="s">
        <v>54</v>
      </c>
      <c r="C103" s="4">
        <v>59.99</v>
      </c>
      <c r="D103" s="4">
        <v>8</v>
      </c>
      <c r="E103" s="4">
        <v>39</v>
      </c>
      <c r="F103" s="4">
        <v>2339.61</v>
      </c>
      <c r="G103" s="4">
        <v>-0.23041370183135432</v>
      </c>
      <c r="H103" s="3" t="s">
        <v>439</v>
      </c>
      <c r="I103" s="3" t="s">
        <v>335</v>
      </c>
      <c r="J103" s="1">
        <v>45390</v>
      </c>
      <c r="K103" s="4">
        <v>42123.110909090959</v>
      </c>
      <c r="L103" s="4">
        <v>132929.50192099597</v>
      </c>
      <c r="M103" s="4">
        <v>-0.29928270499904153</v>
      </c>
      <c r="N103" s="3" t="s">
        <v>439</v>
      </c>
    </row>
    <row r="104" spans="1:14" x14ac:dyDescent="0.3">
      <c r="A104" s="3" t="s">
        <v>361</v>
      </c>
      <c r="B104" s="3" t="s">
        <v>54</v>
      </c>
      <c r="C104" s="4">
        <v>34.68</v>
      </c>
      <c r="D104" s="4">
        <v>8</v>
      </c>
      <c r="E104" s="4">
        <v>2</v>
      </c>
      <c r="F104" s="4">
        <v>69.36</v>
      </c>
      <c r="G104" s="4">
        <v>-0.25270141117669859</v>
      </c>
      <c r="H104" s="3" t="s">
        <v>439</v>
      </c>
      <c r="I104" s="3" t="s">
        <v>335</v>
      </c>
      <c r="J104" s="1">
        <v>45418</v>
      </c>
      <c r="K104" s="4">
        <v>42123.110909090959</v>
      </c>
      <c r="L104" s="4">
        <v>132929.50192099597</v>
      </c>
      <c r="M104" s="4">
        <v>-0.31636130656748251</v>
      </c>
      <c r="N104" s="3" t="s">
        <v>439</v>
      </c>
    </row>
    <row r="105" spans="1:14" x14ac:dyDescent="0.3">
      <c r="A105" s="3" t="s">
        <v>32</v>
      </c>
      <c r="B105" s="3" t="s">
        <v>54</v>
      </c>
      <c r="C105" s="4">
        <v>39.950000000000003</v>
      </c>
      <c r="D105" s="4">
        <v>13</v>
      </c>
      <c r="E105" s="4">
        <v>178</v>
      </c>
      <c r="F105" s="4">
        <v>7111.1</v>
      </c>
      <c r="G105" s="4">
        <v>-0.1835705866395399</v>
      </c>
      <c r="H105" s="3" t="s">
        <v>439</v>
      </c>
      <c r="I105" s="3" t="s">
        <v>335</v>
      </c>
      <c r="J105" s="1">
        <v>45410</v>
      </c>
      <c r="K105" s="4">
        <v>42123.110909090959</v>
      </c>
      <c r="L105" s="4">
        <v>132929.50192099597</v>
      </c>
      <c r="M105" s="4">
        <v>-0.26338781386467286</v>
      </c>
      <c r="N105" s="3" t="s">
        <v>439</v>
      </c>
    </row>
    <row r="106" spans="1:14" x14ac:dyDescent="0.3">
      <c r="A106" s="3" t="s">
        <v>20</v>
      </c>
      <c r="B106" s="3" t="s">
        <v>129</v>
      </c>
      <c r="C106" s="4">
        <v>54.99</v>
      </c>
      <c r="D106" s="4">
        <v>2</v>
      </c>
      <c r="E106" s="4">
        <v>22</v>
      </c>
      <c r="F106" s="4">
        <v>1209.78</v>
      </c>
      <c r="G106" s="4">
        <v>-0.24150557393779651</v>
      </c>
      <c r="H106" s="3" t="s">
        <v>439</v>
      </c>
      <c r="I106" s="3" t="s">
        <v>337</v>
      </c>
      <c r="J106" s="1">
        <v>45375</v>
      </c>
      <c r="K106" s="4">
        <v>66960.915909090923</v>
      </c>
      <c r="L106" s="4">
        <v>268412.05159382155</v>
      </c>
      <c r="M106" s="4">
        <v>-0.24496342663700432</v>
      </c>
      <c r="N106" s="3" t="s">
        <v>439</v>
      </c>
    </row>
    <row r="107" spans="1:14" x14ac:dyDescent="0.3">
      <c r="A107" s="3" t="s">
        <v>19</v>
      </c>
      <c r="B107" s="3" t="s">
        <v>54</v>
      </c>
      <c r="C107" s="4">
        <v>39.99</v>
      </c>
      <c r="D107" s="4">
        <v>10</v>
      </c>
      <c r="E107" s="4">
        <v>52</v>
      </c>
      <c r="F107" s="4">
        <v>2079.48</v>
      </c>
      <c r="G107" s="4">
        <v>-0.23296747424937189</v>
      </c>
      <c r="H107" s="3" t="s">
        <v>439</v>
      </c>
      <c r="I107" s="3" t="s">
        <v>335</v>
      </c>
      <c r="J107" s="1">
        <v>45381</v>
      </c>
      <c r="K107" s="4">
        <v>42123.110909090959</v>
      </c>
      <c r="L107" s="4">
        <v>132929.50192099597</v>
      </c>
      <c r="M107" s="4">
        <v>-0.30123960693759388</v>
      </c>
      <c r="N107" s="3" t="s">
        <v>439</v>
      </c>
    </row>
    <row r="108" spans="1:14" x14ac:dyDescent="0.3">
      <c r="A108" s="3" t="s">
        <v>37</v>
      </c>
      <c r="B108" s="3" t="s">
        <v>41</v>
      </c>
      <c r="C108" s="4">
        <v>189.99</v>
      </c>
      <c r="D108" s="4">
        <v>2</v>
      </c>
      <c r="E108" s="4">
        <v>32</v>
      </c>
      <c r="F108" s="4">
        <v>6079.68</v>
      </c>
      <c r="G108" s="4">
        <v>-0.19369633894566254</v>
      </c>
      <c r="H108" s="3" t="s">
        <v>439</v>
      </c>
      <c r="I108" s="3" t="s">
        <v>338</v>
      </c>
      <c r="J108" s="1">
        <v>45332</v>
      </c>
      <c r="K108" s="4">
        <v>10438.718031746032</v>
      </c>
      <c r="L108" s="4">
        <v>26406.609500097282</v>
      </c>
      <c r="M108" s="4">
        <v>-0.16507374912064998</v>
      </c>
      <c r="N108" s="3" t="s">
        <v>439</v>
      </c>
    </row>
    <row r="109" spans="1:14" x14ac:dyDescent="0.3">
      <c r="A109" s="3" t="s">
        <v>49</v>
      </c>
      <c r="B109" s="3" t="s">
        <v>101</v>
      </c>
      <c r="C109" s="4">
        <v>125</v>
      </c>
      <c r="D109" s="4">
        <v>10</v>
      </c>
      <c r="E109" s="4">
        <v>28</v>
      </c>
      <c r="F109" s="4">
        <v>3500</v>
      </c>
      <c r="G109" s="4">
        <v>-0.21902181325201547</v>
      </c>
      <c r="H109" s="3" t="s">
        <v>439</v>
      </c>
      <c r="I109" s="3" t="s">
        <v>337</v>
      </c>
      <c r="J109" s="1">
        <v>45387</v>
      </c>
      <c r="K109" s="4">
        <v>1516.98</v>
      </c>
      <c r="L109" s="4">
        <v>1143.3262167222638</v>
      </c>
      <c r="M109" s="4">
        <v>1.7344306209342475</v>
      </c>
      <c r="N109" s="3" t="s">
        <v>439</v>
      </c>
    </row>
    <row r="110" spans="1:14" x14ac:dyDescent="0.3">
      <c r="A110" s="3" t="s">
        <v>60</v>
      </c>
      <c r="B110" s="3" t="s">
        <v>54</v>
      </c>
      <c r="C110" s="4">
        <v>48.99</v>
      </c>
      <c r="D110" s="4">
        <v>10</v>
      </c>
      <c r="E110" s="4">
        <v>30</v>
      </c>
      <c r="F110" s="4">
        <v>1469.7</v>
      </c>
      <c r="G110" s="4">
        <v>-0.23895386315130077</v>
      </c>
      <c r="H110" s="3" t="s">
        <v>439</v>
      </c>
      <c r="I110" s="3" t="s">
        <v>335</v>
      </c>
      <c r="J110" s="1">
        <v>45374</v>
      </c>
      <c r="K110" s="4">
        <v>42123.110909090959</v>
      </c>
      <c r="L110" s="4">
        <v>132929.50192099597</v>
      </c>
      <c r="M110" s="4">
        <v>-0.30582685048539876</v>
      </c>
      <c r="N110" s="3" t="s">
        <v>439</v>
      </c>
    </row>
    <row r="111" spans="1:14" x14ac:dyDescent="0.3">
      <c r="A111" s="3" t="s">
        <v>61</v>
      </c>
      <c r="B111" s="3" t="s">
        <v>54</v>
      </c>
      <c r="C111" s="4">
        <v>26.9</v>
      </c>
      <c r="D111" s="4">
        <v>10</v>
      </c>
      <c r="E111" s="4">
        <v>264</v>
      </c>
      <c r="F111" s="4">
        <v>7101.5999999999995</v>
      </c>
      <c r="G111" s="4">
        <v>-0.18366385092267204</v>
      </c>
      <c r="H111" s="3" t="s">
        <v>439</v>
      </c>
      <c r="I111" s="3" t="s">
        <v>335</v>
      </c>
      <c r="J111" s="1">
        <v>45388</v>
      </c>
      <c r="K111" s="4">
        <v>42123.110909090959</v>
      </c>
      <c r="L111" s="4">
        <v>132929.50192099597</v>
      </c>
      <c r="M111" s="4">
        <v>-0.26345928031766269</v>
      </c>
      <c r="N111" s="3" t="s">
        <v>439</v>
      </c>
    </row>
    <row r="112" spans="1:14" x14ac:dyDescent="0.3">
      <c r="A112" s="3" t="s">
        <v>3</v>
      </c>
      <c r="B112" s="3" t="s">
        <v>9</v>
      </c>
      <c r="C112" s="4">
        <v>15.99</v>
      </c>
      <c r="D112" s="4">
        <v>10</v>
      </c>
      <c r="E112" s="4">
        <v>14</v>
      </c>
      <c r="F112" s="4">
        <v>223.86</v>
      </c>
      <c r="G112" s="4">
        <v>-0.25118463941418095</v>
      </c>
      <c r="H112" s="3" t="s">
        <v>439</v>
      </c>
      <c r="I112" s="3" t="s">
        <v>335</v>
      </c>
      <c r="J112" s="1">
        <v>45355</v>
      </c>
      <c r="K112" s="4">
        <v>3369.2595999999985</v>
      </c>
      <c r="L112" s="4">
        <v>7916.3472393375896</v>
      </c>
      <c r="M112" s="4">
        <v>-0.39732966542574172</v>
      </c>
      <c r="N112" s="3" t="s">
        <v>439</v>
      </c>
    </row>
    <row r="113" spans="1:14" x14ac:dyDescent="0.3">
      <c r="A113" s="3" t="s">
        <v>27</v>
      </c>
      <c r="B113" s="3" t="s">
        <v>54</v>
      </c>
      <c r="C113" s="4">
        <v>103.98</v>
      </c>
      <c r="D113" s="4">
        <v>1</v>
      </c>
      <c r="E113" s="4">
        <v>350</v>
      </c>
      <c r="F113" s="4">
        <v>36393</v>
      </c>
      <c r="G113" s="4">
        <v>0.10389840412334372</v>
      </c>
      <c r="H113" s="3" t="s">
        <v>439</v>
      </c>
      <c r="I113" s="3" t="s">
        <v>335</v>
      </c>
      <c r="J113" s="1">
        <v>45315</v>
      </c>
      <c r="K113" s="4">
        <v>42123.110909090959</v>
      </c>
      <c r="L113" s="4">
        <v>132929.50192099597</v>
      </c>
      <c r="M113" s="4">
        <v>-4.3106389674855909E-2</v>
      </c>
      <c r="N113" s="3" t="s">
        <v>439</v>
      </c>
    </row>
    <row r="114" spans="1:14" x14ac:dyDescent="0.3">
      <c r="A114" s="3" t="s">
        <v>20</v>
      </c>
      <c r="B114" s="3" t="s">
        <v>41</v>
      </c>
      <c r="C114" s="4">
        <v>11</v>
      </c>
      <c r="D114" s="4">
        <v>10</v>
      </c>
      <c r="E114" s="4">
        <v>702</v>
      </c>
      <c r="F114" s="4">
        <v>7722</v>
      </c>
      <c r="G114" s="4">
        <v>-0.17757320236949437</v>
      </c>
      <c r="H114" s="3" t="s">
        <v>439</v>
      </c>
      <c r="I114" s="3" t="s">
        <v>338</v>
      </c>
      <c r="J114" s="1">
        <v>45309</v>
      </c>
      <c r="K114" s="4">
        <v>10438.718031746032</v>
      </c>
      <c r="L114" s="4">
        <v>26406.609500097282</v>
      </c>
      <c r="M114" s="4">
        <v>-0.1028802289720694</v>
      </c>
      <c r="N114" s="3" t="s">
        <v>439</v>
      </c>
    </row>
    <row r="115" spans="1:14" x14ac:dyDescent="0.3">
      <c r="A115" s="3" t="s">
        <v>51</v>
      </c>
      <c r="B115" s="3" t="s">
        <v>25</v>
      </c>
      <c r="C115" s="4">
        <v>161.99</v>
      </c>
      <c r="D115" s="4">
        <v>10</v>
      </c>
      <c r="E115" s="4">
        <v>129</v>
      </c>
      <c r="F115" s="4">
        <v>20896.710000000003</v>
      </c>
      <c r="G115" s="4">
        <v>-4.8233214619598667E-2</v>
      </c>
      <c r="H115" s="3" t="s">
        <v>439</v>
      </c>
      <c r="I115" s="3" t="s">
        <v>337</v>
      </c>
      <c r="J115" s="1">
        <v>45424</v>
      </c>
      <c r="K115" s="4">
        <v>7851.1500000000024</v>
      </c>
      <c r="L115" s="4">
        <v>18631.101710406907</v>
      </c>
      <c r="M115" s="4">
        <v>0.70020335902696784</v>
      </c>
      <c r="N115" s="3" t="s">
        <v>439</v>
      </c>
    </row>
    <row r="116" spans="1:14" x14ac:dyDescent="0.3">
      <c r="A116" s="3" t="s">
        <v>13</v>
      </c>
      <c r="B116" s="3" t="s">
        <v>41</v>
      </c>
      <c r="C116" s="4">
        <v>40.99</v>
      </c>
      <c r="D116" s="4">
        <v>10</v>
      </c>
      <c r="E116" s="4">
        <v>16</v>
      </c>
      <c r="F116" s="4">
        <v>655.84</v>
      </c>
      <c r="G116" s="4">
        <v>-0.24694376520076752</v>
      </c>
      <c r="H116" s="3" t="s">
        <v>439</v>
      </c>
      <c r="I116" s="3" t="s">
        <v>335</v>
      </c>
      <c r="J116" s="1">
        <v>45365</v>
      </c>
      <c r="K116" s="4">
        <v>10438.718031746032</v>
      </c>
      <c r="L116" s="4">
        <v>26406.609500097282</v>
      </c>
      <c r="M116" s="4">
        <v>-0.37047081079113892</v>
      </c>
      <c r="N116" s="3" t="s">
        <v>439</v>
      </c>
    </row>
    <row r="117" spans="1:14" x14ac:dyDescent="0.3">
      <c r="A117" s="3" t="s">
        <v>127</v>
      </c>
      <c r="B117" s="3" t="s">
        <v>54</v>
      </c>
      <c r="C117" s="4">
        <v>25.49</v>
      </c>
      <c r="D117" s="4">
        <v>16</v>
      </c>
      <c r="E117" s="4">
        <v>2093</v>
      </c>
      <c r="F117" s="4">
        <v>53350.57</v>
      </c>
      <c r="G117" s="4">
        <v>0.2703758367247443</v>
      </c>
      <c r="H117" s="3" t="s">
        <v>439</v>
      </c>
      <c r="I117" s="3" t="s">
        <v>335</v>
      </c>
      <c r="J117" s="1">
        <v>45334</v>
      </c>
      <c r="K117" s="4">
        <v>42123.110909090959</v>
      </c>
      <c r="L117" s="4">
        <v>132929.50192099597</v>
      </c>
      <c r="M117" s="4">
        <v>8.446175550692922E-2</v>
      </c>
      <c r="N117" s="3" t="s">
        <v>439</v>
      </c>
    </row>
    <row r="118" spans="1:14" x14ac:dyDescent="0.3">
      <c r="A118" s="3" t="s">
        <v>5</v>
      </c>
      <c r="B118" s="3" t="s">
        <v>54</v>
      </c>
      <c r="C118" s="4">
        <v>39.99</v>
      </c>
      <c r="D118" s="4">
        <v>8</v>
      </c>
      <c r="E118" s="4">
        <v>26</v>
      </c>
      <c r="F118" s="4">
        <v>1039.74</v>
      </c>
      <c r="G118" s="4">
        <v>-0.24317490643293241</v>
      </c>
      <c r="H118" s="3" t="s">
        <v>439</v>
      </c>
      <c r="I118" s="3" t="s">
        <v>335</v>
      </c>
      <c r="J118" s="1">
        <v>45340</v>
      </c>
      <c r="K118" s="4">
        <v>42123.110909090959</v>
      </c>
      <c r="L118" s="4">
        <v>132929.50192099597</v>
      </c>
      <c r="M118" s="4">
        <v>-0.30906134691987375</v>
      </c>
      <c r="N118" s="3" t="s">
        <v>439</v>
      </c>
    </row>
    <row r="119" spans="1:14" x14ac:dyDescent="0.3">
      <c r="A119" s="3" t="s">
        <v>5</v>
      </c>
      <c r="B119" s="3" t="s">
        <v>54</v>
      </c>
      <c r="C119" s="4">
        <v>38.25</v>
      </c>
      <c r="D119" s="4">
        <v>5</v>
      </c>
      <c r="E119" s="4">
        <v>8</v>
      </c>
      <c r="F119" s="4">
        <v>306</v>
      </c>
      <c r="G119" s="4">
        <v>-0.25037824697034144</v>
      </c>
      <c r="H119" s="3" t="s">
        <v>439</v>
      </c>
      <c r="I119" s="3" t="s">
        <v>335</v>
      </c>
      <c r="J119" s="1">
        <v>45349</v>
      </c>
      <c r="K119" s="4">
        <v>42123.110909090959</v>
      </c>
      <c r="L119" s="4">
        <v>132929.50192099597</v>
      </c>
      <c r="M119" s="4">
        <v>-0.31458111483742812</v>
      </c>
      <c r="N119" s="3" t="s">
        <v>439</v>
      </c>
    </row>
    <row r="120" spans="1:14" x14ac:dyDescent="0.3">
      <c r="A120" s="3" t="s">
        <v>13</v>
      </c>
      <c r="B120" s="3" t="s">
        <v>41</v>
      </c>
      <c r="C120" s="4">
        <v>65.97</v>
      </c>
      <c r="D120" s="4">
        <v>10</v>
      </c>
      <c r="E120" s="4">
        <v>37</v>
      </c>
      <c r="F120" s="4">
        <v>2440.89</v>
      </c>
      <c r="G120" s="4">
        <v>-0.22941940640023598</v>
      </c>
      <c r="H120" s="3" t="s">
        <v>439</v>
      </c>
      <c r="I120" s="3" t="s">
        <v>143</v>
      </c>
      <c r="J120" s="1">
        <v>45381</v>
      </c>
      <c r="K120" s="4">
        <v>10438.718031746032</v>
      </c>
      <c r="L120" s="4">
        <v>26406.609500097282</v>
      </c>
      <c r="M120" s="4">
        <v>-0.3028722044651953</v>
      </c>
      <c r="N120" s="3" t="s">
        <v>439</v>
      </c>
    </row>
    <row r="121" spans="1:14" x14ac:dyDescent="0.3">
      <c r="A121" s="3" t="s">
        <v>68</v>
      </c>
      <c r="B121" s="3" t="s">
        <v>54</v>
      </c>
      <c r="C121" s="4">
        <v>24.99</v>
      </c>
      <c r="D121" s="4">
        <v>10</v>
      </c>
      <c r="E121" s="4">
        <v>116</v>
      </c>
      <c r="F121" s="4">
        <v>2898.8399999999997</v>
      </c>
      <c r="G121" s="4">
        <v>-0.2249235770886181</v>
      </c>
      <c r="H121" s="3" t="s">
        <v>439</v>
      </c>
      <c r="I121" s="3" t="s">
        <v>335</v>
      </c>
      <c r="J121" s="1">
        <v>45322</v>
      </c>
      <c r="K121" s="4">
        <v>42123.110909090959</v>
      </c>
      <c r="L121" s="4">
        <v>132929.50192099597</v>
      </c>
      <c r="M121" s="4">
        <v>-0.29507573820898791</v>
      </c>
      <c r="N121" s="3" t="s">
        <v>439</v>
      </c>
    </row>
    <row r="122" spans="1:14" x14ac:dyDescent="0.3">
      <c r="A122" s="3" t="s">
        <v>27</v>
      </c>
      <c r="B122" s="3" t="s">
        <v>54</v>
      </c>
      <c r="C122" s="4">
        <v>75.989999999999995</v>
      </c>
      <c r="D122" s="4">
        <v>2</v>
      </c>
      <c r="E122" s="4">
        <v>8</v>
      </c>
      <c r="F122" s="4">
        <v>607.91999999999996</v>
      </c>
      <c r="G122" s="4">
        <v>-0.24741420987947205</v>
      </c>
      <c r="H122" s="3" t="s">
        <v>439</v>
      </c>
      <c r="I122" s="3" t="s">
        <v>335</v>
      </c>
      <c r="J122" s="1">
        <v>45314</v>
      </c>
      <c r="K122" s="4">
        <v>42123.110909090959</v>
      </c>
      <c r="L122" s="4">
        <v>132929.50192099597</v>
      </c>
      <c r="M122" s="4">
        <v>-0.31230983573356574</v>
      </c>
      <c r="N122" s="3" t="s">
        <v>439</v>
      </c>
    </row>
    <row r="123" spans="1:14" x14ac:dyDescent="0.3">
      <c r="A123" s="3" t="s">
        <v>55</v>
      </c>
      <c r="B123" s="3" t="s">
        <v>41</v>
      </c>
      <c r="C123" s="4">
        <v>20</v>
      </c>
      <c r="D123" s="4">
        <v>8</v>
      </c>
      <c r="E123" s="4">
        <v>23</v>
      </c>
      <c r="F123" s="4">
        <v>460</v>
      </c>
      <c r="G123" s="4">
        <v>-0.24886638385430446</v>
      </c>
      <c r="H123" s="3" t="s">
        <v>439</v>
      </c>
      <c r="I123" s="3" t="s">
        <v>335</v>
      </c>
      <c r="J123" s="1">
        <v>45302</v>
      </c>
      <c r="K123" s="4">
        <v>10438.718031746032</v>
      </c>
      <c r="L123" s="4">
        <v>26406.609500097282</v>
      </c>
      <c r="M123" s="4">
        <v>-0.37788713585927303</v>
      </c>
      <c r="N123" s="3" t="s">
        <v>439</v>
      </c>
    </row>
    <row r="124" spans="1:14" x14ac:dyDescent="0.3">
      <c r="A124" s="3" t="s">
        <v>56</v>
      </c>
      <c r="B124" s="3" t="s">
        <v>7</v>
      </c>
      <c r="C124" s="4">
        <v>77.069999999999993</v>
      </c>
      <c r="D124" s="4">
        <v>3</v>
      </c>
      <c r="E124" s="4">
        <v>55</v>
      </c>
      <c r="F124" s="4">
        <v>4238.8499999999995</v>
      </c>
      <c r="G124" s="4">
        <v>-0.21176830634757429</v>
      </c>
      <c r="H124" s="3" t="s">
        <v>439</v>
      </c>
      <c r="I124" s="3" t="s">
        <v>143</v>
      </c>
      <c r="J124" s="1">
        <v>45435</v>
      </c>
      <c r="K124" s="4">
        <v>1881.0670270270268</v>
      </c>
      <c r="L124" s="4">
        <v>5343.4324984110126</v>
      </c>
      <c r="M124" s="4">
        <v>0.44124876166660881</v>
      </c>
      <c r="N124" s="3" t="s">
        <v>439</v>
      </c>
    </row>
    <row r="125" spans="1:14" x14ac:dyDescent="0.3">
      <c r="A125" s="3" t="s">
        <v>16</v>
      </c>
      <c r="B125" s="3" t="s">
        <v>54</v>
      </c>
      <c r="C125" s="4">
        <v>49.99</v>
      </c>
      <c r="D125" s="4">
        <v>5</v>
      </c>
      <c r="E125" s="4">
        <v>21</v>
      </c>
      <c r="F125" s="4">
        <v>1049.79</v>
      </c>
      <c r="G125" s="4">
        <v>-0.24307624263867156</v>
      </c>
      <c r="H125" s="3" t="s">
        <v>439</v>
      </c>
      <c r="I125" s="3" t="s">
        <v>335</v>
      </c>
      <c r="J125" s="1">
        <v>45369</v>
      </c>
      <c r="K125" s="4">
        <v>42123.110909090959</v>
      </c>
      <c r="L125" s="4">
        <v>132929.50192099597</v>
      </c>
      <c r="M125" s="4">
        <v>-0.30898574293539499</v>
      </c>
      <c r="N125" s="3" t="s">
        <v>439</v>
      </c>
    </row>
    <row r="126" spans="1:14" x14ac:dyDescent="0.3">
      <c r="A126" s="3" t="s">
        <v>40</v>
      </c>
      <c r="B126" s="3" t="s">
        <v>25</v>
      </c>
      <c r="C126" s="4">
        <v>59.99</v>
      </c>
      <c r="D126" s="4">
        <v>3</v>
      </c>
      <c r="E126" s="4">
        <v>20</v>
      </c>
      <c r="F126" s="4">
        <v>1199.8</v>
      </c>
      <c r="G126" s="4">
        <v>-0.24160355052155005</v>
      </c>
      <c r="H126" s="3" t="s">
        <v>439</v>
      </c>
      <c r="I126" s="3" t="s">
        <v>335</v>
      </c>
      <c r="J126" s="1">
        <v>45344</v>
      </c>
      <c r="K126" s="4">
        <v>7851.1500000000024</v>
      </c>
      <c r="L126" s="4">
        <v>18631.101710406907</v>
      </c>
      <c r="M126" s="4">
        <v>-0.35700250599161887</v>
      </c>
      <c r="N126" s="3" t="s">
        <v>439</v>
      </c>
    </row>
    <row r="127" spans="1:14" x14ac:dyDescent="0.3">
      <c r="A127" s="3" t="s">
        <v>45</v>
      </c>
      <c r="B127" s="3" t="s">
        <v>180</v>
      </c>
      <c r="C127" s="4">
        <v>39.99</v>
      </c>
      <c r="D127" s="4">
        <v>3</v>
      </c>
      <c r="E127" s="4">
        <v>275</v>
      </c>
      <c r="F127" s="4">
        <v>10997.25</v>
      </c>
      <c r="G127" s="4">
        <v>-0.14541911359806442</v>
      </c>
      <c r="H127" s="3" t="s">
        <v>439</v>
      </c>
      <c r="I127" s="3" t="s">
        <v>335</v>
      </c>
      <c r="J127" s="1">
        <v>45332</v>
      </c>
      <c r="K127" s="4">
        <v>15577.778285714288</v>
      </c>
      <c r="L127" s="4">
        <v>35267.89604619662</v>
      </c>
      <c r="M127" s="4">
        <v>-0.1298781271135187</v>
      </c>
      <c r="N127" s="3" t="s">
        <v>439</v>
      </c>
    </row>
    <row r="128" spans="1:14" x14ac:dyDescent="0.3">
      <c r="A128" s="3" t="s">
        <v>5</v>
      </c>
      <c r="B128" s="3" t="s">
        <v>54</v>
      </c>
      <c r="C128" s="4">
        <v>54.99</v>
      </c>
      <c r="D128" s="4">
        <v>10</v>
      </c>
      <c r="E128" s="4">
        <v>384</v>
      </c>
      <c r="F128" s="4">
        <v>21116.16</v>
      </c>
      <c r="G128" s="4">
        <v>-4.6078809679245956E-2</v>
      </c>
      <c r="H128" s="3" t="s">
        <v>439</v>
      </c>
      <c r="I128" s="3" t="s">
        <v>335</v>
      </c>
      <c r="J128" s="1">
        <v>45297</v>
      </c>
      <c r="K128" s="4">
        <v>42123.110909090959</v>
      </c>
      <c r="L128" s="4">
        <v>132929.50192099597</v>
      </c>
      <c r="M128" s="4">
        <v>-0.1580307652215234</v>
      </c>
      <c r="N128" s="3" t="s">
        <v>439</v>
      </c>
    </row>
    <row r="129" spans="1:14" x14ac:dyDescent="0.3">
      <c r="A129" s="3" t="s">
        <v>57</v>
      </c>
      <c r="B129" s="3" t="s">
        <v>41</v>
      </c>
      <c r="C129" s="4">
        <v>79.989999999999995</v>
      </c>
      <c r="D129" s="4">
        <v>6</v>
      </c>
      <c r="E129" s="4">
        <v>18</v>
      </c>
      <c r="F129" s="4">
        <v>1439.82</v>
      </c>
      <c r="G129" s="4">
        <v>-0.2392472038649838</v>
      </c>
      <c r="H129" s="3" t="s">
        <v>439</v>
      </c>
      <c r="I129" s="3" t="s">
        <v>335</v>
      </c>
      <c r="J129" s="1">
        <v>45387</v>
      </c>
      <c r="K129" s="4">
        <v>10438.718031746032</v>
      </c>
      <c r="L129" s="4">
        <v>26406.609500097282</v>
      </c>
      <c r="M129" s="4">
        <v>-0.34078203154830916</v>
      </c>
      <c r="N129" s="3" t="s">
        <v>439</v>
      </c>
    </row>
    <row r="130" spans="1:14" x14ac:dyDescent="0.3">
      <c r="A130" s="3" t="s">
        <v>58</v>
      </c>
      <c r="B130" s="3" t="s">
        <v>41</v>
      </c>
      <c r="C130" s="4">
        <v>37.5</v>
      </c>
      <c r="D130" s="4">
        <v>1</v>
      </c>
      <c r="E130" s="4">
        <v>30</v>
      </c>
      <c r="F130" s="4">
        <v>1125</v>
      </c>
      <c r="G130" s="4">
        <v>-0.24233788403505374</v>
      </c>
      <c r="H130" s="3" t="s">
        <v>439</v>
      </c>
      <c r="I130" s="3" t="s">
        <v>338</v>
      </c>
      <c r="J130" s="1">
        <v>45387</v>
      </c>
      <c r="K130" s="4">
        <v>10438.718031746032</v>
      </c>
      <c r="L130" s="4">
        <v>26406.609500097282</v>
      </c>
      <c r="M130" s="4">
        <v>-0.35270404675434458</v>
      </c>
      <c r="N130" s="3" t="s">
        <v>439</v>
      </c>
    </row>
    <row r="131" spans="1:14" x14ac:dyDescent="0.3">
      <c r="A131" s="3" t="s">
        <v>47</v>
      </c>
      <c r="B131" s="3" t="s">
        <v>54</v>
      </c>
      <c r="C131" s="4">
        <v>22.87</v>
      </c>
      <c r="D131" s="4">
        <v>74</v>
      </c>
      <c r="E131" s="4">
        <v>440</v>
      </c>
      <c r="F131" s="4">
        <v>10062.800000000001</v>
      </c>
      <c r="G131" s="4">
        <v>-0.15459288300573182</v>
      </c>
      <c r="H131" s="3" t="s">
        <v>439</v>
      </c>
      <c r="I131" s="3" t="s">
        <v>335</v>
      </c>
      <c r="J131" s="1">
        <v>45387</v>
      </c>
      <c r="K131" s="4">
        <v>42123.110909090959</v>
      </c>
      <c r="L131" s="4">
        <v>132929.50192099597</v>
      </c>
      <c r="M131" s="4">
        <v>-0.24118281078150258</v>
      </c>
      <c r="N131" s="3" t="s">
        <v>439</v>
      </c>
    </row>
    <row r="132" spans="1:14" x14ac:dyDescent="0.3">
      <c r="A132" s="3" t="s">
        <v>340</v>
      </c>
      <c r="B132" s="3" t="s">
        <v>9</v>
      </c>
      <c r="C132" s="4">
        <v>6.97</v>
      </c>
      <c r="D132" s="4">
        <v>10</v>
      </c>
      <c r="E132" s="4">
        <v>803</v>
      </c>
      <c r="F132" s="4">
        <v>5596.91</v>
      </c>
      <c r="G132" s="4">
        <v>-0.19843583346857935</v>
      </c>
      <c r="H132" s="3" t="s">
        <v>439</v>
      </c>
      <c r="I132" s="3" t="s">
        <v>338</v>
      </c>
      <c r="J132" s="1">
        <v>45426</v>
      </c>
      <c r="K132" s="4">
        <v>3369.2595999999985</v>
      </c>
      <c r="L132" s="4">
        <v>7916.3472393375896</v>
      </c>
      <c r="M132" s="4">
        <v>0.28139877302633365</v>
      </c>
      <c r="N132" s="3" t="s">
        <v>439</v>
      </c>
    </row>
    <row r="133" spans="1:14" x14ac:dyDescent="0.3">
      <c r="A133" s="3" t="s">
        <v>40</v>
      </c>
      <c r="B133" s="3" t="s">
        <v>41</v>
      </c>
      <c r="C133" s="4">
        <v>65.680000000000007</v>
      </c>
      <c r="D133" s="4">
        <v>10</v>
      </c>
      <c r="E133" s="4">
        <v>11</v>
      </c>
      <c r="F133" s="4">
        <v>722.48</v>
      </c>
      <c r="G133" s="4">
        <v>-0.24628954079782789</v>
      </c>
      <c r="H133" s="3" t="s">
        <v>439</v>
      </c>
      <c r="I133" s="3" t="s">
        <v>338</v>
      </c>
      <c r="J133" s="1">
        <v>45321</v>
      </c>
      <c r="K133" s="4">
        <v>10438.718031746032</v>
      </c>
      <c r="L133" s="4">
        <v>26406.609500097282</v>
      </c>
      <c r="M133" s="4">
        <v>-0.36794720017767663</v>
      </c>
      <c r="N133" s="3" t="s">
        <v>439</v>
      </c>
    </row>
    <row r="134" spans="1:14" x14ac:dyDescent="0.3">
      <c r="A134" s="3" t="s">
        <v>14</v>
      </c>
      <c r="B134" s="3" t="s">
        <v>41</v>
      </c>
      <c r="C134" s="4">
        <v>89.99</v>
      </c>
      <c r="D134" s="4">
        <v>5</v>
      </c>
      <c r="E134" s="4">
        <v>5</v>
      </c>
      <c r="F134" s="4">
        <v>449.95</v>
      </c>
      <c r="G134" s="4">
        <v>-0.24896504764856531</v>
      </c>
      <c r="H134" s="3" t="s">
        <v>439</v>
      </c>
      <c r="I134" s="3" t="s">
        <v>338</v>
      </c>
      <c r="J134" s="1">
        <v>45335</v>
      </c>
      <c r="K134" s="4">
        <v>10438.718031746032</v>
      </c>
      <c r="L134" s="4">
        <v>26406.609500097282</v>
      </c>
      <c r="M134" s="4">
        <v>-0.3782677223938663</v>
      </c>
      <c r="N134" s="3" t="s">
        <v>439</v>
      </c>
    </row>
    <row r="135" spans="1:14" x14ac:dyDescent="0.3">
      <c r="A135" s="3" t="s">
        <v>12</v>
      </c>
      <c r="B135" s="3" t="s">
        <v>54</v>
      </c>
      <c r="C135" s="4">
        <v>72.56</v>
      </c>
      <c r="D135" s="4">
        <v>10</v>
      </c>
      <c r="E135" s="4">
        <v>3171</v>
      </c>
      <c r="F135" s="4">
        <v>230087.76</v>
      </c>
      <c r="G135" s="4">
        <v>2.0054566081080223</v>
      </c>
      <c r="H135" s="3" t="s">
        <v>439</v>
      </c>
      <c r="I135" s="3" t="s">
        <v>335</v>
      </c>
      <c r="J135" s="1">
        <v>45425</v>
      </c>
      <c r="K135" s="4">
        <v>42123.110909090959</v>
      </c>
      <c r="L135" s="4">
        <v>132929.50192099597</v>
      </c>
      <c r="M135" s="4">
        <v>1.4140175534744885</v>
      </c>
      <c r="N135" s="3" t="s">
        <v>439</v>
      </c>
    </row>
    <row r="136" spans="1:14" x14ac:dyDescent="0.3">
      <c r="A136" s="3" t="s">
        <v>345</v>
      </c>
      <c r="B136" s="3" t="s">
        <v>41</v>
      </c>
      <c r="C136" s="4">
        <v>28.99</v>
      </c>
      <c r="D136" s="4">
        <v>1</v>
      </c>
      <c r="E136" s="4">
        <v>23</v>
      </c>
      <c r="F136" s="4">
        <v>666.77</v>
      </c>
      <c r="G136" s="4">
        <v>-0.24683646218870073</v>
      </c>
      <c r="H136" s="3" t="s">
        <v>439</v>
      </c>
      <c r="I136" s="3" t="s">
        <v>338</v>
      </c>
      <c r="J136" s="1">
        <v>45326</v>
      </c>
      <c r="K136" s="4">
        <v>10438.718031746032</v>
      </c>
      <c r="L136" s="4">
        <v>26406.609500097282</v>
      </c>
      <c r="M136" s="4">
        <v>-0.37005689926645186</v>
      </c>
      <c r="N136" s="3" t="s">
        <v>439</v>
      </c>
    </row>
    <row r="137" spans="1:14" x14ac:dyDescent="0.3">
      <c r="A137" s="3" t="s">
        <v>40</v>
      </c>
      <c r="B137" s="3" t="s">
        <v>101</v>
      </c>
      <c r="C137" s="4">
        <v>60.99</v>
      </c>
      <c r="D137" s="4">
        <v>2</v>
      </c>
      <c r="E137" s="4">
        <v>27</v>
      </c>
      <c r="F137" s="4">
        <v>1646.73</v>
      </c>
      <c r="G137" s="4">
        <v>-0.23721590777836551</v>
      </c>
      <c r="H137" s="3" t="s">
        <v>439</v>
      </c>
      <c r="I137" s="3" t="s">
        <v>143</v>
      </c>
      <c r="J137" s="1">
        <v>45344</v>
      </c>
      <c r="K137" s="4">
        <v>1516.98</v>
      </c>
      <c r="L137" s="4">
        <v>1143.3262167222638</v>
      </c>
      <c r="M137" s="4">
        <v>0.1134846713932379</v>
      </c>
      <c r="N137" s="3" t="s">
        <v>439</v>
      </c>
    </row>
    <row r="138" spans="1:14" x14ac:dyDescent="0.3">
      <c r="A138" s="3" t="s">
        <v>42</v>
      </c>
      <c r="B138" s="3" t="s">
        <v>54</v>
      </c>
      <c r="C138" s="4">
        <v>38.94</v>
      </c>
      <c r="D138" s="4">
        <v>66</v>
      </c>
      <c r="E138" s="4">
        <v>2247</v>
      </c>
      <c r="F138" s="4">
        <v>87498.18</v>
      </c>
      <c r="G138" s="4">
        <v>0.60561292802225397</v>
      </c>
      <c r="H138" s="3" t="s">
        <v>439</v>
      </c>
      <c r="I138" s="3" t="s">
        <v>335</v>
      </c>
      <c r="J138" s="1">
        <v>45335</v>
      </c>
      <c r="K138" s="4">
        <v>42123.110909090959</v>
      </c>
      <c r="L138" s="4">
        <v>132929.50192099597</v>
      </c>
      <c r="M138" s="4">
        <v>0.3413468675890835</v>
      </c>
      <c r="N138" s="3" t="s">
        <v>439</v>
      </c>
    </row>
    <row r="139" spans="1:14" x14ac:dyDescent="0.3">
      <c r="A139" s="3" t="s">
        <v>38</v>
      </c>
      <c r="B139" s="3" t="s">
        <v>54</v>
      </c>
      <c r="C139" s="4">
        <v>24.14</v>
      </c>
      <c r="D139" s="4">
        <v>10</v>
      </c>
      <c r="E139" s="4">
        <v>9265</v>
      </c>
      <c r="F139" s="4">
        <v>223657.1</v>
      </c>
      <c r="G139" s="4">
        <v>1.9423249349536418</v>
      </c>
      <c r="H139" s="3" t="s">
        <v>439</v>
      </c>
      <c r="I139" s="3" t="s">
        <v>335</v>
      </c>
      <c r="J139" s="1">
        <v>45328</v>
      </c>
      <c r="K139" s="4">
        <v>42123.110909090959</v>
      </c>
      <c r="L139" s="4">
        <v>132929.50192099597</v>
      </c>
      <c r="M139" s="4">
        <v>1.3656410839393665</v>
      </c>
      <c r="N139" s="3" t="s">
        <v>439</v>
      </c>
    </row>
    <row r="140" spans="1:14" x14ac:dyDescent="0.3">
      <c r="A140" s="3" t="s">
        <v>40</v>
      </c>
      <c r="B140" s="3" t="s">
        <v>54</v>
      </c>
      <c r="C140" s="4">
        <v>75.989999999999995</v>
      </c>
      <c r="D140" s="4">
        <v>10</v>
      </c>
      <c r="E140" s="4">
        <v>19</v>
      </c>
      <c r="F140" s="4">
        <v>1443.81</v>
      </c>
      <c r="G140" s="4">
        <v>-0.23920803286606829</v>
      </c>
      <c r="H140" s="3" t="s">
        <v>439</v>
      </c>
      <c r="I140" s="3" t="s">
        <v>335</v>
      </c>
      <c r="J140" s="1">
        <v>45377</v>
      </c>
      <c r="K140" s="4">
        <v>42123.110909090959</v>
      </c>
      <c r="L140" s="4">
        <v>132929.50192099597</v>
      </c>
      <c r="M140" s="4">
        <v>-0.30602161537675737</v>
      </c>
      <c r="N140" s="3" t="s">
        <v>439</v>
      </c>
    </row>
    <row r="141" spans="1:14" x14ac:dyDescent="0.3">
      <c r="A141" s="3" t="s">
        <v>62</v>
      </c>
      <c r="B141" s="3" t="s">
        <v>41</v>
      </c>
      <c r="C141" s="4">
        <v>99.99</v>
      </c>
      <c r="D141" s="4">
        <v>4</v>
      </c>
      <c r="E141" s="4">
        <v>8</v>
      </c>
      <c r="F141" s="4">
        <v>799.92</v>
      </c>
      <c r="G141" s="4">
        <v>-0.24552928963090642</v>
      </c>
      <c r="H141" s="3" t="s">
        <v>439</v>
      </c>
      <c r="I141" s="3" t="s">
        <v>143</v>
      </c>
      <c r="J141" s="1">
        <v>45312</v>
      </c>
      <c r="K141" s="4">
        <v>10438.718031746032</v>
      </c>
      <c r="L141" s="4">
        <v>26406.609500097282</v>
      </c>
      <c r="M141" s="4">
        <v>-0.36501460104942751</v>
      </c>
      <c r="N141" s="3" t="s">
        <v>439</v>
      </c>
    </row>
    <row r="142" spans="1:14" x14ac:dyDescent="0.3">
      <c r="A142" s="3" t="s">
        <v>18</v>
      </c>
      <c r="B142" s="3" t="s">
        <v>41</v>
      </c>
      <c r="C142" s="4">
        <v>27.3</v>
      </c>
      <c r="D142" s="4">
        <v>10</v>
      </c>
      <c r="E142" s="4">
        <v>179</v>
      </c>
      <c r="F142" s="4">
        <v>4886.7</v>
      </c>
      <c r="G142" s="4">
        <v>-0.20540817310260948</v>
      </c>
      <c r="H142" s="3" t="s">
        <v>439</v>
      </c>
      <c r="I142" s="3" t="s">
        <v>335</v>
      </c>
      <c r="J142" s="1">
        <v>45428</v>
      </c>
      <c r="K142" s="4">
        <v>10438.718031746032</v>
      </c>
      <c r="L142" s="4">
        <v>26406.609500097282</v>
      </c>
      <c r="M142" s="4">
        <v>-0.2102510748956839</v>
      </c>
      <c r="N142" s="3" t="s">
        <v>439</v>
      </c>
    </row>
    <row r="143" spans="1:14" x14ac:dyDescent="0.3">
      <c r="A143" s="3" t="s">
        <v>3</v>
      </c>
      <c r="B143" s="3" t="s">
        <v>9</v>
      </c>
      <c r="C143" s="4">
        <v>48</v>
      </c>
      <c r="D143" s="4">
        <v>10</v>
      </c>
      <c r="E143" s="4">
        <v>7</v>
      </c>
      <c r="F143" s="4">
        <v>336</v>
      </c>
      <c r="G143" s="4">
        <v>-0.2500837281815031</v>
      </c>
      <c r="H143" s="3" t="s">
        <v>439</v>
      </c>
      <c r="I143" s="3" t="s">
        <v>338</v>
      </c>
      <c r="J143" s="1">
        <v>45354</v>
      </c>
      <c r="K143" s="4">
        <v>3369.2595999999985</v>
      </c>
      <c r="L143" s="4">
        <v>7916.3472393375896</v>
      </c>
      <c r="M143" s="4">
        <v>-0.38316404122942571</v>
      </c>
      <c r="N143" s="3" t="s">
        <v>439</v>
      </c>
    </row>
    <row r="144" spans="1:14" x14ac:dyDescent="0.3">
      <c r="A144" s="3" t="s">
        <v>139</v>
      </c>
      <c r="B144" s="3" t="s">
        <v>54</v>
      </c>
      <c r="C144" s="4">
        <v>22.99</v>
      </c>
      <c r="D144" s="4">
        <v>1</v>
      </c>
      <c r="E144" s="4">
        <v>12</v>
      </c>
      <c r="F144" s="4">
        <v>275.88</v>
      </c>
      <c r="G144" s="4">
        <v>-0.25067394383433517</v>
      </c>
      <c r="H144" s="3" t="s">
        <v>439</v>
      </c>
      <c r="I144" s="3" t="s">
        <v>335</v>
      </c>
      <c r="J144" s="1">
        <v>45340</v>
      </c>
      <c r="K144" s="4">
        <v>42123.110909090959</v>
      </c>
      <c r="L144" s="4">
        <v>132929.50192099597</v>
      </c>
      <c r="M144" s="4">
        <v>-0.31480770110732859</v>
      </c>
      <c r="N144" s="3" t="s">
        <v>439</v>
      </c>
    </row>
    <row r="145" spans="1:14" x14ac:dyDescent="0.3">
      <c r="A145" s="3" t="s">
        <v>51</v>
      </c>
      <c r="B145" s="3" t="s">
        <v>41</v>
      </c>
      <c r="C145" s="4">
        <v>159.99</v>
      </c>
      <c r="D145" s="4">
        <v>10</v>
      </c>
      <c r="E145" s="4">
        <v>160</v>
      </c>
      <c r="F145" s="4">
        <v>25598.400000000001</v>
      </c>
      <c r="G145" s="4">
        <v>-2.0753464764815244E-3</v>
      </c>
      <c r="H145" s="3" t="s">
        <v>439</v>
      </c>
      <c r="I145" s="3" t="s">
        <v>337</v>
      </c>
      <c r="J145" s="1">
        <v>45309</v>
      </c>
      <c r="K145" s="4">
        <v>10438.718031746032</v>
      </c>
      <c r="L145" s="4">
        <v>26406.609500097282</v>
      </c>
      <c r="M145" s="4">
        <v>0.57408664933671705</v>
      </c>
      <c r="N145" s="3" t="s">
        <v>439</v>
      </c>
    </row>
    <row r="146" spans="1:14" x14ac:dyDescent="0.3">
      <c r="A146" s="3" t="s">
        <v>3</v>
      </c>
      <c r="B146" s="3" t="s">
        <v>9</v>
      </c>
      <c r="C146" s="4">
        <v>17.989999999999998</v>
      </c>
      <c r="D146" s="4">
        <v>10</v>
      </c>
      <c r="E146" s="4">
        <v>3</v>
      </c>
      <c r="F146" s="4">
        <v>53.97</v>
      </c>
      <c r="G146" s="4">
        <v>-0.25285249931537268</v>
      </c>
      <c r="H146" s="3" t="s">
        <v>439</v>
      </c>
      <c r="I146" s="3" t="s">
        <v>143</v>
      </c>
      <c r="J146" s="1">
        <v>45410</v>
      </c>
      <c r="K146" s="4">
        <v>3369.2595999999985</v>
      </c>
      <c r="L146" s="4">
        <v>7916.3472393375896</v>
      </c>
      <c r="M146" s="4">
        <v>-0.41879032080929912</v>
      </c>
      <c r="N146" s="3" t="s">
        <v>439</v>
      </c>
    </row>
    <row r="147" spans="1:14" x14ac:dyDescent="0.3">
      <c r="A147" s="3" t="s">
        <v>131</v>
      </c>
      <c r="B147" s="3" t="s">
        <v>54</v>
      </c>
      <c r="C147" s="4">
        <v>38.99</v>
      </c>
      <c r="D147" s="4">
        <v>33</v>
      </c>
      <c r="E147" s="4">
        <v>7</v>
      </c>
      <c r="F147" s="4">
        <v>272.93</v>
      </c>
      <c r="G147" s="4">
        <v>-0.250702904848571</v>
      </c>
      <c r="H147" s="3" t="s">
        <v>439</v>
      </c>
      <c r="I147" s="3" t="s">
        <v>335</v>
      </c>
      <c r="J147" s="1">
        <v>45414</v>
      </c>
      <c r="K147" s="4">
        <v>42123.110909090959</v>
      </c>
      <c r="L147" s="4">
        <v>132929.50192099597</v>
      </c>
      <c r="M147" s="4">
        <v>-0.31482989332167804</v>
      </c>
      <c r="N147" s="3" t="s">
        <v>439</v>
      </c>
    </row>
    <row r="148" spans="1:14" x14ac:dyDescent="0.3">
      <c r="A148" s="3" t="s">
        <v>55</v>
      </c>
      <c r="B148" s="3" t="s">
        <v>41</v>
      </c>
      <c r="C148" s="4">
        <v>20</v>
      </c>
      <c r="D148" s="4">
        <v>10</v>
      </c>
      <c r="E148" s="4">
        <v>1</v>
      </c>
      <c r="F148" s="4">
        <v>20</v>
      </c>
      <c r="G148" s="4">
        <v>-0.25318599275726733</v>
      </c>
      <c r="H148" s="3" t="s">
        <v>439</v>
      </c>
      <c r="I148" s="3" t="s">
        <v>143</v>
      </c>
      <c r="J148" s="1">
        <v>45298</v>
      </c>
      <c r="K148" s="4">
        <v>10438.718031746032</v>
      </c>
      <c r="L148" s="4">
        <v>26406.609500097282</v>
      </c>
      <c r="M148" s="4">
        <v>-0.39454963090614298</v>
      </c>
      <c r="N148" s="3" t="s">
        <v>439</v>
      </c>
    </row>
    <row r="149" spans="1:14" x14ac:dyDescent="0.3">
      <c r="A149" s="3" t="s">
        <v>346</v>
      </c>
      <c r="B149" s="3" t="s">
        <v>41</v>
      </c>
      <c r="C149" s="4">
        <v>82.99</v>
      </c>
      <c r="D149" s="4">
        <v>3</v>
      </c>
      <c r="E149" s="4">
        <v>5</v>
      </c>
      <c r="F149" s="4">
        <v>414.95</v>
      </c>
      <c r="G149" s="4">
        <v>-0.24930865290221008</v>
      </c>
      <c r="H149" s="3" t="s">
        <v>439</v>
      </c>
      <c r="I149" s="3" t="s">
        <v>338</v>
      </c>
      <c r="J149" s="1">
        <v>45389</v>
      </c>
      <c r="K149" s="4">
        <v>10438.718031746032</v>
      </c>
      <c r="L149" s="4">
        <v>26406.609500097282</v>
      </c>
      <c r="M149" s="4">
        <v>-0.37959314813623096</v>
      </c>
      <c r="N149" s="3" t="s">
        <v>439</v>
      </c>
    </row>
    <row r="150" spans="1:14" x14ac:dyDescent="0.3">
      <c r="A150" s="3" t="s">
        <v>340</v>
      </c>
      <c r="B150" s="3" t="s">
        <v>25</v>
      </c>
      <c r="C150" s="4">
        <v>11.99</v>
      </c>
      <c r="D150" s="4">
        <v>10</v>
      </c>
      <c r="E150" s="4">
        <v>11</v>
      </c>
      <c r="F150" s="4">
        <v>131.89000000000001</v>
      </c>
      <c r="G150" s="4">
        <v>-0.25208753584782984</v>
      </c>
      <c r="H150" s="3" t="s">
        <v>439</v>
      </c>
      <c r="I150" s="3" t="s">
        <v>338</v>
      </c>
      <c r="J150" s="1">
        <v>45401</v>
      </c>
      <c r="K150" s="4">
        <v>7851.1500000000024</v>
      </c>
      <c r="L150" s="4">
        <v>18631.101710406907</v>
      </c>
      <c r="M150" s="4">
        <v>-0.41432117756558645</v>
      </c>
      <c r="N150" s="3" t="s">
        <v>439</v>
      </c>
    </row>
    <row r="151" spans="1:14" x14ac:dyDescent="0.3">
      <c r="A151" s="3" t="s">
        <v>44</v>
      </c>
      <c r="B151" s="3" t="s">
        <v>54</v>
      </c>
      <c r="C151" s="4">
        <v>13.68</v>
      </c>
      <c r="D151" s="4">
        <v>10</v>
      </c>
      <c r="E151" s="4">
        <v>105</v>
      </c>
      <c r="F151" s="4">
        <v>1436.3999999999999</v>
      </c>
      <c r="G151" s="4">
        <v>-0.23928077900691136</v>
      </c>
      <c r="H151" s="3" t="s">
        <v>439</v>
      </c>
      <c r="I151" s="3" t="s">
        <v>335</v>
      </c>
      <c r="J151" s="1">
        <v>45336</v>
      </c>
      <c r="K151" s="4">
        <v>42123.110909090959</v>
      </c>
      <c r="L151" s="4">
        <v>132929.50192099597</v>
      </c>
      <c r="M151" s="4">
        <v>-0.30607735921008944</v>
      </c>
      <c r="N151" s="3" t="s">
        <v>439</v>
      </c>
    </row>
    <row r="152" spans="1:14" x14ac:dyDescent="0.3">
      <c r="A152" s="3" t="s">
        <v>16</v>
      </c>
      <c r="B152" s="3" t="s">
        <v>54</v>
      </c>
      <c r="C152" s="4">
        <v>77.150000000000006</v>
      </c>
      <c r="D152" s="4">
        <v>8</v>
      </c>
      <c r="E152" s="4">
        <v>293</v>
      </c>
      <c r="F152" s="4">
        <v>22604.95</v>
      </c>
      <c r="G152" s="4">
        <v>-3.1462922091422978E-2</v>
      </c>
      <c r="H152" s="3" t="s">
        <v>439</v>
      </c>
      <c r="I152" s="3" t="s">
        <v>335</v>
      </c>
      <c r="J152" s="1">
        <v>45390</v>
      </c>
      <c r="K152" s="4">
        <v>42123.110909090959</v>
      </c>
      <c r="L152" s="4">
        <v>132929.50192099597</v>
      </c>
      <c r="M152" s="4">
        <v>-0.14683091884818159</v>
      </c>
      <c r="N152" s="3" t="s">
        <v>439</v>
      </c>
    </row>
    <row r="153" spans="1:14" x14ac:dyDescent="0.3">
      <c r="A153" s="3" t="s">
        <v>29</v>
      </c>
      <c r="B153" s="3" t="s">
        <v>7</v>
      </c>
      <c r="C153" s="4">
        <v>35.71</v>
      </c>
      <c r="D153" s="4">
        <v>3</v>
      </c>
      <c r="E153" s="4">
        <v>30</v>
      </c>
      <c r="F153" s="4">
        <v>1071.3</v>
      </c>
      <c r="G153" s="4">
        <v>-0.24286507266707444</v>
      </c>
      <c r="H153" s="3" t="s">
        <v>439</v>
      </c>
      <c r="I153" s="3" t="s">
        <v>143</v>
      </c>
      <c r="J153" s="1">
        <v>45392</v>
      </c>
      <c r="K153" s="4">
        <v>1881.0670270270268</v>
      </c>
      <c r="L153" s="4">
        <v>5343.4324984110126</v>
      </c>
      <c r="M153" s="4">
        <v>-0.1515443541708123</v>
      </c>
      <c r="N153" s="3" t="s">
        <v>439</v>
      </c>
    </row>
    <row r="154" spans="1:14" x14ac:dyDescent="0.3">
      <c r="A154" s="3" t="s">
        <v>18</v>
      </c>
      <c r="B154" s="3" t="s">
        <v>41</v>
      </c>
      <c r="C154" s="4">
        <v>39.99</v>
      </c>
      <c r="D154" s="4">
        <v>3</v>
      </c>
      <c r="E154" s="4">
        <v>76</v>
      </c>
      <c r="F154" s="4">
        <v>3039.2400000000002</v>
      </c>
      <c r="G154" s="4">
        <v>-0.22354522915685449</v>
      </c>
      <c r="H154" s="3" t="s">
        <v>439</v>
      </c>
      <c r="I154" s="3" t="s">
        <v>335</v>
      </c>
      <c r="J154" s="1">
        <v>45346</v>
      </c>
      <c r="K154" s="4">
        <v>10438.718031746032</v>
      </c>
      <c r="L154" s="4">
        <v>26406.609500097282</v>
      </c>
      <c r="M154" s="4">
        <v>-0.28021310466679838</v>
      </c>
      <c r="N154" s="3" t="s">
        <v>439</v>
      </c>
    </row>
    <row r="155" spans="1:14" x14ac:dyDescent="0.3">
      <c r="A155" s="3" t="s">
        <v>5</v>
      </c>
      <c r="B155" s="3" t="s">
        <v>54</v>
      </c>
      <c r="C155" s="4">
        <v>41.99</v>
      </c>
      <c r="D155" s="4">
        <v>9</v>
      </c>
      <c r="E155" s="4">
        <v>132</v>
      </c>
      <c r="F155" s="4">
        <v>5542.68</v>
      </c>
      <c r="G155" s="4">
        <v>-0.19896822526586952</v>
      </c>
      <c r="H155" s="3" t="s">
        <v>439</v>
      </c>
      <c r="I155" s="3" t="s">
        <v>335</v>
      </c>
      <c r="J155" s="1">
        <v>45320</v>
      </c>
      <c r="K155" s="4">
        <v>42123.110909090959</v>
      </c>
      <c r="L155" s="4">
        <v>132929.50192099597</v>
      </c>
      <c r="M155" s="4">
        <v>-0.27518669956976005</v>
      </c>
      <c r="N155" s="3" t="s">
        <v>439</v>
      </c>
    </row>
    <row r="156" spans="1:14" x14ac:dyDescent="0.3">
      <c r="A156" s="3" t="s">
        <v>65</v>
      </c>
      <c r="B156" s="3" t="s">
        <v>7</v>
      </c>
      <c r="C156" s="4">
        <v>17.850000000000001</v>
      </c>
      <c r="D156" s="4">
        <v>3</v>
      </c>
      <c r="E156" s="4">
        <v>29</v>
      </c>
      <c r="F156" s="4">
        <v>517.65000000000009</v>
      </c>
      <c r="G156" s="4">
        <v>-0.2483004169150867</v>
      </c>
      <c r="H156" s="3" t="s">
        <v>439</v>
      </c>
      <c r="I156" s="3" t="s">
        <v>335</v>
      </c>
      <c r="J156" s="1">
        <v>45298</v>
      </c>
      <c r="K156" s="4">
        <v>1881.0670270270268</v>
      </c>
      <c r="L156" s="4">
        <v>5343.4324984110126</v>
      </c>
      <c r="M156" s="4">
        <v>-0.25515752794340879</v>
      </c>
      <c r="N156" s="3" t="s">
        <v>439</v>
      </c>
    </row>
    <row r="157" spans="1:14" x14ac:dyDescent="0.3">
      <c r="A157" s="3" t="s">
        <v>56</v>
      </c>
      <c r="B157" s="3" t="s">
        <v>54</v>
      </c>
      <c r="C157" s="4">
        <v>32.99</v>
      </c>
      <c r="D157" s="4">
        <v>2</v>
      </c>
      <c r="E157" s="4">
        <v>3</v>
      </c>
      <c r="F157" s="4">
        <v>98.97</v>
      </c>
      <c r="G157" s="4">
        <v>-0.2524107211321151</v>
      </c>
      <c r="H157" s="3" t="s">
        <v>439</v>
      </c>
      <c r="I157" s="3" t="s">
        <v>335</v>
      </c>
      <c r="J157" s="1">
        <v>45315</v>
      </c>
      <c r="K157" s="4">
        <v>42123.110909090959</v>
      </c>
      <c r="L157" s="4">
        <v>132929.50192099597</v>
      </c>
      <c r="M157" s="4">
        <v>-0.31613855691768994</v>
      </c>
      <c r="N157" s="3" t="s">
        <v>439</v>
      </c>
    </row>
    <row r="158" spans="1:14" x14ac:dyDescent="0.3">
      <c r="A158" s="3" t="s">
        <v>5</v>
      </c>
      <c r="B158" s="3" t="s">
        <v>41</v>
      </c>
      <c r="C158" s="4">
        <v>69.989999999999995</v>
      </c>
      <c r="D158" s="4">
        <v>2</v>
      </c>
      <c r="E158" s="4">
        <v>81</v>
      </c>
      <c r="F158" s="4">
        <v>5669.19</v>
      </c>
      <c r="G158" s="4">
        <v>-0.19772623953333809</v>
      </c>
      <c r="H158" s="3" t="s">
        <v>439</v>
      </c>
      <c r="I158" s="3" t="s">
        <v>335</v>
      </c>
      <c r="J158" s="1">
        <v>45351</v>
      </c>
      <c r="K158" s="4">
        <v>10438.718031746032</v>
      </c>
      <c r="L158" s="4">
        <v>26406.609500097282</v>
      </c>
      <c r="M158" s="4">
        <v>-0.18061872092017195</v>
      </c>
      <c r="N158" s="3" t="s">
        <v>439</v>
      </c>
    </row>
    <row r="159" spans="1:14" x14ac:dyDescent="0.3">
      <c r="A159" s="3" t="s">
        <v>64</v>
      </c>
      <c r="B159" s="3" t="s">
        <v>54</v>
      </c>
      <c r="C159" s="4">
        <v>28.19</v>
      </c>
      <c r="D159" s="4">
        <v>3</v>
      </c>
      <c r="E159" s="4">
        <v>23</v>
      </c>
      <c r="F159" s="4">
        <v>648.37</v>
      </c>
      <c r="G159" s="4">
        <v>-0.24701710037918828</v>
      </c>
      <c r="H159" s="3" t="s">
        <v>439</v>
      </c>
      <c r="I159" s="3" t="s">
        <v>335</v>
      </c>
      <c r="J159" s="1">
        <v>45386</v>
      </c>
      <c r="K159" s="4">
        <v>42123.110909090959</v>
      </c>
      <c r="L159" s="4">
        <v>132929.50192099597</v>
      </c>
      <c r="M159" s="4">
        <v>-0.31200553909951945</v>
      </c>
      <c r="N159" s="3" t="s">
        <v>439</v>
      </c>
    </row>
    <row r="160" spans="1:14" x14ac:dyDescent="0.3">
      <c r="A160" s="3" t="s">
        <v>16</v>
      </c>
      <c r="B160" s="3" t="s">
        <v>54</v>
      </c>
      <c r="C160" s="4">
        <v>70.08</v>
      </c>
      <c r="D160" s="4">
        <v>1</v>
      </c>
      <c r="E160" s="4">
        <v>1165</v>
      </c>
      <c r="F160" s="4">
        <v>81643.199999999997</v>
      </c>
      <c r="G160" s="4">
        <v>0.54813287407982314</v>
      </c>
      <c r="H160" s="3" t="s">
        <v>439</v>
      </c>
      <c r="I160" s="3" t="s">
        <v>335</v>
      </c>
      <c r="J160" s="1">
        <v>45396</v>
      </c>
      <c r="K160" s="4">
        <v>42123.110909090959</v>
      </c>
      <c r="L160" s="4">
        <v>132929.50192099597</v>
      </c>
      <c r="M160" s="4">
        <v>0.29730111464945547</v>
      </c>
      <c r="N160" s="3" t="s">
        <v>439</v>
      </c>
    </row>
    <row r="161" spans="1:14" x14ac:dyDescent="0.3">
      <c r="A161" s="3" t="s">
        <v>150</v>
      </c>
      <c r="B161" s="3" t="s">
        <v>54</v>
      </c>
      <c r="C161" s="4">
        <v>7.28</v>
      </c>
      <c r="D161" s="4">
        <v>10</v>
      </c>
      <c r="E161" s="4">
        <v>149</v>
      </c>
      <c r="F161" s="4">
        <v>1084.72</v>
      </c>
      <c r="G161" s="4">
        <v>-0.24273332459553407</v>
      </c>
      <c r="H161" s="3" t="s">
        <v>439</v>
      </c>
      <c r="I161" s="3" t="s">
        <v>335</v>
      </c>
      <c r="J161" s="1">
        <v>45344</v>
      </c>
      <c r="K161" s="4">
        <v>42123.110909090959</v>
      </c>
      <c r="L161" s="4">
        <v>132929.50192099597</v>
      </c>
      <c r="M161" s="4">
        <v>-0.30872297207192817</v>
      </c>
      <c r="N161" s="3" t="s">
        <v>439</v>
      </c>
    </row>
    <row r="162" spans="1:14" x14ac:dyDescent="0.3">
      <c r="A162" s="3" t="s">
        <v>62</v>
      </c>
      <c r="B162" s="3" t="s">
        <v>41</v>
      </c>
      <c r="C162" s="4">
        <v>125.99</v>
      </c>
      <c r="D162" s="4">
        <v>1</v>
      </c>
      <c r="E162" s="4">
        <v>15</v>
      </c>
      <c r="F162" s="4">
        <v>1889.85</v>
      </c>
      <c r="G162" s="4">
        <v>-0.23482912751361931</v>
      </c>
      <c r="H162" s="3" t="s">
        <v>439</v>
      </c>
      <c r="I162" s="3" t="s">
        <v>338</v>
      </c>
      <c r="J162" s="1">
        <v>45371</v>
      </c>
      <c r="K162" s="4">
        <v>10438.718031746032</v>
      </c>
      <c r="L162" s="4">
        <v>26406.609500097282</v>
      </c>
      <c r="M162" s="4">
        <v>-0.32373970735298441</v>
      </c>
      <c r="N162" s="3" t="s">
        <v>439</v>
      </c>
    </row>
    <row r="163" spans="1:14" x14ac:dyDescent="0.3">
      <c r="A163" s="3" t="s">
        <v>347</v>
      </c>
      <c r="B163" s="3" t="s">
        <v>41</v>
      </c>
      <c r="C163" s="4">
        <v>39.99</v>
      </c>
      <c r="D163" s="4">
        <v>3</v>
      </c>
      <c r="E163" s="4">
        <v>9</v>
      </c>
      <c r="F163" s="4">
        <v>359.91</v>
      </c>
      <c r="G163" s="4">
        <v>-0.24984899670679891</v>
      </c>
      <c r="H163" s="3" t="s">
        <v>439</v>
      </c>
      <c r="I163" s="3" t="s">
        <v>335</v>
      </c>
      <c r="J163" s="1">
        <v>45438</v>
      </c>
      <c r="K163" s="4">
        <v>10438.718031746032</v>
      </c>
      <c r="L163" s="4">
        <v>26406.609500097282</v>
      </c>
      <c r="M163" s="4">
        <v>-0.3816774747893667</v>
      </c>
      <c r="N163" s="3" t="s">
        <v>439</v>
      </c>
    </row>
    <row r="164" spans="1:14" x14ac:dyDescent="0.3">
      <c r="A164" s="3" t="s">
        <v>16</v>
      </c>
      <c r="B164" s="3" t="s">
        <v>54</v>
      </c>
      <c r="C164" s="4">
        <v>46</v>
      </c>
      <c r="D164" s="4">
        <v>59</v>
      </c>
      <c r="E164" s="4">
        <v>1207</v>
      </c>
      <c r="F164" s="4">
        <v>55522</v>
      </c>
      <c r="G164" s="4">
        <v>0.29169340117965498</v>
      </c>
      <c r="H164" s="3" t="s">
        <v>439</v>
      </c>
      <c r="I164" s="3" t="s">
        <v>335</v>
      </c>
      <c r="J164" s="1">
        <v>45425</v>
      </c>
      <c r="K164" s="4">
        <v>42123.110909090959</v>
      </c>
      <c r="L164" s="4">
        <v>132929.50192099597</v>
      </c>
      <c r="M164" s="4">
        <v>0.10079695550858533</v>
      </c>
      <c r="N164" s="3" t="s">
        <v>439</v>
      </c>
    </row>
    <row r="165" spans="1:14" x14ac:dyDescent="0.3">
      <c r="A165" s="3" t="s">
        <v>45</v>
      </c>
      <c r="B165" s="3" t="s">
        <v>180</v>
      </c>
      <c r="C165" s="4">
        <v>49.99</v>
      </c>
      <c r="D165" s="4">
        <v>7</v>
      </c>
      <c r="E165" s="4">
        <v>916</v>
      </c>
      <c r="F165" s="4">
        <v>45790.840000000004</v>
      </c>
      <c r="G165" s="4">
        <v>0.19615975260657259</v>
      </c>
      <c r="H165" s="3" t="s">
        <v>439</v>
      </c>
      <c r="I165" s="3" t="s">
        <v>335</v>
      </c>
      <c r="J165" s="1">
        <v>45436</v>
      </c>
      <c r="K165" s="4">
        <v>15577.778285714288</v>
      </c>
      <c r="L165" s="4">
        <v>35267.89604619662</v>
      </c>
      <c r="M165" s="4">
        <v>0.85667320995588481</v>
      </c>
      <c r="N165" s="3" t="s">
        <v>439</v>
      </c>
    </row>
    <row r="166" spans="1:14" x14ac:dyDescent="0.3">
      <c r="A166" s="3" t="s">
        <v>28</v>
      </c>
      <c r="B166" s="3" t="s">
        <v>54</v>
      </c>
      <c r="C166" s="4">
        <v>18.91</v>
      </c>
      <c r="D166" s="4">
        <v>10</v>
      </c>
      <c r="E166" s="4">
        <v>5500</v>
      </c>
      <c r="F166" s="4">
        <v>104005</v>
      </c>
      <c r="G166" s="4">
        <v>0.76766521582135805</v>
      </c>
      <c r="H166" s="3" t="s">
        <v>439</v>
      </c>
      <c r="I166" s="3" t="s">
        <v>335</v>
      </c>
      <c r="J166" s="1">
        <v>45306</v>
      </c>
      <c r="K166" s="4">
        <v>42123.110909090959</v>
      </c>
      <c r="L166" s="4">
        <v>132929.50192099597</v>
      </c>
      <c r="M166" s="4">
        <v>0.46552411764611379</v>
      </c>
      <c r="N166" s="3" t="s">
        <v>439</v>
      </c>
    </row>
    <row r="167" spans="1:14" x14ac:dyDescent="0.3">
      <c r="A167" s="3" t="s">
        <v>45</v>
      </c>
      <c r="B167" s="3" t="s">
        <v>129</v>
      </c>
      <c r="C167" s="4">
        <v>44</v>
      </c>
      <c r="D167" s="4">
        <v>2</v>
      </c>
      <c r="E167" s="4">
        <v>24</v>
      </c>
      <c r="F167" s="4">
        <v>1056</v>
      </c>
      <c r="G167" s="4">
        <v>-0.24301527724938202</v>
      </c>
      <c r="H167" s="3" t="s">
        <v>439</v>
      </c>
      <c r="I167" s="3" t="s">
        <v>337</v>
      </c>
      <c r="J167" s="1">
        <v>45399</v>
      </c>
      <c r="K167" s="4">
        <v>66960.915909090923</v>
      </c>
      <c r="L167" s="4">
        <v>268412.05159382155</v>
      </c>
      <c r="M167" s="4">
        <v>-0.24553635173141367</v>
      </c>
      <c r="N167" s="3" t="s">
        <v>439</v>
      </c>
    </row>
    <row r="168" spans="1:14" x14ac:dyDescent="0.3">
      <c r="A168" s="3" t="s">
        <v>33</v>
      </c>
      <c r="B168" s="3" t="s">
        <v>54</v>
      </c>
      <c r="C168" s="4">
        <v>38.99</v>
      </c>
      <c r="D168" s="4">
        <v>2</v>
      </c>
      <c r="E168" s="4">
        <v>41</v>
      </c>
      <c r="F168" s="4">
        <v>1598.5900000000001</v>
      </c>
      <c r="G168" s="4">
        <v>-0.23768851226152149</v>
      </c>
      <c r="H168" s="3" t="s">
        <v>439</v>
      </c>
      <c r="I168" s="3" t="s">
        <v>335</v>
      </c>
      <c r="J168" s="1">
        <v>45306</v>
      </c>
      <c r="K168" s="4">
        <v>42123.110909090959</v>
      </c>
      <c r="L168" s="4">
        <v>132929.50192099597</v>
      </c>
      <c r="M168" s="4">
        <v>-0.30485723878793974</v>
      </c>
      <c r="N168" s="3" t="s">
        <v>439</v>
      </c>
    </row>
    <row r="169" spans="1:14" x14ac:dyDescent="0.3">
      <c r="A169" s="3" t="s">
        <v>348</v>
      </c>
      <c r="B169" s="3" t="s">
        <v>180</v>
      </c>
      <c r="C169" s="4">
        <v>13.5</v>
      </c>
      <c r="D169" s="4">
        <v>10</v>
      </c>
      <c r="E169" s="4">
        <v>17</v>
      </c>
      <c r="F169" s="4">
        <v>229.5</v>
      </c>
      <c r="G169" s="4">
        <v>-0.25112926988187934</v>
      </c>
      <c r="H169" s="3" t="s">
        <v>439</v>
      </c>
      <c r="I169" s="3" t="s">
        <v>337</v>
      </c>
      <c r="J169" s="1">
        <v>45420</v>
      </c>
      <c r="K169" s="4">
        <v>15577.778285714288</v>
      </c>
      <c r="L169" s="4">
        <v>35267.89604619662</v>
      </c>
      <c r="M169" s="4">
        <v>-0.43519120804966438</v>
      </c>
      <c r="N169" s="3" t="s">
        <v>439</v>
      </c>
    </row>
    <row r="170" spans="1:14" x14ac:dyDescent="0.3">
      <c r="A170" s="3" t="s">
        <v>27</v>
      </c>
      <c r="B170" s="3" t="s">
        <v>54</v>
      </c>
      <c r="C170" s="4">
        <v>59.99</v>
      </c>
      <c r="D170" s="4">
        <v>2</v>
      </c>
      <c r="E170" s="4">
        <v>3</v>
      </c>
      <c r="F170" s="4">
        <v>179.97</v>
      </c>
      <c r="G170" s="4">
        <v>-0.25161552040225149</v>
      </c>
      <c r="H170" s="3" t="s">
        <v>439</v>
      </c>
      <c r="I170" s="3" t="s">
        <v>335</v>
      </c>
      <c r="J170" s="1">
        <v>45407</v>
      </c>
      <c r="K170" s="4">
        <v>42123.110909090959</v>
      </c>
      <c r="L170" s="4">
        <v>132929.50192099597</v>
      </c>
      <c r="M170" s="4">
        <v>-0.31552921137114498</v>
      </c>
      <c r="N170" s="3" t="s">
        <v>439</v>
      </c>
    </row>
    <row r="171" spans="1:14" x14ac:dyDescent="0.3">
      <c r="A171" s="3" t="s">
        <v>27</v>
      </c>
      <c r="B171" s="3" t="s">
        <v>54</v>
      </c>
      <c r="C171" s="4">
        <v>78.989999999999995</v>
      </c>
      <c r="D171" s="4">
        <v>10</v>
      </c>
      <c r="E171" s="4">
        <v>27</v>
      </c>
      <c r="F171" s="4">
        <v>2132.73</v>
      </c>
      <c r="G171" s="4">
        <v>-0.23244470339918377</v>
      </c>
      <c r="H171" s="3" t="s">
        <v>439</v>
      </c>
      <c r="I171" s="3" t="s">
        <v>335</v>
      </c>
      <c r="J171" s="1">
        <v>45324</v>
      </c>
      <c r="K171" s="4">
        <v>42123.110909090959</v>
      </c>
      <c r="L171" s="4">
        <v>132929.50192099597</v>
      </c>
      <c r="M171" s="4">
        <v>-0.30083901866162449</v>
      </c>
      <c r="N171" s="3" t="s">
        <v>439</v>
      </c>
    </row>
    <row r="172" spans="1:14" x14ac:dyDescent="0.3">
      <c r="A172" s="3" t="s">
        <v>162</v>
      </c>
      <c r="B172" s="3" t="s">
        <v>54</v>
      </c>
      <c r="C172" s="4">
        <v>59.63</v>
      </c>
      <c r="D172" s="4">
        <v>24</v>
      </c>
      <c r="E172" s="4">
        <v>48</v>
      </c>
      <c r="F172" s="4">
        <v>2862.2400000000002</v>
      </c>
      <c r="G172" s="4">
        <v>-0.22528289001100091</v>
      </c>
      <c r="H172" s="3" t="s">
        <v>439</v>
      </c>
      <c r="I172" s="3" t="s">
        <v>335</v>
      </c>
      <c r="J172" s="1">
        <v>45387</v>
      </c>
      <c r="K172" s="4">
        <v>42123.110909090959</v>
      </c>
      <c r="L172" s="4">
        <v>132929.50192099597</v>
      </c>
      <c r="M172" s="4">
        <v>-0.29535107212261191</v>
      </c>
      <c r="N172" s="3" t="s">
        <v>439</v>
      </c>
    </row>
    <row r="173" spans="1:14" x14ac:dyDescent="0.3">
      <c r="A173" s="3" t="s">
        <v>70</v>
      </c>
      <c r="B173" s="3" t="s">
        <v>180</v>
      </c>
      <c r="C173" s="4">
        <v>28.95</v>
      </c>
      <c r="D173" s="4">
        <v>1</v>
      </c>
      <c r="E173" s="4">
        <v>5</v>
      </c>
      <c r="F173" s="4">
        <v>144.75</v>
      </c>
      <c r="G173" s="4">
        <v>-0.25196128546034774</v>
      </c>
      <c r="H173" s="3" t="s">
        <v>439</v>
      </c>
      <c r="I173" s="3" t="s">
        <v>337</v>
      </c>
      <c r="J173" s="1">
        <v>45365</v>
      </c>
      <c r="K173" s="4">
        <v>15577.778285714288</v>
      </c>
      <c r="L173" s="4">
        <v>35267.89604619662</v>
      </c>
      <c r="M173" s="4">
        <v>-0.43759424337360281</v>
      </c>
      <c r="N173" s="3" t="s">
        <v>439</v>
      </c>
    </row>
    <row r="174" spans="1:14" x14ac:dyDescent="0.3">
      <c r="A174" s="3" t="s">
        <v>347</v>
      </c>
      <c r="B174" s="3" t="s">
        <v>54</v>
      </c>
      <c r="C174" s="4">
        <v>38</v>
      </c>
      <c r="D174" s="4">
        <v>10</v>
      </c>
      <c r="E174" s="4">
        <v>42</v>
      </c>
      <c r="F174" s="4">
        <v>1596</v>
      </c>
      <c r="G174" s="4">
        <v>-0.2377139390502912</v>
      </c>
      <c r="H174" s="3" t="s">
        <v>439</v>
      </c>
      <c r="I174" s="3" t="s">
        <v>335</v>
      </c>
      <c r="J174" s="1">
        <v>45419</v>
      </c>
      <c r="K174" s="4">
        <v>42123.110909090959</v>
      </c>
      <c r="L174" s="4">
        <v>132929.50192099597</v>
      </c>
      <c r="M174" s="4">
        <v>-0.30487672279986011</v>
      </c>
      <c r="N174" s="3" t="s">
        <v>439</v>
      </c>
    </row>
    <row r="175" spans="1:14" x14ac:dyDescent="0.3">
      <c r="A175" s="3" t="s">
        <v>13</v>
      </c>
      <c r="B175" s="3" t="s">
        <v>54</v>
      </c>
      <c r="C175" s="4">
        <v>53.45</v>
      </c>
      <c r="D175" s="4">
        <v>1</v>
      </c>
      <c r="E175" s="4">
        <v>3787</v>
      </c>
      <c r="F175" s="4">
        <v>202415.15000000002</v>
      </c>
      <c r="G175" s="4">
        <v>1.733786488734796</v>
      </c>
      <c r="H175" s="3" t="s">
        <v>439</v>
      </c>
      <c r="I175" s="3" t="s">
        <v>335</v>
      </c>
      <c r="J175" s="1">
        <v>45316</v>
      </c>
      <c r="K175" s="4">
        <v>42123.110909090959</v>
      </c>
      <c r="L175" s="4">
        <v>132929.50192099597</v>
      </c>
      <c r="M175" s="4">
        <v>1.2058424711933058</v>
      </c>
      <c r="N175" s="3" t="s">
        <v>439</v>
      </c>
    </row>
    <row r="176" spans="1:14" x14ac:dyDescent="0.3">
      <c r="A176" s="3" t="s">
        <v>169</v>
      </c>
      <c r="B176" s="3" t="s">
        <v>54</v>
      </c>
      <c r="C176" s="4">
        <v>56</v>
      </c>
      <c r="D176" s="4">
        <v>3</v>
      </c>
      <c r="E176" s="4">
        <v>6</v>
      </c>
      <c r="F176" s="4">
        <v>336</v>
      </c>
      <c r="G176" s="4">
        <v>-0.2500837281815031</v>
      </c>
      <c r="H176" s="3" t="s">
        <v>439</v>
      </c>
      <c r="I176" s="3" t="s">
        <v>335</v>
      </c>
      <c r="J176" s="1">
        <v>45441</v>
      </c>
      <c r="K176" s="4">
        <v>42123.110909090959</v>
      </c>
      <c r="L176" s="4">
        <v>132929.50192099597</v>
      </c>
      <c r="M176" s="4">
        <v>-0.31435543130167076</v>
      </c>
      <c r="N176" s="3" t="s">
        <v>439</v>
      </c>
    </row>
    <row r="177" spans="1:14" x14ac:dyDescent="0.3">
      <c r="A177" s="3" t="s">
        <v>40</v>
      </c>
      <c r="B177" s="3" t="s">
        <v>54</v>
      </c>
      <c r="C177" s="4">
        <v>92</v>
      </c>
      <c r="D177" s="4">
        <v>1</v>
      </c>
      <c r="E177" s="4">
        <v>9</v>
      </c>
      <c r="F177" s="4">
        <v>828</v>
      </c>
      <c r="G177" s="4">
        <v>-0.2452536200445537</v>
      </c>
      <c r="H177" s="3" t="s">
        <v>439</v>
      </c>
      <c r="I177" s="3" t="s">
        <v>335</v>
      </c>
      <c r="J177" s="1">
        <v>45404</v>
      </c>
      <c r="K177" s="4">
        <v>42123.110909090959</v>
      </c>
      <c r="L177" s="4">
        <v>132929.50192099597</v>
      </c>
      <c r="M177" s="4">
        <v>-0.31065422131524945</v>
      </c>
      <c r="N177" s="3" t="s">
        <v>439</v>
      </c>
    </row>
    <row r="178" spans="1:14" x14ac:dyDescent="0.3">
      <c r="A178" s="3" t="s">
        <v>172</v>
      </c>
      <c r="B178" s="3" t="s">
        <v>54</v>
      </c>
      <c r="C178" s="4">
        <v>27.84</v>
      </c>
      <c r="D178" s="4">
        <v>1</v>
      </c>
      <c r="E178" s="4">
        <v>85</v>
      </c>
      <c r="F178" s="4">
        <v>2366.4</v>
      </c>
      <c r="G178" s="4">
        <v>-0.23015069655292164</v>
      </c>
      <c r="H178" s="3" t="s">
        <v>439</v>
      </c>
      <c r="I178" s="3" t="s">
        <v>335</v>
      </c>
      <c r="J178" s="1">
        <v>45400</v>
      </c>
      <c r="K178" s="4">
        <v>42123.110909090959</v>
      </c>
      <c r="L178" s="4">
        <v>132929.50192099597</v>
      </c>
      <c r="M178" s="4">
        <v>-0.29908116960161013</v>
      </c>
      <c r="N178" s="3" t="s">
        <v>439</v>
      </c>
    </row>
    <row r="179" spans="1:14" x14ac:dyDescent="0.3">
      <c r="A179" s="3" t="s">
        <v>28</v>
      </c>
      <c r="B179" s="3" t="s">
        <v>54</v>
      </c>
      <c r="C179" s="4">
        <v>19.989999999999998</v>
      </c>
      <c r="D179" s="4">
        <v>3</v>
      </c>
      <c r="E179" s="4">
        <v>58</v>
      </c>
      <c r="F179" s="4">
        <v>1159.4199999999998</v>
      </c>
      <c r="G179" s="4">
        <v>-0.24199997281132651</v>
      </c>
      <c r="H179" s="3" t="s">
        <v>439</v>
      </c>
      <c r="I179" s="3" t="s">
        <v>335</v>
      </c>
      <c r="J179" s="1">
        <v>45294</v>
      </c>
      <c r="K179" s="4">
        <v>42123.110909090959</v>
      </c>
      <c r="L179" s="4">
        <v>132929.50192099597</v>
      </c>
      <c r="M179" s="4">
        <v>-0.30816102006789226</v>
      </c>
      <c r="N179" s="3" t="s">
        <v>439</v>
      </c>
    </row>
    <row r="180" spans="1:14" x14ac:dyDescent="0.3">
      <c r="A180" s="3" t="s">
        <v>31</v>
      </c>
      <c r="B180" s="3" t="s">
        <v>54</v>
      </c>
      <c r="C180" s="4">
        <v>31.57</v>
      </c>
      <c r="D180" s="4">
        <v>10</v>
      </c>
      <c r="E180" s="4">
        <v>287</v>
      </c>
      <c r="F180" s="4">
        <v>9060.59</v>
      </c>
      <c r="G180" s="4">
        <v>-0.16443187218445554</v>
      </c>
      <c r="H180" s="3" t="s">
        <v>439</v>
      </c>
      <c r="I180" s="3" t="s">
        <v>335</v>
      </c>
      <c r="J180" s="1">
        <v>45372</v>
      </c>
      <c r="K180" s="4">
        <v>42123.110909090959</v>
      </c>
      <c r="L180" s="4">
        <v>132929.50192099597</v>
      </c>
      <c r="M180" s="4">
        <v>-0.24872222066054997</v>
      </c>
      <c r="N180" s="3" t="s">
        <v>439</v>
      </c>
    </row>
    <row r="181" spans="1:14" x14ac:dyDescent="0.3">
      <c r="A181" s="3" t="s">
        <v>174</v>
      </c>
      <c r="B181" s="3" t="s">
        <v>54</v>
      </c>
      <c r="C181" s="4">
        <v>21.91</v>
      </c>
      <c r="D181" s="4">
        <v>96</v>
      </c>
      <c r="E181" s="4">
        <v>1831</v>
      </c>
      <c r="F181" s="4">
        <v>40117.21</v>
      </c>
      <c r="G181" s="4">
        <v>0.14046006474266959</v>
      </c>
      <c r="H181" s="3" t="s">
        <v>439</v>
      </c>
      <c r="I181" s="3" t="s">
        <v>335</v>
      </c>
      <c r="J181" s="1">
        <v>45343</v>
      </c>
      <c r="K181" s="4">
        <v>42123.110909090959</v>
      </c>
      <c r="L181" s="4">
        <v>132929.50192099597</v>
      </c>
      <c r="M181" s="4">
        <v>-1.5089960318087462E-2</v>
      </c>
      <c r="N181" s="3" t="s">
        <v>439</v>
      </c>
    </row>
    <row r="182" spans="1:14" x14ac:dyDescent="0.3">
      <c r="A182" s="3" t="s">
        <v>110</v>
      </c>
      <c r="B182" s="3" t="s">
        <v>54</v>
      </c>
      <c r="C182" s="4">
        <v>71.900000000000006</v>
      </c>
      <c r="D182" s="4">
        <v>10</v>
      </c>
      <c r="E182" s="4">
        <v>244</v>
      </c>
      <c r="F182" s="4">
        <v>17543.600000000002</v>
      </c>
      <c r="G182" s="4">
        <v>-8.115167782099382E-2</v>
      </c>
      <c r="H182" s="3" t="s">
        <v>439</v>
      </c>
      <c r="I182" s="3" t="s">
        <v>335</v>
      </c>
      <c r="J182" s="1">
        <v>45400</v>
      </c>
      <c r="K182" s="4">
        <v>42123.110909090959</v>
      </c>
      <c r="L182" s="4">
        <v>132929.50192099597</v>
      </c>
      <c r="M182" s="4">
        <v>-0.18490636430503821</v>
      </c>
      <c r="N182" s="3" t="s">
        <v>439</v>
      </c>
    </row>
    <row r="183" spans="1:14" x14ac:dyDescent="0.3">
      <c r="A183" s="3" t="s">
        <v>64</v>
      </c>
      <c r="B183" s="3" t="s">
        <v>54</v>
      </c>
      <c r="C183" s="4">
        <v>32.89</v>
      </c>
      <c r="D183" s="4">
        <v>3</v>
      </c>
      <c r="E183" s="4">
        <v>5</v>
      </c>
      <c r="F183" s="4">
        <v>164.45</v>
      </c>
      <c r="G183" s="4">
        <v>-0.25176788478901052</v>
      </c>
      <c r="H183" s="3" t="s">
        <v>439</v>
      </c>
      <c r="I183" s="3" t="s">
        <v>335</v>
      </c>
      <c r="J183" s="1">
        <v>45393</v>
      </c>
      <c r="K183" s="4">
        <v>42123.110909090959</v>
      </c>
      <c r="L183" s="4">
        <v>132929.50192099597</v>
      </c>
      <c r="M183" s="4">
        <v>-0.31564596498697683</v>
      </c>
      <c r="N183" s="3" t="s">
        <v>439</v>
      </c>
    </row>
    <row r="184" spans="1:14" x14ac:dyDescent="0.3">
      <c r="A184" s="3" t="s">
        <v>27</v>
      </c>
      <c r="B184" s="3" t="s">
        <v>41</v>
      </c>
      <c r="C184" s="4">
        <v>18.989999999999998</v>
      </c>
      <c r="D184" s="4">
        <v>10</v>
      </c>
      <c r="E184" s="4">
        <v>8</v>
      </c>
      <c r="F184" s="4">
        <v>151.91999999999999</v>
      </c>
      <c r="G184" s="4">
        <v>-0.25189089546981541</v>
      </c>
      <c r="H184" s="3" t="s">
        <v>439</v>
      </c>
      <c r="I184" s="3" t="s">
        <v>143</v>
      </c>
      <c r="J184" s="1">
        <v>45339</v>
      </c>
      <c r="K184" s="4">
        <v>10438.718031746032</v>
      </c>
      <c r="L184" s="4">
        <v>26406.609500097282</v>
      </c>
      <c r="M184" s="4">
        <v>-0.38955391193663597</v>
      </c>
      <c r="N184" s="3" t="s">
        <v>439</v>
      </c>
    </row>
    <row r="185" spans="1:14" x14ac:dyDescent="0.3">
      <c r="A185" s="3" t="s">
        <v>14</v>
      </c>
      <c r="B185" s="3" t="s">
        <v>54</v>
      </c>
      <c r="C185" s="4">
        <v>38.99</v>
      </c>
      <c r="D185" s="4">
        <v>9</v>
      </c>
      <c r="E185" s="4">
        <v>37</v>
      </c>
      <c r="F185" s="4">
        <v>1442.63</v>
      </c>
      <c r="G185" s="4">
        <v>-0.23921961727176261</v>
      </c>
      <c r="H185" s="3" t="s">
        <v>439</v>
      </c>
      <c r="I185" s="3" t="s">
        <v>335</v>
      </c>
      <c r="J185" s="1">
        <v>45353</v>
      </c>
      <c r="K185" s="4">
        <v>42123.110909090959</v>
      </c>
      <c r="L185" s="4">
        <v>132929.50192099597</v>
      </c>
      <c r="M185" s="4">
        <v>-0.30603049226249718</v>
      </c>
      <c r="N185" s="3" t="s">
        <v>439</v>
      </c>
    </row>
    <row r="186" spans="1:14" x14ac:dyDescent="0.3">
      <c r="A186" s="3" t="s">
        <v>11</v>
      </c>
      <c r="B186" s="3" t="s">
        <v>54</v>
      </c>
      <c r="C186" s="4">
        <v>71.98</v>
      </c>
      <c r="D186" s="4">
        <v>1</v>
      </c>
      <c r="E186" s="4">
        <v>100</v>
      </c>
      <c r="F186" s="4">
        <v>7198</v>
      </c>
      <c r="G186" s="4">
        <v>-0.18271746388120472</v>
      </c>
      <c r="H186" s="3" t="s">
        <v>439</v>
      </c>
      <c r="I186" s="3" t="s">
        <v>335</v>
      </c>
      <c r="J186" s="1">
        <v>45311</v>
      </c>
      <c r="K186" s="4">
        <v>42123.110909090959</v>
      </c>
      <c r="L186" s="4">
        <v>132929.50192099597</v>
      </c>
      <c r="M186" s="4">
        <v>-0.26273408388942893</v>
      </c>
      <c r="N186" s="3" t="s">
        <v>439</v>
      </c>
    </row>
    <row r="187" spans="1:14" x14ac:dyDescent="0.3">
      <c r="A187" s="3" t="s">
        <v>5</v>
      </c>
      <c r="B187" s="3" t="s">
        <v>54</v>
      </c>
      <c r="C187" s="4">
        <v>29.99</v>
      </c>
      <c r="D187" s="4">
        <v>10</v>
      </c>
      <c r="E187" s="4">
        <v>61</v>
      </c>
      <c r="F187" s="4">
        <v>1829.3899999999999</v>
      </c>
      <c r="G187" s="4">
        <v>-0.23542268104605824</v>
      </c>
      <c r="H187" s="3" t="s">
        <v>439</v>
      </c>
      <c r="I187" s="3" t="s">
        <v>335</v>
      </c>
      <c r="J187" s="1">
        <v>45384</v>
      </c>
      <c r="K187" s="4">
        <v>42123.110909090959</v>
      </c>
      <c r="L187" s="4">
        <v>132929.50192099597</v>
      </c>
      <c r="M187" s="4">
        <v>-0.30312098011951283</v>
      </c>
      <c r="N187" s="3" t="s">
        <v>439</v>
      </c>
    </row>
    <row r="188" spans="1:14" x14ac:dyDescent="0.3">
      <c r="A188" s="3" t="s">
        <v>73</v>
      </c>
      <c r="B188" s="3" t="s">
        <v>41</v>
      </c>
      <c r="C188" s="4">
        <v>36.81</v>
      </c>
      <c r="D188" s="4">
        <v>207</v>
      </c>
      <c r="E188" s="4">
        <v>1234</v>
      </c>
      <c r="F188" s="4">
        <v>45423.54</v>
      </c>
      <c r="G188" s="4">
        <v>0.19255386090189466</v>
      </c>
      <c r="H188" s="3" t="s">
        <v>439</v>
      </c>
      <c r="I188" s="3" t="s">
        <v>338</v>
      </c>
      <c r="J188" s="1">
        <v>45332</v>
      </c>
      <c r="K188" s="4">
        <v>10438.718031746032</v>
      </c>
      <c r="L188" s="4">
        <v>26406.609500097282</v>
      </c>
      <c r="M188" s="4">
        <v>1.3248509608219521</v>
      </c>
      <c r="N188" s="3" t="s">
        <v>439</v>
      </c>
    </row>
    <row r="189" spans="1:14" x14ac:dyDescent="0.3">
      <c r="A189" s="3" t="s">
        <v>55</v>
      </c>
      <c r="B189" s="3" t="s">
        <v>41</v>
      </c>
      <c r="C189" s="4">
        <v>15</v>
      </c>
      <c r="D189" s="4">
        <v>10</v>
      </c>
      <c r="E189" s="4">
        <v>12</v>
      </c>
      <c r="F189" s="4">
        <v>180</v>
      </c>
      <c r="G189" s="4">
        <v>-0.25161522588346263</v>
      </c>
      <c r="H189" s="3" t="s">
        <v>439</v>
      </c>
      <c r="I189" s="3" t="s">
        <v>337</v>
      </c>
      <c r="J189" s="1">
        <v>45422</v>
      </c>
      <c r="K189" s="4">
        <v>10438.718031746032</v>
      </c>
      <c r="L189" s="4">
        <v>26406.609500097282</v>
      </c>
      <c r="M189" s="4">
        <v>-0.38849054179819026</v>
      </c>
      <c r="N189" s="3" t="s">
        <v>439</v>
      </c>
    </row>
    <row r="190" spans="1:14" x14ac:dyDescent="0.3">
      <c r="A190" s="3" t="s">
        <v>35</v>
      </c>
      <c r="B190" s="3" t="s">
        <v>54</v>
      </c>
      <c r="C190" s="4">
        <v>29.2</v>
      </c>
      <c r="D190" s="4">
        <v>21</v>
      </c>
      <c r="E190" s="4">
        <v>121</v>
      </c>
      <c r="F190" s="4">
        <v>3533.2</v>
      </c>
      <c r="G190" s="4">
        <v>-0.21869587912570099</v>
      </c>
      <c r="H190" s="3" t="s">
        <v>439</v>
      </c>
      <c r="I190" s="3" t="s">
        <v>335</v>
      </c>
      <c r="J190" s="1">
        <v>45348</v>
      </c>
      <c r="K190" s="4">
        <v>42123.110909090959</v>
      </c>
      <c r="L190" s="4">
        <v>132929.50192099597</v>
      </c>
      <c r="M190" s="4">
        <v>-0.29030358461755251</v>
      </c>
      <c r="N190" s="3" t="s">
        <v>439</v>
      </c>
    </row>
    <row r="191" spans="1:14" x14ac:dyDescent="0.3">
      <c r="A191" s="3" t="s">
        <v>26</v>
      </c>
      <c r="B191" s="3" t="s">
        <v>41</v>
      </c>
      <c r="C191" s="4">
        <v>53.99</v>
      </c>
      <c r="D191" s="4">
        <v>9</v>
      </c>
      <c r="E191" s="4">
        <v>512</v>
      </c>
      <c r="F191" s="4">
        <v>27642.880000000001</v>
      </c>
      <c r="G191" s="4">
        <v>1.7995912636994724E-2</v>
      </c>
      <c r="H191" s="3" t="s">
        <v>439</v>
      </c>
      <c r="I191" s="3" t="s">
        <v>337</v>
      </c>
      <c r="J191" s="1">
        <v>45361</v>
      </c>
      <c r="K191" s="4">
        <v>10438.718031746032</v>
      </c>
      <c r="L191" s="4">
        <v>26406.609500097282</v>
      </c>
      <c r="M191" s="4">
        <v>0.65150968995813674</v>
      </c>
      <c r="N191" s="3" t="s">
        <v>439</v>
      </c>
    </row>
    <row r="192" spans="1:14" x14ac:dyDescent="0.3">
      <c r="A192" s="3" t="s">
        <v>75</v>
      </c>
      <c r="B192" s="3" t="s">
        <v>180</v>
      </c>
      <c r="C192" s="4">
        <v>22.98</v>
      </c>
      <c r="D192" s="4">
        <v>3</v>
      </c>
      <c r="E192" s="4">
        <v>18</v>
      </c>
      <c r="F192" s="4">
        <v>413.64</v>
      </c>
      <c r="G192" s="4">
        <v>-0.24932151355598936</v>
      </c>
      <c r="H192" s="3" t="s">
        <v>439</v>
      </c>
      <c r="I192" s="3" t="s">
        <v>338</v>
      </c>
      <c r="J192" s="1">
        <v>45402</v>
      </c>
      <c r="K192" s="4">
        <v>15577.778285714288</v>
      </c>
      <c r="L192" s="4">
        <v>35267.89604619662</v>
      </c>
      <c r="M192" s="4">
        <v>-0.42997002899892661</v>
      </c>
      <c r="N192" s="3" t="s">
        <v>439</v>
      </c>
    </row>
    <row r="193" spans="1:14" x14ac:dyDescent="0.3">
      <c r="A193" s="3" t="s">
        <v>177</v>
      </c>
      <c r="B193" s="3" t="s">
        <v>54</v>
      </c>
      <c r="C193" s="4">
        <v>16.989999999999998</v>
      </c>
      <c r="D193" s="4">
        <v>1</v>
      </c>
      <c r="E193" s="4">
        <v>3</v>
      </c>
      <c r="F193" s="4">
        <v>50.97</v>
      </c>
      <c r="G193" s="4">
        <v>-0.25288195119425649</v>
      </c>
      <c r="H193" s="3" t="s">
        <v>439</v>
      </c>
      <c r="I193" s="3" t="s">
        <v>335</v>
      </c>
      <c r="J193" s="1">
        <v>45403</v>
      </c>
      <c r="K193" s="4">
        <v>42123.110909090959</v>
      </c>
      <c r="L193" s="4">
        <v>132929.50192099597</v>
      </c>
      <c r="M193" s="4">
        <v>-0.31649965057490176</v>
      </c>
      <c r="N193" s="3" t="s">
        <v>439</v>
      </c>
    </row>
    <row r="194" spans="1:14" x14ac:dyDescent="0.3">
      <c r="A194" s="3" t="s">
        <v>159</v>
      </c>
      <c r="B194" s="3" t="s">
        <v>54</v>
      </c>
      <c r="C194" s="4">
        <v>29.78</v>
      </c>
      <c r="D194" s="4">
        <v>1</v>
      </c>
      <c r="E194" s="4">
        <v>604</v>
      </c>
      <c r="F194" s="4">
        <v>17987.12</v>
      </c>
      <c r="G194" s="4">
        <v>-7.6797512046807265E-2</v>
      </c>
      <c r="H194" s="3" t="s">
        <v>439</v>
      </c>
      <c r="I194" s="3" t="s">
        <v>335</v>
      </c>
      <c r="J194" s="1">
        <v>45389</v>
      </c>
      <c r="K194" s="4">
        <v>42123.110909090959</v>
      </c>
      <c r="L194" s="4">
        <v>132929.50192099597</v>
      </c>
      <c r="M194" s="4">
        <v>-0.18156985891240088</v>
      </c>
      <c r="N194" s="3" t="s">
        <v>439</v>
      </c>
    </row>
    <row r="195" spans="1:14" x14ac:dyDescent="0.3">
      <c r="A195" s="3" t="s">
        <v>18</v>
      </c>
      <c r="B195" s="3" t="s">
        <v>41</v>
      </c>
      <c r="C195" s="4">
        <v>29</v>
      </c>
      <c r="D195" s="4">
        <v>3</v>
      </c>
      <c r="E195" s="4">
        <v>57</v>
      </c>
      <c r="F195" s="4">
        <v>1653</v>
      </c>
      <c r="G195" s="4">
        <v>-0.23715435335149829</v>
      </c>
      <c r="H195" s="3" t="s">
        <v>439</v>
      </c>
      <c r="I195" s="3" t="s">
        <v>337</v>
      </c>
      <c r="J195" s="1">
        <v>45400</v>
      </c>
      <c r="K195" s="4">
        <v>10438.718031746032</v>
      </c>
      <c r="L195" s="4">
        <v>26406.609500097282</v>
      </c>
      <c r="M195" s="4">
        <v>-0.33270905269810064</v>
      </c>
      <c r="N195" s="3" t="s">
        <v>439</v>
      </c>
    </row>
    <row r="196" spans="1:14" x14ac:dyDescent="0.3">
      <c r="A196" s="3" t="s">
        <v>76</v>
      </c>
      <c r="B196" s="3" t="s">
        <v>180</v>
      </c>
      <c r="C196" s="4">
        <v>17.12</v>
      </c>
      <c r="D196" s="4">
        <v>310</v>
      </c>
      <c r="E196" s="4">
        <v>597</v>
      </c>
      <c r="F196" s="4">
        <v>10220.640000000001</v>
      </c>
      <c r="G196" s="4">
        <v>-0.15304332148472352</v>
      </c>
      <c r="H196" s="3" t="s">
        <v>439</v>
      </c>
      <c r="I196" s="3" t="s">
        <v>335</v>
      </c>
      <c r="J196" s="1">
        <v>45395</v>
      </c>
      <c r="K196" s="4">
        <v>15577.778285714288</v>
      </c>
      <c r="L196" s="4">
        <v>35267.89604619662</v>
      </c>
      <c r="M196" s="4">
        <v>-0.15189843700052572</v>
      </c>
      <c r="N196" s="3" t="s">
        <v>439</v>
      </c>
    </row>
    <row r="197" spans="1:14" x14ac:dyDescent="0.3">
      <c r="A197" s="3" t="s">
        <v>77</v>
      </c>
      <c r="B197" s="3" t="s">
        <v>7</v>
      </c>
      <c r="C197" s="4">
        <v>30.07</v>
      </c>
      <c r="D197" s="4">
        <v>3</v>
      </c>
      <c r="E197" s="4">
        <v>25</v>
      </c>
      <c r="F197" s="4">
        <v>751.75</v>
      </c>
      <c r="G197" s="4">
        <v>-0.24600218863285123</v>
      </c>
      <c r="H197" s="3" t="s">
        <v>439</v>
      </c>
      <c r="I197" s="3" t="s">
        <v>337</v>
      </c>
      <c r="J197" s="1">
        <v>45365</v>
      </c>
      <c r="K197" s="4">
        <v>1881.0670270270268</v>
      </c>
      <c r="L197" s="4">
        <v>5343.4324984110126</v>
      </c>
      <c r="M197" s="4">
        <v>-0.21134673776881324</v>
      </c>
      <c r="N197" s="3" t="s">
        <v>439</v>
      </c>
    </row>
    <row r="198" spans="1:14" x14ac:dyDescent="0.3">
      <c r="A198" s="3" t="s">
        <v>78</v>
      </c>
      <c r="B198" s="3" t="s">
        <v>41</v>
      </c>
      <c r="C198" s="4">
        <v>32.89</v>
      </c>
      <c r="D198" s="4">
        <v>3</v>
      </c>
      <c r="E198" s="4">
        <v>61</v>
      </c>
      <c r="F198" s="4">
        <v>2006.29</v>
      </c>
      <c r="G198" s="4">
        <v>-0.23368600192120792</v>
      </c>
      <c r="H198" s="3" t="s">
        <v>439</v>
      </c>
      <c r="I198" s="3" t="s">
        <v>337</v>
      </c>
      <c r="J198" s="1">
        <v>45322</v>
      </c>
      <c r="K198" s="4">
        <v>10438.718031746032</v>
      </c>
      <c r="L198" s="4">
        <v>26406.609500097282</v>
      </c>
      <c r="M198" s="4">
        <v>-0.31933020525467187</v>
      </c>
      <c r="N198" s="3" t="s">
        <v>439</v>
      </c>
    </row>
    <row r="199" spans="1:14" x14ac:dyDescent="0.3">
      <c r="A199" s="3" t="s">
        <v>12</v>
      </c>
      <c r="B199" s="3" t="s">
        <v>54</v>
      </c>
      <c r="C199" s="4">
        <v>31.99</v>
      </c>
      <c r="D199" s="4">
        <v>6</v>
      </c>
      <c r="E199" s="4">
        <v>15</v>
      </c>
      <c r="F199" s="4">
        <v>479.84999999999997</v>
      </c>
      <c r="G199" s="4">
        <v>-0.24867151058902309</v>
      </c>
      <c r="H199" s="3" t="s">
        <v>439</v>
      </c>
      <c r="I199" s="3" t="s">
        <v>335</v>
      </c>
      <c r="J199" s="1">
        <v>45351</v>
      </c>
      <c r="K199" s="4">
        <v>42123.110909090959</v>
      </c>
      <c r="L199" s="4">
        <v>132929.50192099597</v>
      </c>
      <c r="M199" s="4">
        <v>-0.31327327874771405</v>
      </c>
      <c r="N199" s="3" t="s">
        <v>439</v>
      </c>
    </row>
    <row r="200" spans="1:14" x14ac:dyDescent="0.3">
      <c r="A200" s="3" t="s">
        <v>80</v>
      </c>
      <c r="B200" s="3" t="s">
        <v>180</v>
      </c>
      <c r="C200" s="4">
        <v>63.99</v>
      </c>
      <c r="D200" s="4">
        <v>2</v>
      </c>
      <c r="E200" s="4">
        <v>6</v>
      </c>
      <c r="F200" s="4">
        <v>383.94</v>
      </c>
      <c r="G200" s="4">
        <v>-0.24961308715693936</v>
      </c>
      <c r="H200" s="3" t="s">
        <v>439</v>
      </c>
      <c r="I200" s="3" t="s">
        <v>143</v>
      </c>
      <c r="J200" s="1">
        <v>45297</v>
      </c>
      <c r="K200" s="4">
        <v>15577.778285714288</v>
      </c>
      <c r="L200" s="4">
        <v>35267.89604619662</v>
      </c>
      <c r="M200" s="4">
        <v>-0.43081215465227135</v>
      </c>
      <c r="N200" s="3" t="s">
        <v>439</v>
      </c>
    </row>
    <row r="201" spans="1:14" x14ac:dyDescent="0.3">
      <c r="A201" s="3" t="s">
        <v>153</v>
      </c>
      <c r="B201" s="3" t="s">
        <v>54</v>
      </c>
      <c r="C201" s="4">
        <v>16.5</v>
      </c>
      <c r="D201" s="4">
        <v>5</v>
      </c>
      <c r="E201" s="4">
        <v>67</v>
      </c>
      <c r="F201" s="4">
        <v>1105.5</v>
      </c>
      <c r="G201" s="4">
        <v>-0.24252932124779869</v>
      </c>
      <c r="H201" s="3" t="s">
        <v>439</v>
      </c>
      <c r="I201" s="3" t="s">
        <v>335</v>
      </c>
      <c r="J201" s="1">
        <v>45309</v>
      </c>
      <c r="K201" s="4">
        <v>42123.110909090959</v>
      </c>
      <c r="L201" s="4">
        <v>132929.50192099597</v>
      </c>
      <c r="M201" s="4">
        <v>-0.30856664860949351</v>
      </c>
      <c r="N201" s="3" t="s">
        <v>439</v>
      </c>
    </row>
    <row r="202" spans="1:14" x14ac:dyDescent="0.3">
      <c r="A202" s="3" t="s">
        <v>40</v>
      </c>
      <c r="B202" s="3" t="s">
        <v>54</v>
      </c>
      <c r="C202" s="4">
        <v>16.95</v>
      </c>
      <c r="D202" s="4">
        <v>10</v>
      </c>
      <c r="E202" s="4">
        <v>69</v>
      </c>
      <c r="F202" s="4">
        <v>1169.55</v>
      </c>
      <c r="G202" s="4">
        <v>-0.24190052363362877</v>
      </c>
      <c r="H202" s="3" t="s">
        <v>439</v>
      </c>
      <c r="I202" s="3" t="s">
        <v>335</v>
      </c>
      <c r="J202" s="1">
        <v>45406</v>
      </c>
      <c r="K202" s="4">
        <v>42123.110909090959</v>
      </c>
      <c r="L202" s="4">
        <v>132929.50192099597</v>
      </c>
      <c r="M202" s="4">
        <v>-0.30808481426065149</v>
      </c>
      <c r="N202" s="3" t="s">
        <v>439</v>
      </c>
    </row>
    <row r="203" spans="1:14" x14ac:dyDescent="0.3">
      <c r="A203" s="3" t="s">
        <v>63</v>
      </c>
      <c r="B203" s="3" t="s">
        <v>54</v>
      </c>
      <c r="C203" s="4">
        <v>64.02</v>
      </c>
      <c r="D203" s="4">
        <v>2</v>
      </c>
      <c r="E203" s="4">
        <v>10</v>
      </c>
      <c r="F203" s="4">
        <v>640.19999999999993</v>
      </c>
      <c r="G203" s="4">
        <v>-0.24709730766268193</v>
      </c>
      <c r="H203" s="3" t="s">
        <v>439</v>
      </c>
      <c r="I203" s="3" t="s">
        <v>335</v>
      </c>
      <c r="J203" s="1">
        <v>45374</v>
      </c>
      <c r="K203" s="4">
        <v>42123.110909090959</v>
      </c>
      <c r="L203" s="4">
        <v>132929.50192099597</v>
      </c>
      <c r="M203" s="4">
        <v>-0.31206700024909079</v>
      </c>
      <c r="N203" s="3" t="s">
        <v>439</v>
      </c>
    </row>
    <row r="204" spans="1:14" x14ac:dyDescent="0.3">
      <c r="A204" s="3" t="s">
        <v>346</v>
      </c>
      <c r="B204" s="3" t="s">
        <v>41</v>
      </c>
      <c r="C204" s="4">
        <v>124.96</v>
      </c>
      <c r="D204" s="4">
        <v>10</v>
      </c>
      <c r="E204" s="4">
        <v>151</v>
      </c>
      <c r="F204" s="4">
        <v>18868.96</v>
      </c>
      <c r="G204" s="4">
        <v>-6.8140230421832745E-2</v>
      </c>
      <c r="H204" s="3" t="s">
        <v>439</v>
      </c>
      <c r="I204" s="3" t="s">
        <v>143</v>
      </c>
      <c r="J204" s="1">
        <v>45399</v>
      </c>
      <c r="K204" s="4">
        <v>10438.718031746032</v>
      </c>
      <c r="L204" s="4">
        <v>26406.609500097282</v>
      </c>
      <c r="M204" s="4">
        <v>0.31924742054533395</v>
      </c>
      <c r="N204" s="3" t="s">
        <v>439</v>
      </c>
    </row>
    <row r="205" spans="1:14" x14ac:dyDescent="0.3">
      <c r="A205" s="3" t="s">
        <v>3</v>
      </c>
      <c r="B205" s="3" t="s">
        <v>129</v>
      </c>
      <c r="C205" s="4">
        <v>49.99</v>
      </c>
      <c r="D205" s="4">
        <v>8</v>
      </c>
      <c r="E205" s="4">
        <v>68</v>
      </c>
      <c r="F205" s="4">
        <v>3399.32</v>
      </c>
      <c r="G205" s="4">
        <v>-0.22001021830735706</v>
      </c>
      <c r="H205" s="3" t="s">
        <v>439</v>
      </c>
      <c r="I205" s="3" t="s">
        <v>143</v>
      </c>
      <c r="J205" s="1">
        <v>45415</v>
      </c>
      <c r="K205" s="4">
        <v>66960.915909090923</v>
      </c>
      <c r="L205" s="4">
        <v>268412.05159382155</v>
      </c>
      <c r="M205" s="4">
        <v>-0.23680604328927984</v>
      </c>
      <c r="N205" s="3" t="s">
        <v>439</v>
      </c>
    </row>
    <row r="206" spans="1:14" x14ac:dyDescent="0.3">
      <c r="A206" s="3" t="s">
        <v>81</v>
      </c>
      <c r="B206" s="3" t="s">
        <v>41</v>
      </c>
      <c r="C206" s="4">
        <v>54.86</v>
      </c>
      <c r="D206" s="4">
        <v>3</v>
      </c>
      <c r="E206" s="4">
        <v>4</v>
      </c>
      <c r="F206" s="4">
        <v>219.44</v>
      </c>
      <c r="G206" s="4">
        <v>-0.25122803184906983</v>
      </c>
      <c r="H206" s="3" t="s">
        <v>439</v>
      </c>
      <c r="I206" s="3" t="s">
        <v>335</v>
      </c>
      <c r="J206" s="1">
        <v>45326</v>
      </c>
      <c r="K206" s="4">
        <v>10438.718031746032</v>
      </c>
      <c r="L206" s="4">
        <v>26406.609500097282</v>
      </c>
      <c r="M206" s="4">
        <v>-0.38699697633307989</v>
      </c>
      <c r="N206" s="3" t="s">
        <v>439</v>
      </c>
    </row>
    <row r="207" spans="1:14" x14ac:dyDescent="0.3">
      <c r="A207" s="3" t="s">
        <v>69</v>
      </c>
      <c r="B207" s="3" t="s">
        <v>54</v>
      </c>
      <c r="C207" s="4">
        <v>14.57</v>
      </c>
      <c r="D207" s="4">
        <v>54</v>
      </c>
      <c r="E207" s="4">
        <v>63</v>
      </c>
      <c r="F207" s="4">
        <v>917.91</v>
      </c>
      <c r="G207" s="4">
        <v>-0.24437094723440506</v>
      </c>
      <c r="H207" s="3" t="s">
        <v>439</v>
      </c>
      <c r="I207" s="3" t="s">
        <v>335</v>
      </c>
      <c r="J207" s="1">
        <v>45300</v>
      </c>
      <c r="K207" s="4">
        <v>42123.110909090959</v>
      </c>
      <c r="L207" s="4">
        <v>132929.50192099597</v>
      </c>
      <c r="M207" s="4">
        <v>-0.3099778477585845</v>
      </c>
      <c r="N207" s="3" t="s">
        <v>439</v>
      </c>
    </row>
    <row r="208" spans="1:14" x14ac:dyDescent="0.3">
      <c r="A208" s="3" t="s">
        <v>70</v>
      </c>
      <c r="B208" s="3" t="s">
        <v>180</v>
      </c>
      <c r="C208" s="4">
        <v>35.68</v>
      </c>
      <c r="D208" s="4">
        <v>9</v>
      </c>
      <c r="E208" s="4">
        <v>12</v>
      </c>
      <c r="F208" s="4">
        <v>428.15999999999997</v>
      </c>
      <c r="G208" s="4">
        <v>-0.24917896646219159</v>
      </c>
      <c r="H208" s="3" t="s">
        <v>439</v>
      </c>
      <c r="I208" s="3" t="s">
        <v>338</v>
      </c>
      <c r="J208" s="1">
        <v>45321</v>
      </c>
      <c r="K208" s="4">
        <v>15577.778285714288</v>
      </c>
      <c r="L208" s="4">
        <v>35267.89604619662</v>
      </c>
      <c r="M208" s="4">
        <v>-0.42955832312395803</v>
      </c>
      <c r="N208" s="3" t="s">
        <v>439</v>
      </c>
    </row>
    <row r="209" spans="1:14" x14ac:dyDescent="0.3">
      <c r="A209" s="3" t="s">
        <v>12</v>
      </c>
      <c r="B209" s="3" t="s">
        <v>54</v>
      </c>
      <c r="C209" s="4">
        <v>28.99</v>
      </c>
      <c r="D209" s="4">
        <v>10</v>
      </c>
      <c r="E209" s="4">
        <v>180</v>
      </c>
      <c r="F209" s="4">
        <v>5218.2</v>
      </c>
      <c r="G209" s="4">
        <v>-0.20215374048594542</v>
      </c>
      <c r="H209" s="3" t="s">
        <v>439</v>
      </c>
      <c r="I209" s="3" t="s">
        <v>335</v>
      </c>
      <c r="J209" s="1">
        <v>45337</v>
      </c>
      <c r="K209" s="4">
        <v>42123.110909090959</v>
      </c>
      <c r="L209" s="4">
        <v>132929.50192099597</v>
      </c>
      <c r="M209" s="4">
        <v>-0.27762769269251208</v>
      </c>
      <c r="N209" s="3" t="s">
        <v>439</v>
      </c>
    </row>
    <row r="210" spans="1:14" x14ac:dyDescent="0.3">
      <c r="A210" s="3" t="s">
        <v>82</v>
      </c>
      <c r="B210" s="3" t="s">
        <v>41</v>
      </c>
      <c r="C210" s="4">
        <v>21.95</v>
      </c>
      <c r="D210" s="4">
        <v>10</v>
      </c>
      <c r="E210" s="4">
        <v>448</v>
      </c>
      <c r="F210" s="4">
        <v>9833.6</v>
      </c>
      <c r="G210" s="4">
        <v>-0.15684300655245706</v>
      </c>
      <c r="H210" s="3" t="s">
        <v>439</v>
      </c>
      <c r="I210" s="3" t="s">
        <v>338</v>
      </c>
      <c r="J210" s="1">
        <v>45436</v>
      </c>
      <c r="K210" s="4">
        <v>10438.718031746032</v>
      </c>
      <c r="L210" s="4">
        <v>26406.609500097282</v>
      </c>
      <c r="M210" s="4">
        <v>-2.2915400469863498E-2</v>
      </c>
      <c r="N210" s="3" t="s">
        <v>439</v>
      </c>
    </row>
    <row r="211" spans="1:14" x14ac:dyDescent="0.3">
      <c r="A211" s="3" t="s">
        <v>189</v>
      </c>
      <c r="B211" s="3" t="s">
        <v>54</v>
      </c>
      <c r="C211" s="4">
        <v>37</v>
      </c>
      <c r="D211" s="4">
        <v>10</v>
      </c>
      <c r="E211" s="4">
        <v>60</v>
      </c>
      <c r="F211" s="4">
        <v>2220</v>
      </c>
      <c r="G211" s="4">
        <v>-0.23158794824245293</v>
      </c>
      <c r="H211" s="3" t="s">
        <v>439</v>
      </c>
      <c r="I211" s="3" t="s">
        <v>335</v>
      </c>
      <c r="J211" s="1">
        <v>45404</v>
      </c>
      <c r="K211" s="4">
        <v>42123.110909090959</v>
      </c>
      <c r="L211" s="4">
        <v>132929.50192099597</v>
      </c>
      <c r="M211" s="4">
        <v>-0.30018250525610624</v>
      </c>
      <c r="N211" s="3" t="s">
        <v>439</v>
      </c>
    </row>
    <row r="212" spans="1:14" x14ac:dyDescent="0.3">
      <c r="A212" s="3" t="s">
        <v>72</v>
      </c>
      <c r="B212" s="3" t="s">
        <v>54</v>
      </c>
      <c r="C212" s="4">
        <v>76.650000000000006</v>
      </c>
      <c r="D212" s="4">
        <v>10</v>
      </c>
      <c r="E212" s="4">
        <v>30</v>
      </c>
      <c r="F212" s="4">
        <v>2299.5</v>
      </c>
      <c r="G212" s="4">
        <v>-0.23080747345203123</v>
      </c>
      <c r="H212" s="3" t="s">
        <v>439</v>
      </c>
      <c r="I212" s="3" t="s">
        <v>335</v>
      </c>
      <c r="J212" s="1">
        <v>45429</v>
      </c>
      <c r="K212" s="4">
        <v>42123.110909090959</v>
      </c>
      <c r="L212" s="4">
        <v>132929.50192099597</v>
      </c>
      <c r="M212" s="4">
        <v>-0.29958444388634914</v>
      </c>
      <c r="N212" s="3" t="s">
        <v>439</v>
      </c>
    </row>
    <row r="213" spans="1:14" x14ac:dyDescent="0.3">
      <c r="A213" s="3" t="s">
        <v>349</v>
      </c>
      <c r="B213" s="3" t="s">
        <v>41</v>
      </c>
      <c r="C213" s="4">
        <v>119.99</v>
      </c>
      <c r="D213" s="4">
        <v>6</v>
      </c>
      <c r="E213" s="4">
        <v>13</v>
      </c>
      <c r="F213" s="4">
        <v>1559.87</v>
      </c>
      <c r="G213" s="4">
        <v>-0.23806863784498222</v>
      </c>
      <c r="H213" s="3" t="s">
        <v>439</v>
      </c>
      <c r="I213" s="3" t="s">
        <v>338</v>
      </c>
      <c r="J213" s="1">
        <v>45387</v>
      </c>
      <c r="K213" s="4">
        <v>10438.718031746032</v>
      </c>
      <c r="L213" s="4">
        <v>26406.609500097282</v>
      </c>
      <c r="M213" s="4">
        <v>-0.33623582125199836</v>
      </c>
      <c r="N213" s="3" t="s">
        <v>439</v>
      </c>
    </row>
    <row r="214" spans="1:14" x14ac:dyDescent="0.3">
      <c r="A214" s="3" t="s">
        <v>84</v>
      </c>
      <c r="B214" s="3" t="s">
        <v>7</v>
      </c>
      <c r="C214" s="4">
        <v>19.73</v>
      </c>
      <c r="D214" s="4">
        <v>3</v>
      </c>
      <c r="E214" s="4">
        <v>20</v>
      </c>
      <c r="F214" s="4">
        <v>394.6</v>
      </c>
      <c r="G214" s="4">
        <v>-0.24950843481397214</v>
      </c>
      <c r="H214" s="3" t="s">
        <v>439</v>
      </c>
      <c r="I214" s="3" t="s">
        <v>335</v>
      </c>
      <c r="J214" s="1">
        <v>45420</v>
      </c>
      <c r="K214" s="4">
        <v>1881.0670270270268</v>
      </c>
      <c r="L214" s="4">
        <v>5343.4324984110126</v>
      </c>
      <c r="M214" s="4">
        <v>-0.27818579676435706</v>
      </c>
      <c r="N214" s="3" t="s">
        <v>439</v>
      </c>
    </row>
    <row r="215" spans="1:14" x14ac:dyDescent="0.3">
      <c r="A215" s="3" t="s">
        <v>191</v>
      </c>
      <c r="B215" s="3" t="s">
        <v>54</v>
      </c>
      <c r="C215" s="4">
        <v>41.19</v>
      </c>
      <c r="D215" s="4">
        <v>21</v>
      </c>
      <c r="E215" s="4">
        <v>258</v>
      </c>
      <c r="F215" s="4">
        <v>10627.019999999999</v>
      </c>
      <c r="G215" s="4">
        <v>-0.14905376997111885</v>
      </c>
      <c r="H215" s="3" t="s">
        <v>439</v>
      </c>
      <c r="I215" s="3" t="s">
        <v>335</v>
      </c>
      <c r="J215" s="1">
        <v>45336</v>
      </c>
      <c r="K215" s="4">
        <v>42123.110909090959</v>
      </c>
      <c r="L215" s="4">
        <v>132929.50192099597</v>
      </c>
      <c r="M215" s="4">
        <v>-0.23693830529666804</v>
      </c>
      <c r="N215" s="3" t="s">
        <v>439</v>
      </c>
    </row>
    <row r="216" spans="1:14" x14ac:dyDescent="0.3">
      <c r="A216" s="3" t="s">
        <v>195</v>
      </c>
      <c r="B216" s="3" t="s">
        <v>54</v>
      </c>
      <c r="C216" s="4">
        <v>84.98</v>
      </c>
      <c r="D216" s="4">
        <v>8</v>
      </c>
      <c r="E216" s="4">
        <v>42</v>
      </c>
      <c r="F216" s="4">
        <v>3569.1600000000003</v>
      </c>
      <c r="G216" s="4">
        <v>-0.2183428492708134</v>
      </c>
      <c r="H216" s="3" t="s">
        <v>439</v>
      </c>
      <c r="I216" s="3" t="s">
        <v>335</v>
      </c>
      <c r="J216" s="1">
        <v>45356</v>
      </c>
      <c r="K216" s="4">
        <v>42123.110909090959</v>
      </c>
      <c r="L216" s="4">
        <v>132929.50192099597</v>
      </c>
      <c r="M216" s="4">
        <v>-0.29003306528602457</v>
      </c>
      <c r="N216" s="3" t="s">
        <v>439</v>
      </c>
    </row>
    <row r="217" spans="1:14" x14ac:dyDescent="0.3">
      <c r="A217" s="3" t="s">
        <v>350</v>
      </c>
      <c r="B217" s="3" t="s">
        <v>41</v>
      </c>
      <c r="C217" s="4">
        <v>46.99</v>
      </c>
      <c r="D217" s="4">
        <v>2</v>
      </c>
      <c r="E217" s="4">
        <v>3</v>
      </c>
      <c r="F217" s="4">
        <v>140.97</v>
      </c>
      <c r="G217" s="4">
        <v>-0.25199839482774139</v>
      </c>
      <c r="H217" s="3" t="s">
        <v>439</v>
      </c>
      <c r="I217" s="3" t="s">
        <v>335</v>
      </c>
      <c r="J217" s="1">
        <v>45394</v>
      </c>
      <c r="K217" s="4">
        <v>10438.718031746032</v>
      </c>
      <c r="L217" s="4">
        <v>26406.609500097282</v>
      </c>
      <c r="M217" s="4">
        <v>-0.3899685808474615</v>
      </c>
      <c r="N217" s="3" t="s">
        <v>439</v>
      </c>
    </row>
    <row r="218" spans="1:14" x14ac:dyDescent="0.3">
      <c r="A218" s="3" t="s">
        <v>197</v>
      </c>
      <c r="B218" s="3" t="s">
        <v>54</v>
      </c>
      <c r="C218" s="4">
        <v>22.6</v>
      </c>
      <c r="D218" s="4">
        <v>9</v>
      </c>
      <c r="E218" s="4">
        <v>541</v>
      </c>
      <c r="F218" s="4">
        <v>12226.6</v>
      </c>
      <c r="G218" s="4">
        <v>-0.13335022449611575</v>
      </c>
      <c r="H218" s="3" t="s">
        <v>439</v>
      </c>
      <c r="I218" s="3" t="s">
        <v>335</v>
      </c>
      <c r="J218" s="1">
        <v>45344</v>
      </c>
      <c r="K218" s="4">
        <v>42123.110909090959</v>
      </c>
      <c r="L218" s="4">
        <v>132929.50192099597</v>
      </c>
      <c r="M218" s="4">
        <v>-0.22490500962577414</v>
      </c>
      <c r="N218" s="3" t="s">
        <v>439</v>
      </c>
    </row>
    <row r="219" spans="1:14" x14ac:dyDescent="0.3">
      <c r="A219" s="3" t="s">
        <v>174</v>
      </c>
      <c r="B219" s="3" t="s">
        <v>54</v>
      </c>
      <c r="C219" s="4">
        <v>40.72</v>
      </c>
      <c r="D219" s="4">
        <v>10</v>
      </c>
      <c r="E219" s="4">
        <v>232</v>
      </c>
      <c r="F219" s="4">
        <v>9447.0399999999991</v>
      </c>
      <c r="G219" s="4">
        <v>-0.16063797931956916</v>
      </c>
      <c r="H219" s="3" t="s">
        <v>439</v>
      </c>
      <c r="I219" s="3" t="s">
        <v>335</v>
      </c>
      <c r="J219" s="1">
        <v>45372</v>
      </c>
      <c r="K219" s="4">
        <v>42123.110909090959</v>
      </c>
      <c r="L219" s="4">
        <v>132929.50192099597</v>
      </c>
      <c r="M219" s="4">
        <v>-0.24581504058076842</v>
      </c>
      <c r="N219" s="3" t="s">
        <v>439</v>
      </c>
    </row>
    <row r="220" spans="1:14" x14ac:dyDescent="0.3">
      <c r="A220" s="3" t="s">
        <v>132</v>
      </c>
      <c r="B220" s="3" t="s">
        <v>54</v>
      </c>
      <c r="C220" s="4">
        <v>24.25</v>
      </c>
      <c r="D220" s="4">
        <v>10</v>
      </c>
      <c r="E220" s="4">
        <v>177</v>
      </c>
      <c r="F220" s="4">
        <v>4292.25</v>
      </c>
      <c r="G220" s="4">
        <v>-0.21124406290344197</v>
      </c>
      <c r="H220" s="3" t="s">
        <v>439</v>
      </c>
      <c r="I220" s="3" t="s">
        <v>335</v>
      </c>
      <c r="J220" s="1">
        <v>45360</v>
      </c>
      <c r="K220" s="4">
        <v>42123.110909090959</v>
      </c>
      <c r="L220" s="4">
        <v>132929.50192099597</v>
      </c>
      <c r="M220" s="4">
        <v>-0.28459341502366409</v>
      </c>
      <c r="N220" s="3" t="s">
        <v>439</v>
      </c>
    </row>
    <row r="221" spans="1:14" x14ac:dyDescent="0.3">
      <c r="A221" s="3" t="s">
        <v>116</v>
      </c>
      <c r="B221" s="3" t="s">
        <v>41</v>
      </c>
      <c r="C221" s="4">
        <v>129</v>
      </c>
      <c r="D221" s="4">
        <v>3</v>
      </c>
      <c r="E221" s="4">
        <v>11</v>
      </c>
      <c r="F221" s="4">
        <v>1419</v>
      </c>
      <c r="G221" s="4">
        <v>-0.23945159990443762</v>
      </c>
      <c r="H221" s="3" t="s">
        <v>439</v>
      </c>
      <c r="I221" s="3" t="s">
        <v>338</v>
      </c>
      <c r="J221" s="1">
        <v>45375</v>
      </c>
      <c r="K221" s="4">
        <v>10438.718031746032</v>
      </c>
      <c r="L221" s="4">
        <v>26406.609500097282</v>
      </c>
      <c r="M221" s="4">
        <v>-0.34157047051848149</v>
      </c>
      <c r="N221" s="3" t="s">
        <v>439</v>
      </c>
    </row>
    <row r="222" spans="1:14" x14ac:dyDescent="0.3">
      <c r="A222" s="3" t="s">
        <v>16</v>
      </c>
      <c r="B222" s="3" t="s">
        <v>54</v>
      </c>
      <c r="C222" s="4">
        <v>39.99</v>
      </c>
      <c r="D222" s="4">
        <v>2</v>
      </c>
      <c r="E222" s="4">
        <v>305</v>
      </c>
      <c r="F222" s="4">
        <v>12196.95</v>
      </c>
      <c r="G222" s="4">
        <v>-0.13364130723241766</v>
      </c>
      <c r="H222" s="3" t="s">
        <v>439</v>
      </c>
      <c r="I222" s="3" t="s">
        <v>335</v>
      </c>
      <c r="J222" s="1">
        <v>45385</v>
      </c>
      <c r="K222" s="4">
        <v>42123.110909090959</v>
      </c>
      <c r="L222" s="4">
        <v>132929.50192099597</v>
      </c>
      <c r="M222" s="4">
        <v>-0.22512806018694767</v>
      </c>
      <c r="N222" s="3" t="s">
        <v>439</v>
      </c>
    </row>
    <row r="223" spans="1:14" x14ac:dyDescent="0.3">
      <c r="A223" s="3" t="s">
        <v>43</v>
      </c>
      <c r="B223" s="3" t="s">
        <v>85</v>
      </c>
      <c r="C223" s="4">
        <v>202.95</v>
      </c>
      <c r="D223" s="4">
        <v>2</v>
      </c>
      <c r="E223" s="4">
        <v>18</v>
      </c>
      <c r="F223" s="4">
        <v>3653.1</v>
      </c>
      <c r="G223" s="4">
        <v>-0.21751878569964361</v>
      </c>
      <c r="H223" s="3" t="s">
        <v>439</v>
      </c>
      <c r="I223" s="3" t="s">
        <v>338</v>
      </c>
      <c r="J223" s="1">
        <v>45298</v>
      </c>
      <c r="K223" s="4">
        <v>9929.7000000000007</v>
      </c>
      <c r="L223" s="4">
        <v>17495.282577171645</v>
      </c>
      <c r="M223" s="4">
        <v>-0.35875956688975641</v>
      </c>
      <c r="N223" s="3" t="s">
        <v>439</v>
      </c>
    </row>
    <row r="224" spans="1:14" x14ac:dyDescent="0.3">
      <c r="A224" s="3" t="s">
        <v>10</v>
      </c>
      <c r="B224" s="3" t="s">
        <v>7</v>
      </c>
      <c r="C224" s="4">
        <v>19.73</v>
      </c>
      <c r="D224" s="4">
        <v>3</v>
      </c>
      <c r="E224" s="4">
        <v>18</v>
      </c>
      <c r="F224" s="4">
        <v>355.14</v>
      </c>
      <c r="G224" s="4">
        <v>-0.24989582519422421</v>
      </c>
      <c r="H224" s="3" t="s">
        <v>439</v>
      </c>
      <c r="I224" s="3" t="s">
        <v>335</v>
      </c>
      <c r="J224" s="1">
        <v>45323</v>
      </c>
      <c r="K224" s="4">
        <v>1881.0670270270268</v>
      </c>
      <c r="L224" s="4">
        <v>5343.4324984110126</v>
      </c>
      <c r="M224" s="4">
        <v>-0.28557056301933165</v>
      </c>
      <c r="N224" s="3" t="s">
        <v>439</v>
      </c>
    </row>
    <row r="225" spans="1:14" x14ac:dyDescent="0.3">
      <c r="A225" s="3" t="s">
        <v>86</v>
      </c>
      <c r="B225" s="3" t="s">
        <v>41</v>
      </c>
      <c r="C225" s="4">
        <v>57.46</v>
      </c>
      <c r="D225" s="4">
        <v>10</v>
      </c>
      <c r="E225" s="4">
        <v>202</v>
      </c>
      <c r="F225" s="4">
        <v>11606.92</v>
      </c>
      <c r="G225" s="4">
        <v>-0.1394338045983613</v>
      </c>
      <c r="H225" s="3" t="s">
        <v>439</v>
      </c>
      <c r="I225" s="3" t="s">
        <v>143</v>
      </c>
      <c r="J225" s="1">
        <v>45386</v>
      </c>
      <c r="K225" s="4">
        <v>10438.718031746032</v>
      </c>
      <c r="L225" s="4">
        <v>26406.609500097282</v>
      </c>
      <c r="M225" s="4">
        <v>4.4238998885853364E-2</v>
      </c>
      <c r="N225" s="3" t="s">
        <v>439</v>
      </c>
    </row>
    <row r="226" spans="1:14" x14ac:dyDescent="0.3">
      <c r="A226" s="3" t="s">
        <v>5</v>
      </c>
      <c r="B226" s="3" t="s">
        <v>54</v>
      </c>
      <c r="C226" s="4">
        <v>44.99</v>
      </c>
      <c r="D226" s="4">
        <v>2</v>
      </c>
      <c r="E226" s="4">
        <v>159</v>
      </c>
      <c r="F226" s="4">
        <v>7153.4100000000008</v>
      </c>
      <c r="G226" s="4">
        <v>-0.18315521697434814</v>
      </c>
      <c r="H226" s="3" t="s">
        <v>439</v>
      </c>
      <c r="I226" s="3" t="s">
        <v>337</v>
      </c>
      <c r="J226" s="1">
        <v>45302</v>
      </c>
      <c r="K226" s="4">
        <v>42123.110909090959</v>
      </c>
      <c r="L226" s="4">
        <v>132929.50192099597</v>
      </c>
      <c r="M226" s="4">
        <v>-0.26306952485140966</v>
      </c>
      <c r="N226" s="3" t="s">
        <v>439</v>
      </c>
    </row>
    <row r="227" spans="1:14" x14ac:dyDescent="0.3">
      <c r="A227" s="3" t="s">
        <v>15</v>
      </c>
      <c r="B227" s="3" t="s">
        <v>54</v>
      </c>
      <c r="C227" s="4">
        <v>34.99</v>
      </c>
      <c r="D227" s="4">
        <v>7</v>
      </c>
      <c r="E227" s="4">
        <v>136</v>
      </c>
      <c r="F227" s="4">
        <v>4758.6400000000003</v>
      </c>
      <c r="G227" s="4">
        <v>-0.20666537563923093</v>
      </c>
      <c r="H227" s="3" t="s">
        <v>439</v>
      </c>
      <c r="I227" s="3" t="s">
        <v>337</v>
      </c>
      <c r="J227" s="1">
        <v>45430</v>
      </c>
      <c r="K227" s="4">
        <v>42123.110909090959</v>
      </c>
      <c r="L227" s="4">
        <v>132929.50192099597</v>
      </c>
      <c r="M227" s="4">
        <v>-0.28108486354893436</v>
      </c>
      <c r="N227" s="3" t="s">
        <v>439</v>
      </c>
    </row>
    <row r="228" spans="1:14" x14ac:dyDescent="0.3">
      <c r="A228" s="3" t="s">
        <v>18</v>
      </c>
      <c r="B228" s="3" t="s">
        <v>54</v>
      </c>
      <c r="C228" s="4">
        <v>29.99</v>
      </c>
      <c r="D228" s="4">
        <v>5</v>
      </c>
      <c r="E228" s="4">
        <v>384</v>
      </c>
      <c r="F228" s="4">
        <v>11516.16</v>
      </c>
      <c r="G228" s="4">
        <v>-0.140324822107527</v>
      </c>
      <c r="H228" s="3" t="s">
        <v>439</v>
      </c>
      <c r="I228" s="3" t="s">
        <v>337</v>
      </c>
      <c r="J228" s="1">
        <v>45410</v>
      </c>
      <c r="K228" s="4">
        <v>42123.110909090959</v>
      </c>
      <c r="L228" s="4">
        <v>132929.50192099597</v>
      </c>
      <c r="M228" s="4">
        <v>-0.23024949666389027</v>
      </c>
      <c r="N228" s="3" t="s">
        <v>439</v>
      </c>
    </row>
    <row r="229" spans="1:14" x14ac:dyDescent="0.3">
      <c r="A229" s="3" t="s">
        <v>15</v>
      </c>
      <c r="B229" s="3" t="s">
        <v>54</v>
      </c>
      <c r="C229" s="4">
        <v>35.99</v>
      </c>
      <c r="D229" s="4">
        <v>2</v>
      </c>
      <c r="E229" s="4">
        <v>43</v>
      </c>
      <c r="F229" s="4">
        <v>1547.5700000000002</v>
      </c>
      <c r="G229" s="4">
        <v>-0.23818939054840596</v>
      </c>
      <c r="H229" s="3" t="s">
        <v>439</v>
      </c>
      <c r="I229" s="3" t="s">
        <v>337</v>
      </c>
      <c r="J229" s="1">
        <v>45297</v>
      </c>
      <c r="K229" s="4">
        <v>42123.110909090959</v>
      </c>
      <c r="L229" s="4">
        <v>132929.50192099597</v>
      </c>
      <c r="M229" s="4">
        <v>-0.30524105125441781</v>
      </c>
      <c r="N229" s="3" t="s">
        <v>439</v>
      </c>
    </row>
    <row r="230" spans="1:14" x14ac:dyDescent="0.3">
      <c r="A230" s="3" t="s">
        <v>27</v>
      </c>
      <c r="B230" s="3" t="s">
        <v>54</v>
      </c>
      <c r="C230" s="4">
        <v>89.97</v>
      </c>
      <c r="D230" s="4">
        <v>10</v>
      </c>
      <c r="E230" s="4">
        <v>295</v>
      </c>
      <c r="F230" s="4">
        <v>26541.15</v>
      </c>
      <c r="G230" s="4">
        <v>7.1799064627645114E-3</v>
      </c>
      <c r="H230" s="3" t="s">
        <v>439</v>
      </c>
      <c r="I230" s="3" t="s">
        <v>337</v>
      </c>
      <c r="J230" s="1">
        <v>45423</v>
      </c>
      <c r="K230" s="4">
        <v>42123.110909090959</v>
      </c>
      <c r="L230" s="4">
        <v>132929.50192099597</v>
      </c>
      <c r="M230" s="4">
        <v>-0.11721973439990611</v>
      </c>
      <c r="N230" s="3" t="s">
        <v>439</v>
      </c>
    </row>
    <row r="231" spans="1:14" x14ac:dyDescent="0.3">
      <c r="A231" s="3" t="s">
        <v>3</v>
      </c>
      <c r="B231" s="3" t="s">
        <v>9</v>
      </c>
      <c r="C231" s="4">
        <v>12.98</v>
      </c>
      <c r="D231" s="4">
        <v>10</v>
      </c>
      <c r="E231" s="4">
        <v>103</v>
      </c>
      <c r="F231" s="4">
        <v>1336.94</v>
      </c>
      <c r="G231" s="4">
        <v>-0.24025720696484024</v>
      </c>
      <c r="H231" s="3" t="s">
        <v>439</v>
      </c>
      <c r="I231" s="3" t="s">
        <v>338</v>
      </c>
      <c r="J231" s="1">
        <v>45425</v>
      </c>
      <c r="K231" s="4">
        <v>3369.2595999999985</v>
      </c>
      <c r="L231" s="4">
        <v>7916.3472393375896</v>
      </c>
      <c r="M231" s="4">
        <v>-0.25672441323708983</v>
      </c>
      <c r="N231" s="3" t="s">
        <v>439</v>
      </c>
    </row>
    <row r="232" spans="1:14" x14ac:dyDescent="0.3">
      <c r="A232" s="3" t="s">
        <v>88</v>
      </c>
      <c r="B232" s="3" t="s">
        <v>41</v>
      </c>
      <c r="C232" s="4">
        <v>25.7</v>
      </c>
      <c r="D232" s="4">
        <v>10</v>
      </c>
      <c r="E232" s="4">
        <v>72</v>
      </c>
      <c r="F232" s="4">
        <v>1850.3999999999999</v>
      </c>
      <c r="G232" s="4">
        <v>-0.23521641972094173</v>
      </c>
      <c r="H232" s="3" t="s">
        <v>439</v>
      </c>
      <c r="I232" s="3" t="s">
        <v>143</v>
      </c>
      <c r="J232" s="1">
        <v>45377</v>
      </c>
      <c r="K232" s="4">
        <v>10438.718031746032</v>
      </c>
      <c r="L232" s="4">
        <v>26406.609500097282</v>
      </c>
      <c r="M232" s="4">
        <v>-0.32523365151116401</v>
      </c>
      <c r="N232" s="3" t="s">
        <v>439</v>
      </c>
    </row>
    <row r="233" spans="1:14" x14ac:dyDescent="0.3">
      <c r="A233" s="3" t="s">
        <v>16</v>
      </c>
      <c r="B233" s="3" t="s">
        <v>54</v>
      </c>
      <c r="C233" s="4">
        <v>40.99</v>
      </c>
      <c r="D233" s="4">
        <v>10</v>
      </c>
      <c r="E233" s="4">
        <v>37</v>
      </c>
      <c r="F233" s="4">
        <v>1516.63</v>
      </c>
      <c r="G233" s="4">
        <v>-0.23849313759262794</v>
      </c>
      <c r="H233" s="3" t="s">
        <v>439</v>
      </c>
      <c r="I233" s="3" t="s">
        <v>337</v>
      </c>
      <c r="J233" s="1">
        <v>45378</v>
      </c>
      <c r="K233" s="4">
        <v>42123.110909090959</v>
      </c>
      <c r="L233" s="4">
        <v>132929.50192099597</v>
      </c>
      <c r="M233" s="4">
        <v>-0.30547380620762893</v>
      </c>
      <c r="N233" s="3" t="s">
        <v>439</v>
      </c>
    </row>
    <row r="234" spans="1:14" x14ac:dyDescent="0.3">
      <c r="A234" s="3" t="s">
        <v>33</v>
      </c>
      <c r="B234" s="3" t="s">
        <v>54</v>
      </c>
      <c r="C234" s="4">
        <v>32.97</v>
      </c>
      <c r="D234" s="4">
        <v>756</v>
      </c>
      <c r="E234" s="4">
        <v>5023</v>
      </c>
      <c r="F234" s="4">
        <v>165608.31</v>
      </c>
      <c r="G234" s="4">
        <v>1.3724429574758634</v>
      </c>
      <c r="H234" s="3" t="s">
        <v>439</v>
      </c>
      <c r="I234" s="3" t="s">
        <v>337</v>
      </c>
      <c r="J234" s="1">
        <v>45321</v>
      </c>
      <c r="K234" s="4">
        <v>42123.110909090959</v>
      </c>
      <c r="L234" s="4">
        <v>132929.50192099597</v>
      </c>
      <c r="M234" s="4">
        <v>0.92895254481807987</v>
      </c>
      <c r="N234" s="3" t="s">
        <v>439</v>
      </c>
    </row>
    <row r="235" spans="1:14" x14ac:dyDescent="0.3">
      <c r="A235" s="3" t="s">
        <v>38</v>
      </c>
      <c r="B235" s="3" t="s">
        <v>54</v>
      </c>
      <c r="C235" s="4">
        <v>24.7</v>
      </c>
      <c r="D235" s="4">
        <v>1</v>
      </c>
      <c r="E235" s="4">
        <v>12865</v>
      </c>
      <c r="F235" s="4">
        <v>317765.5</v>
      </c>
      <c r="G235" s="4">
        <v>2.8662146678708966</v>
      </c>
      <c r="H235" s="3" t="s">
        <v>439</v>
      </c>
      <c r="I235" s="3" t="s">
        <v>337</v>
      </c>
      <c r="J235" s="1">
        <v>45324</v>
      </c>
      <c r="K235" s="4">
        <v>42123.110909090959</v>
      </c>
      <c r="L235" s="4">
        <v>132929.50192099597</v>
      </c>
      <c r="M235" s="4">
        <v>2.073598299155079</v>
      </c>
      <c r="N235" s="3" t="s">
        <v>439</v>
      </c>
    </row>
    <row r="236" spans="1:14" x14ac:dyDescent="0.3">
      <c r="A236" s="3" t="s">
        <v>89</v>
      </c>
      <c r="B236" s="3" t="s">
        <v>7</v>
      </c>
      <c r="C236" s="4">
        <v>38.53</v>
      </c>
      <c r="D236" s="4">
        <v>3</v>
      </c>
      <c r="E236" s="4">
        <v>33</v>
      </c>
      <c r="F236" s="4">
        <v>1271.49</v>
      </c>
      <c r="G236" s="4">
        <v>-0.24089974878915593</v>
      </c>
      <c r="H236" s="3" t="s">
        <v>439</v>
      </c>
      <c r="I236" s="3" t="s">
        <v>335</v>
      </c>
      <c r="J236" s="1">
        <v>45415</v>
      </c>
      <c r="K236" s="4">
        <v>1881.0670270270268</v>
      </c>
      <c r="L236" s="4">
        <v>5343.4324984110126</v>
      </c>
      <c r="M236" s="4">
        <v>-0.11407967204756456</v>
      </c>
      <c r="N236" s="3" t="s">
        <v>439</v>
      </c>
    </row>
    <row r="237" spans="1:14" x14ac:dyDescent="0.3">
      <c r="A237" s="3" t="s">
        <v>39</v>
      </c>
      <c r="B237" s="3" t="s">
        <v>54</v>
      </c>
      <c r="C237" s="4">
        <v>26.11</v>
      </c>
      <c r="D237" s="4">
        <v>4</v>
      </c>
      <c r="E237" s="4">
        <v>12184</v>
      </c>
      <c r="F237" s="4">
        <v>318124.24</v>
      </c>
      <c r="G237" s="4">
        <v>2.869736523547826</v>
      </c>
      <c r="H237" s="3" t="s">
        <v>439</v>
      </c>
      <c r="I237" s="3" t="s">
        <v>337</v>
      </c>
      <c r="J237" s="1">
        <v>45310</v>
      </c>
      <c r="K237" s="4">
        <v>42123.110909090959</v>
      </c>
      <c r="L237" s="4">
        <v>132929.50192099597</v>
      </c>
      <c r="M237" s="4">
        <v>2.0762970228756656</v>
      </c>
      <c r="N237" s="3" t="s">
        <v>439</v>
      </c>
    </row>
    <row r="238" spans="1:14" x14ac:dyDescent="0.3">
      <c r="A238" s="3" t="s">
        <v>116</v>
      </c>
      <c r="B238" s="3" t="s">
        <v>25</v>
      </c>
      <c r="C238" s="4">
        <v>13.89</v>
      </c>
      <c r="D238" s="4">
        <v>3</v>
      </c>
      <c r="E238" s="4">
        <v>239</v>
      </c>
      <c r="F238" s="4">
        <v>3319.71</v>
      </c>
      <c r="G238" s="4">
        <v>-0.22079177300000452</v>
      </c>
      <c r="H238" s="3" t="s">
        <v>439</v>
      </c>
      <c r="I238" s="3" t="s">
        <v>338</v>
      </c>
      <c r="J238" s="1">
        <v>45415</v>
      </c>
      <c r="K238" s="4">
        <v>7851.1500000000024</v>
      </c>
      <c r="L238" s="4">
        <v>18631.101710406907</v>
      </c>
      <c r="M238" s="4">
        <v>-0.24321911127074378</v>
      </c>
      <c r="N238" s="3" t="s">
        <v>439</v>
      </c>
    </row>
    <row r="239" spans="1:14" x14ac:dyDescent="0.3">
      <c r="A239" s="3" t="s">
        <v>24</v>
      </c>
      <c r="B239" s="3" t="s">
        <v>54</v>
      </c>
      <c r="C239" s="4">
        <v>24.45</v>
      </c>
      <c r="D239" s="4">
        <v>1</v>
      </c>
      <c r="E239" s="4">
        <v>1691</v>
      </c>
      <c r="F239" s="4">
        <v>41344.949999999997</v>
      </c>
      <c r="G239" s="4">
        <v>0.1525131480029506</v>
      </c>
      <c r="H239" s="3" t="s">
        <v>439</v>
      </c>
      <c r="I239" s="3" t="s">
        <v>337</v>
      </c>
      <c r="J239" s="1">
        <v>45314</v>
      </c>
      <c r="K239" s="4">
        <v>42123.110909090959</v>
      </c>
      <c r="L239" s="4">
        <v>132929.50192099597</v>
      </c>
      <c r="M239" s="4">
        <v>-5.8539368450612793E-3</v>
      </c>
      <c r="N239" s="3" t="s">
        <v>439</v>
      </c>
    </row>
    <row r="240" spans="1:14" x14ac:dyDescent="0.3">
      <c r="A240" s="3" t="s">
        <v>90</v>
      </c>
      <c r="B240" s="3" t="s">
        <v>7</v>
      </c>
      <c r="C240" s="4">
        <v>28.65</v>
      </c>
      <c r="D240" s="4">
        <v>3</v>
      </c>
      <c r="E240" s="4">
        <v>9</v>
      </c>
      <c r="F240" s="4">
        <v>257.84999999999997</v>
      </c>
      <c r="G240" s="4">
        <v>-0.25085094962642707</v>
      </c>
      <c r="H240" s="3" t="s">
        <v>439</v>
      </c>
      <c r="I240" s="3" t="s">
        <v>335</v>
      </c>
      <c r="J240" s="1">
        <v>45413</v>
      </c>
      <c r="K240" s="4">
        <v>1881.0670270270268</v>
      </c>
      <c r="L240" s="4">
        <v>5343.4324984110126</v>
      </c>
      <c r="M240" s="4">
        <v>-0.30377796061047396</v>
      </c>
      <c r="N240" s="3" t="s">
        <v>439</v>
      </c>
    </row>
    <row r="241" spans="1:14" x14ac:dyDescent="0.3">
      <c r="A241" s="3" t="s">
        <v>55</v>
      </c>
      <c r="B241" s="3" t="s">
        <v>41</v>
      </c>
      <c r="C241" s="4">
        <v>29</v>
      </c>
      <c r="D241" s="4">
        <v>1</v>
      </c>
      <c r="E241" s="4">
        <v>19</v>
      </c>
      <c r="F241" s="4">
        <v>551</v>
      </c>
      <c r="G241" s="4">
        <v>-0.24797301019482804</v>
      </c>
      <c r="H241" s="3" t="s">
        <v>439</v>
      </c>
      <c r="I241" s="3" t="s">
        <v>143</v>
      </c>
      <c r="J241" s="1">
        <v>45336</v>
      </c>
      <c r="K241" s="4">
        <v>10438.718031746032</v>
      </c>
      <c r="L241" s="4">
        <v>26406.609500097282</v>
      </c>
      <c r="M241" s="4">
        <v>-0.37444102892912495</v>
      </c>
      <c r="N241" s="3" t="s">
        <v>439</v>
      </c>
    </row>
    <row r="242" spans="1:14" x14ac:dyDescent="0.3">
      <c r="A242" s="3" t="s">
        <v>5</v>
      </c>
      <c r="B242" s="3" t="s">
        <v>54</v>
      </c>
      <c r="C242" s="4">
        <v>37.799999999999997</v>
      </c>
      <c r="D242" s="4">
        <v>8</v>
      </c>
      <c r="E242" s="4">
        <v>300</v>
      </c>
      <c r="F242" s="4">
        <v>11340</v>
      </c>
      <c r="G242" s="4">
        <v>-0.14205423643558596</v>
      </c>
      <c r="H242" s="3" t="s">
        <v>439</v>
      </c>
      <c r="I242" s="3" t="s">
        <v>337</v>
      </c>
      <c r="J242" s="1">
        <v>45369</v>
      </c>
      <c r="K242" s="4">
        <v>42123.110909090959</v>
      </c>
      <c r="L242" s="4">
        <v>132929.50192099597</v>
      </c>
      <c r="M242" s="4">
        <v>-0.23157471038585772</v>
      </c>
      <c r="N242" s="3" t="s">
        <v>439</v>
      </c>
    </row>
    <row r="243" spans="1:14" x14ac:dyDescent="0.3">
      <c r="A243" s="3" t="s">
        <v>44</v>
      </c>
      <c r="B243" s="3" t="s">
        <v>54</v>
      </c>
      <c r="C243" s="4">
        <v>13.66</v>
      </c>
      <c r="D243" s="4">
        <v>10</v>
      </c>
      <c r="E243" s="4">
        <v>552</v>
      </c>
      <c r="F243" s="4">
        <v>7540.32</v>
      </c>
      <c r="G243" s="4">
        <v>-0.17935680815469959</v>
      </c>
      <c r="H243" s="3" t="s">
        <v>439</v>
      </c>
      <c r="I243" s="3" t="s">
        <v>337</v>
      </c>
      <c r="J243" s="1">
        <v>45326</v>
      </c>
      <c r="K243" s="4">
        <v>42123.110909090959</v>
      </c>
      <c r="L243" s="4">
        <v>132929.50192099597</v>
      </c>
      <c r="M243" s="4">
        <v>-0.26015888429074652</v>
      </c>
      <c r="N243" s="3" t="s">
        <v>439</v>
      </c>
    </row>
    <row r="244" spans="1:14" x14ac:dyDescent="0.3">
      <c r="A244" s="3" t="s">
        <v>3</v>
      </c>
      <c r="B244" s="3" t="s">
        <v>54</v>
      </c>
      <c r="C244" s="4">
        <v>13.86</v>
      </c>
      <c r="D244" s="4">
        <v>10</v>
      </c>
      <c r="E244" s="4">
        <v>1146</v>
      </c>
      <c r="F244" s="4">
        <v>15883.56</v>
      </c>
      <c r="G244" s="4">
        <v>-9.744877682843589E-2</v>
      </c>
      <c r="H244" s="3" t="s">
        <v>439</v>
      </c>
      <c r="I244" s="3" t="s">
        <v>337</v>
      </c>
      <c r="J244" s="1">
        <v>45335</v>
      </c>
      <c r="K244" s="4">
        <v>42123.110909090959</v>
      </c>
      <c r="L244" s="4">
        <v>132929.50192099597</v>
      </c>
      <c r="M244" s="4">
        <v>-0.19739448752832853</v>
      </c>
      <c r="N244" s="3" t="s">
        <v>439</v>
      </c>
    </row>
    <row r="245" spans="1:14" x14ac:dyDescent="0.3">
      <c r="A245" s="3" t="s">
        <v>15</v>
      </c>
      <c r="B245" s="3" t="s">
        <v>41</v>
      </c>
      <c r="C245" s="4">
        <v>36.99</v>
      </c>
      <c r="D245" s="4">
        <v>9</v>
      </c>
      <c r="E245" s="4">
        <v>37</v>
      </c>
      <c r="F245" s="4">
        <v>1368.63</v>
      </c>
      <c r="G245" s="4">
        <v>-0.23994609695089728</v>
      </c>
      <c r="H245" s="3" t="s">
        <v>439</v>
      </c>
      <c r="I245" s="3" t="s">
        <v>338</v>
      </c>
      <c r="J245" s="1">
        <v>45305</v>
      </c>
      <c r="K245" s="4">
        <v>10438.718031746032</v>
      </c>
      <c r="L245" s="4">
        <v>26406.609500097282</v>
      </c>
      <c r="M245" s="4">
        <v>-0.34347794750827887</v>
      </c>
      <c r="N245" s="3" t="s">
        <v>439</v>
      </c>
    </row>
    <row r="246" spans="1:14" x14ac:dyDescent="0.3">
      <c r="A246" s="3" t="s">
        <v>3</v>
      </c>
      <c r="B246" s="3" t="s">
        <v>41</v>
      </c>
      <c r="C246" s="4">
        <v>54.99</v>
      </c>
      <c r="D246" s="4">
        <v>2</v>
      </c>
      <c r="E246" s="4">
        <v>6</v>
      </c>
      <c r="F246" s="4">
        <v>329.94</v>
      </c>
      <c r="G246" s="4">
        <v>-0.25014322097684843</v>
      </c>
      <c r="H246" s="3" t="s">
        <v>439</v>
      </c>
      <c r="I246" s="3" t="s">
        <v>337</v>
      </c>
      <c r="J246" s="1">
        <v>45330</v>
      </c>
      <c r="K246" s="4">
        <v>10438.718031746032</v>
      </c>
      <c r="L246" s="4">
        <v>26406.609500097282</v>
      </c>
      <c r="M246" s="4">
        <v>-0.38281241791790005</v>
      </c>
      <c r="N246" s="3" t="s">
        <v>439</v>
      </c>
    </row>
    <row r="247" spans="1:14" x14ac:dyDescent="0.3">
      <c r="A247" s="3" t="s">
        <v>3</v>
      </c>
      <c r="B247" s="3" t="s">
        <v>7</v>
      </c>
      <c r="C247" s="4">
        <v>15.99</v>
      </c>
      <c r="D247" s="4">
        <v>10</v>
      </c>
      <c r="E247" s="4">
        <v>62</v>
      </c>
      <c r="F247" s="4">
        <v>991.38</v>
      </c>
      <c r="G247" s="4">
        <v>-0.24364967072053986</v>
      </c>
      <c r="H247" s="3" t="s">
        <v>439</v>
      </c>
      <c r="I247" s="3" t="s">
        <v>143</v>
      </c>
      <c r="J247" s="1">
        <v>45313</v>
      </c>
      <c r="K247" s="4">
        <v>1881.0670270270268</v>
      </c>
      <c r="L247" s="4">
        <v>5343.4324984110126</v>
      </c>
      <c r="M247" s="4">
        <v>-0.16650103230303645</v>
      </c>
      <c r="N247" s="3" t="s">
        <v>439</v>
      </c>
    </row>
    <row r="248" spans="1:14" x14ac:dyDescent="0.3">
      <c r="A248" s="3" t="s">
        <v>50</v>
      </c>
      <c r="B248" s="3" t="s">
        <v>54</v>
      </c>
      <c r="C248" s="4">
        <v>25.43</v>
      </c>
      <c r="D248" s="4">
        <v>116</v>
      </c>
      <c r="E248" s="4">
        <v>1925</v>
      </c>
      <c r="F248" s="4">
        <v>48952.75</v>
      </c>
      <c r="G248" s="4">
        <v>0.22720114939377109</v>
      </c>
      <c r="H248" s="3" t="s">
        <v>439</v>
      </c>
      <c r="I248" s="3" t="s">
        <v>337</v>
      </c>
      <c r="J248" s="1">
        <v>45341</v>
      </c>
      <c r="K248" s="4">
        <v>42123.110909090959</v>
      </c>
      <c r="L248" s="4">
        <v>132929.50192099597</v>
      </c>
      <c r="M248" s="4">
        <v>5.1377903266109443E-2</v>
      </c>
      <c r="N248" s="3" t="s">
        <v>439</v>
      </c>
    </row>
    <row r="249" spans="1:14" x14ac:dyDescent="0.3">
      <c r="A249" s="3" t="s">
        <v>20</v>
      </c>
      <c r="B249" s="3" t="s">
        <v>41</v>
      </c>
      <c r="C249" s="4">
        <v>69.02</v>
      </c>
      <c r="D249" s="4">
        <v>10</v>
      </c>
      <c r="E249" s="4">
        <v>370</v>
      </c>
      <c r="F249" s="4">
        <v>25537.399999999998</v>
      </c>
      <c r="G249" s="4">
        <v>-2.6742013471195958E-3</v>
      </c>
      <c r="H249" s="3" t="s">
        <v>439</v>
      </c>
      <c r="I249" s="3" t="s">
        <v>143</v>
      </c>
      <c r="J249" s="1">
        <v>45407</v>
      </c>
      <c r="K249" s="4">
        <v>10438.718031746032</v>
      </c>
      <c r="L249" s="4">
        <v>26406.609500097282</v>
      </c>
      <c r="M249" s="4">
        <v>0.57177662161430998</v>
      </c>
      <c r="N249" s="3" t="s">
        <v>439</v>
      </c>
    </row>
    <row r="250" spans="1:14" x14ac:dyDescent="0.3">
      <c r="A250" s="3" t="s">
        <v>55</v>
      </c>
      <c r="B250" s="3" t="s">
        <v>41</v>
      </c>
      <c r="C250" s="4">
        <v>22.99</v>
      </c>
      <c r="D250" s="4">
        <v>10</v>
      </c>
      <c r="E250" s="4">
        <v>52</v>
      </c>
      <c r="F250" s="4">
        <v>1195.48</v>
      </c>
      <c r="G250" s="4">
        <v>-0.2416459612271428</v>
      </c>
      <c r="H250" s="3" t="s">
        <v>439</v>
      </c>
      <c r="I250" s="3" t="s">
        <v>335</v>
      </c>
      <c r="J250" s="1">
        <v>45393</v>
      </c>
      <c r="K250" s="4">
        <v>10438.718031746032</v>
      </c>
      <c r="L250" s="4">
        <v>26406.609500097282</v>
      </c>
      <c r="M250" s="4">
        <v>-0.35003501800229142</v>
      </c>
      <c r="N250" s="3" t="s">
        <v>439</v>
      </c>
    </row>
    <row r="251" spans="1:14" x14ac:dyDescent="0.3">
      <c r="A251" s="3" t="s">
        <v>351</v>
      </c>
      <c r="B251" s="3" t="s">
        <v>129</v>
      </c>
      <c r="C251" s="4">
        <v>11.99</v>
      </c>
      <c r="D251" s="4">
        <v>5</v>
      </c>
      <c r="E251" s="4">
        <v>15</v>
      </c>
      <c r="F251" s="4">
        <v>179.85</v>
      </c>
      <c r="G251" s="4">
        <v>-0.25161669847740686</v>
      </c>
      <c r="H251" s="3" t="s">
        <v>439</v>
      </c>
      <c r="I251" s="3" t="s">
        <v>338</v>
      </c>
      <c r="J251" s="1">
        <v>45400</v>
      </c>
      <c r="K251" s="4">
        <v>66960.915909090923</v>
      </c>
      <c r="L251" s="4">
        <v>268412.05159382155</v>
      </c>
      <c r="M251" s="4">
        <v>-0.24880054942595625</v>
      </c>
      <c r="N251" s="3" t="s">
        <v>439</v>
      </c>
    </row>
    <row r="252" spans="1:14" x14ac:dyDescent="0.3">
      <c r="A252" s="3" t="s">
        <v>5</v>
      </c>
      <c r="B252" s="3" t="s">
        <v>54</v>
      </c>
      <c r="C252" s="4">
        <v>64.989999999999995</v>
      </c>
      <c r="D252" s="4">
        <v>10</v>
      </c>
      <c r="E252" s="4">
        <v>235</v>
      </c>
      <c r="F252" s="4">
        <v>15272.65</v>
      </c>
      <c r="G252" s="4">
        <v>-0.10344625927141102</v>
      </c>
      <c r="H252" s="3" t="s">
        <v>439</v>
      </c>
      <c r="I252" s="3" t="s">
        <v>337</v>
      </c>
      <c r="J252" s="1">
        <v>45321</v>
      </c>
      <c r="K252" s="4">
        <v>42123.110909090959</v>
      </c>
      <c r="L252" s="4">
        <v>132929.50192099597</v>
      </c>
      <c r="M252" s="4">
        <v>-0.20199023182264686</v>
      </c>
      <c r="N252" s="3" t="s">
        <v>439</v>
      </c>
    </row>
    <row r="253" spans="1:14" x14ac:dyDescent="0.3">
      <c r="A253" s="3" t="s">
        <v>59</v>
      </c>
      <c r="B253" s="3" t="s">
        <v>54</v>
      </c>
      <c r="C253" s="4">
        <v>21.01</v>
      </c>
      <c r="D253" s="4">
        <v>272</v>
      </c>
      <c r="E253" s="4">
        <v>2486</v>
      </c>
      <c r="F253" s="4">
        <v>52230.86</v>
      </c>
      <c r="G253" s="4">
        <v>0.25938331562307032</v>
      </c>
      <c r="H253" s="3" t="s">
        <v>439</v>
      </c>
      <c r="I253" s="3" t="s">
        <v>337</v>
      </c>
      <c r="J253" s="1">
        <v>45401</v>
      </c>
      <c r="K253" s="4">
        <v>42123.110909090959</v>
      </c>
      <c r="L253" s="4">
        <v>132929.50192099597</v>
      </c>
      <c r="M253" s="4">
        <v>7.6038418446165421E-2</v>
      </c>
      <c r="N253" s="3" t="s">
        <v>439</v>
      </c>
    </row>
    <row r="254" spans="1:14" x14ac:dyDescent="0.3">
      <c r="A254" s="3" t="s">
        <v>60</v>
      </c>
      <c r="B254" s="3" t="s">
        <v>54</v>
      </c>
      <c r="C254" s="4">
        <v>51.99</v>
      </c>
      <c r="D254" s="4">
        <v>10</v>
      </c>
      <c r="E254" s="4">
        <v>73</v>
      </c>
      <c r="F254" s="4">
        <v>3795.27</v>
      </c>
      <c r="G254" s="4">
        <v>-0.21612306115933852</v>
      </c>
      <c r="H254" s="3" t="s">
        <v>439</v>
      </c>
      <c r="I254" s="3" t="s">
        <v>337</v>
      </c>
      <c r="J254" s="1">
        <v>45439</v>
      </c>
      <c r="K254" s="4">
        <v>42123.110909090959</v>
      </c>
      <c r="L254" s="4">
        <v>132929.50192099597</v>
      </c>
      <c r="M254" s="4">
        <v>-0.28833208847702113</v>
      </c>
      <c r="N254" s="3" t="s">
        <v>439</v>
      </c>
    </row>
    <row r="255" spans="1:14" x14ac:dyDescent="0.3">
      <c r="A255" s="3" t="s">
        <v>61</v>
      </c>
      <c r="B255" s="3" t="s">
        <v>54</v>
      </c>
      <c r="C255" s="4">
        <v>34.979999999999997</v>
      </c>
      <c r="D255" s="4">
        <v>1</v>
      </c>
      <c r="E255" s="4">
        <v>849</v>
      </c>
      <c r="F255" s="4">
        <v>29698.019999999997</v>
      </c>
      <c r="G255" s="4">
        <v>3.8171824093438167E-2</v>
      </c>
      <c r="H255" s="3" t="s">
        <v>439</v>
      </c>
      <c r="I255" s="3" t="s">
        <v>337</v>
      </c>
      <c r="J255" s="1">
        <v>45351</v>
      </c>
      <c r="K255" s="4">
        <v>42123.110909090959</v>
      </c>
      <c r="L255" s="4">
        <v>132929.50192099597</v>
      </c>
      <c r="M255" s="4">
        <v>-9.3471281615691085E-2</v>
      </c>
      <c r="N255" s="3" t="s">
        <v>439</v>
      </c>
    </row>
    <row r="256" spans="1:14" x14ac:dyDescent="0.3">
      <c r="A256" s="3" t="s">
        <v>5</v>
      </c>
      <c r="B256" s="3" t="s">
        <v>54</v>
      </c>
      <c r="C256" s="4">
        <v>28.99</v>
      </c>
      <c r="D256" s="4">
        <v>9</v>
      </c>
      <c r="E256" s="4">
        <v>111</v>
      </c>
      <c r="F256" s="4">
        <v>3217.89</v>
      </c>
      <c r="G256" s="4">
        <v>-0.22179136976932196</v>
      </c>
      <c r="H256" s="3" t="s">
        <v>439</v>
      </c>
      <c r="I256" s="3" t="s">
        <v>337</v>
      </c>
      <c r="J256" s="1">
        <v>45419</v>
      </c>
      <c r="K256" s="4">
        <v>42123.110909090959</v>
      </c>
      <c r="L256" s="4">
        <v>132929.50192099597</v>
      </c>
      <c r="M256" s="4">
        <v>-0.292675593806208</v>
      </c>
      <c r="N256" s="3" t="s">
        <v>439</v>
      </c>
    </row>
    <row r="257" spans="1:14" x14ac:dyDescent="0.3">
      <c r="A257" s="3" t="s">
        <v>36</v>
      </c>
      <c r="B257" s="3" t="s">
        <v>54</v>
      </c>
      <c r="C257" s="4">
        <v>33.450000000000003</v>
      </c>
      <c r="D257" s="4">
        <v>127</v>
      </c>
      <c r="E257" s="4">
        <v>1391</v>
      </c>
      <c r="F257" s="4">
        <v>46528.950000000004</v>
      </c>
      <c r="G257" s="4">
        <v>0.20340599471422244</v>
      </c>
      <c r="H257" s="3" t="s">
        <v>439</v>
      </c>
      <c r="I257" s="3" t="s">
        <v>337</v>
      </c>
      <c r="J257" s="1">
        <v>45442</v>
      </c>
      <c r="K257" s="4">
        <v>42123.110909090959</v>
      </c>
      <c r="L257" s="4">
        <v>132929.50192099597</v>
      </c>
      <c r="M257" s="4">
        <v>3.3144178133816891E-2</v>
      </c>
      <c r="N257" s="3" t="s">
        <v>439</v>
      </c>
    </row>
    <row r="258" spans="1:14" x14ac:dyDescent="0.3">
      <c r="A258" s="3" t="s">
        <v>5</v>
      </c>
      <c r="B258" s="3" t="s">
        <v>41</v>
      </c>
      <c r="C258" s="4">
        <v>138.99</v>
      </c>
      <c r="D258" s="4">
        <v>4</v>
      </c>
      <c r="E258" s="4">
        <v>6</v>
      </c>
      <c r="F258" s="4">
        <v>833.94</v>
      </c>
      <c r="G258" s="4">
        <v>-0.2451953053243637</v>
      </c>
      <c r="H258" s="3" t="s">
        <v>439</v>
      </c>
      <c r="I258" s="3" t="s">
        <v>338</v>
      </c>
      <c r="J258" s="1">
        <v>45301</v>
      </c>
      <c r="K258" s="4">
        <v>10438.718031746032</v>
      </c>
      <c r="L258" s="4">
        <v>26406.609500097282</v>
      </c>
      <c r="M258" s="4">
        <v>-0.36372628722784905</v>
      </c>
      <c r="N258" s="3" t="s">
        <v>439</v>
      </c>
    </row>
    <row r="259" spans="1:14" x14ac:dyDescent="0.3">
      <c r="A259" s="3" t="s">
        <v>20</v>
      </c>
      <c r="B259" s="3" t="s">
        <v>54</v>
      </c>
      <c r="C259" s="4">
        <v>50.08</v>
      </c>
      <c r="D259" s="4">
        <v>10</v>
      </c>
      <c r="E259" s="4">
        <v>182</v>
      </c>
      <c r="F259" s="4">
        <v>9114.56</v>
      </c>
      <c r="G259" s="4">
        <v>-0.16390203288333532</v>
      </c>
      <c r="H259" s="3" t="s">
        <v>439</v>
      </c>
      <c r="I259" s="3" t="s">
        <v>337</v>
      </c>
      <c r="J259" s="1">
        <v>45410</v>
      </c>
      <c r="K259" s="4">
        <v>42123.110909090959</v>
      </c>
      <c r="L259" s="4">
        <v>132929.50192099597</v>
      </c>
      <c r="M259" s="4">
        <v>-0.24831621597972242</v>
      </c>
      <c r="N259" s="3" t="s">
        <v>439</v>
      </c>
    </row>
    <row r="260" spans="1:14" x14ac:dyDescent="0.3">
      <c r="A260" s="3" t="s">
        <v>23</v>
      </c>
      <c r="B260" s="3" t="s">
        <v>7</v>
      </c>
      <c r="C260" s="4">
        <v>23.49</v>
      </c>
      <c r="D260" s="4">
        <v>3</v>
      </c>
      <c r="E260" s="4">
        <v>14</v>
      </c>
      <c r="F260" s="4">
        <v>328.85999999999996</v>
      </c>
      <c r="G260" s="4">
        <v>-0.25015382365324662</v>
      </c>
      <c r="H260" s="3" t="s">
        <v>439</v>
      </c>
      <c r="I260" s="3" t="s">
        <v>337</v>
      </c>
      <c r="J260" s="1">
        <v>45375</v>
      </c>
      <c r="K260" s="4">
        <v>1881.0670270270268</v>
      </c>
      <c r="L260" s="4">
        <v>5343.4324984110126</v>
      </c>
      <c r="M260" s="4">
        <v>-0.29048874997272067</v>
      </c>
      <c r="N260" s="3" t="s">
        <v>439</v>
      </c>
    </row>
    <row r="261" spans="1:14" x14ac:dyDescent="0.3">
      <c r="A261" s="3" t="s">
        <v>71</v>
      </c>
      <c r="B261" s="3" t="s">
        <v>54</v>
      </c>
      <c r="C261" s="4">
        <v>54.92</v>
      </c>
      <c r="D261" s="4">
        <v>124</v>
      </c>
      <c r="E261" s="4">
        <v>2465</v>
      </c>
      <c r="F261" s="4">
        <v>135377.80000000002</v>
      </c>
      <c r="G261" s="4">
        <v>1.0756611844369806</v>
      </c>
      <c r="H261" s="3" t="s">
        <v>439</v>
      </c>
      <c r="I261" s="3" t="s">
        <v>337</v>
      </c>
      <c r="J261" s="1">
        <v>45330</v>
      </c>
      <c r="K261" s="4">
        <v>42123.110909090959</v>
      </c>
      <c r="L261" s="4">
        <v>132929.50192099597</v>
      </c>
      <c r="M261" s="4">
        <v>0.70153493199976891</v>
      </c>
      <c r="N261" s="3" t="s">
        <v>439</v>
      </c>
    </row>
    <row r="262" spans="1:14" x14ac:dyDescent="0.3">
      <c r="A262" s="3" t="s">
        <v>15</v>
      </c>
      <c r="B262" s="3" t="s">
        <v>85</v>
      </c>
      <c r="C262" s="4">
        <v>29.19</v>
      </c>
      <c r="D262" s="4">
        <v>10</v>
      </c>
      <c r="E262" s="4">
        <v>1787</v>
      </c>
      <c r="F262" s="4">
        <v>52162.53</v>
      </c>
      <c r="G262" s="4">
        <v>0.25871249999502605</v>
      </c>
      <c r="H262" s="3" t="s">
        <v>439</v>
      </c>
      <c r="I262" s="3" t="s">
        <v>143</v>
      </c>
      <c r="J262" s="1">
        <v>45395</v>
      </c>
      <c r="K262" s="4">
        <v>9929.7000000000007</v>
      </c>
      <c r="L262" s="4">
        <v>17495.282577171645</v>
      </c>
      <c r="M262" s="4">
        <v>2.4139552941606457</v>
      </c>
      <c r="N262" s="3" t="s">
        <v>439</v>
      </c>
    </row>
    <row r="263" spans="1:14" x14ac:dyDescent="0.3">
      <c r="A263" s="3" t="s">
        <v>42</v>
      </c>
      <c r="B263" s="3" t="s">
        <v>54</v>
      </c>
      <c r="C263" s="4">
        <v>10.99</v>
      </c>
      <c r="D263" s="4">
        <v>10</v>
      </c>
      <c r="E263" s="4">
        <v>1044</v>
      </c>
      <c r="F263" s="4">
        <v>11473.56</v>
      </c>
      <c r="G263" s="4">
        <v>-0.14074303878767749</v>
      </c>
      <c r="H263" s="3" t="s">
        <v>439</v>
      </c>
      <c r="I263" s="3" t="s">
        <v>337</v>
      </c>
      <c r="J263" s="1">
        <v>45357</v>
      </c>
      <c r="K263" s="4">
        <v>42123.110909090959</v>
      </c>
      <c r="L263" s="4">
        <v>132929.50192099597</v>
      </c>
      <c r="M263" s="4">
        <v>-0.23056996728466581</v>
      </c>
      <c r="N263" s="3" t="s">
        <v>439</v>
      </c>
    </row>
    <row r="264" spans="1:14" x14ac:dyDescent="0.3">
      <c r="A264" s="3" t="s">
        <v>353</v>
      </c>
      <c r="B264" s="3" t="s">
        <v>9</v>
      </c>
      <c r="C264" s="4">
        <v>79.989999999999995</v>
      </c>
      <c r="D264" s="4">
        <v>7</v>
      </c>
      <c r="E264" s="4">
        <v>43</v>
      </c>
      <c r="F264" s="4">
        <v>3439.5699999999997</v>
      </c>
      <c r="G264" s="4">
        <v>-0.21961507226566557</v>
      </c>
      <c r="H264" s="3" t="s">
        <v>439</v>
      </c>
      <c r="I264" s="3" t="s">
        <v>335</v>
      </c>
      <c r="J264" s="1">
        <v>45400</v>
      </c>
      <c r="K264" s="4">
        <v>3369.2595999999985</v>
      </c>
      <c r="L264" s="4">
        <v>7916.3472393375896</v>
      </c>
      <c r="M264" s="4">
        <v>8.8816720482671144E-3</v>
      </c>
      <c r="N264" s="3" t="s">
        <v>439</v>
      </c>
    </row>
    <row r="265" spans="1:14" x14ac:dyDescent="0.3">
      <c r="A265" s="3" t="s">
        <v>340</v>
      </c>
      <c r="B265" s="3" t="s">
        <v>9</v>
      </c>
      <c r="C265" s="4">
        <v>7.96</v>
      </c>
      <c r="D265" s="4">
        <v>10</v>
      </c>
      <c r="E265" s="4">
        <v>38</v>
      </c>
      <c r="F265" s="4">
        <v>302.48</v>
      </c>
      <c r="G265" s="4">
        <v>-0.25041280384156517</v>
      </c>
      <c r="H265" s="3" t="s">
        <v>439</v>
      </c>
      <c r="I265" s="3" t="s">
        <v>143</v>
      </c>
      <c r="J265" s="1">
        <v>45413</v>
      </c>
      <c r="K265" s="4">
        <v>3369.2595999999985</v>
      </c>
      <c r="L265" s="4">
        <v>7916.3472393375896</v>
      </c>
      <c r="M265" s="4">
        <v>-0.38739831734018471</v>
      </c>
      <c r="N265" s="3" t="s">
        <v>439</v>
      </c>
    </row>
    <row r="266" spans="1:14" x14ac:dyDescent="0.3">
      <c r="A266" s="3" t="s">
        <v>16</v>
      </c>
      <c r="B266" s="3" t="s">
        <v>25</v>
      </c>
      <c r="C266" s="4">
        <v>69.989999999999995</v>
      </c>
      <c r="D266" s="4">
        <v>9</v>
      </c>
      <c r="E266" s="4">
        <v>2</v>
      </c>
      <c r="F266" s="4">
        <v>139.97999999999999</v>
      </c>
      <c r="G266" s="4">
        <v>-0.25200811394777306</v>
      </c>
      <c r="H266" s="3" t="s">
        <v>439</v>
      </c>
      <c r="I266" s="3" t="s">
        <v>338</v>
      </c>
      <c r="J266" s="1">
        <v>45326</v>
      </c>
      <c r="K266" s="4">
        <v>7851.1500000000024</v>
      </c>
      <c r="L266" s="4">
        <v>18631.101710406907</v>
      </c>
      <c r="M266" s="4">
        <v>-0.41388695740374387</v>
      </c>
      <c r="N266" s="3" t="s">
        <v>439</v>
      </c>
    </row>
    <row r="267" spans="1:14" x14ac:dyDescent="0.3">
      <c r="A267" s="3" t="s">
        <v>5</v>
      </c>
      <c r="B267" s="3" t="s">
        <v>54</v>
      </c>
      <c r="C267" s="4">
        <v>29.99</v>
      </c>
      <c r="D267" s="4">
        <v>9</v>
      </c>
      <c r="E267" s="4">
        <v>204</v>
      </c>
      <c r="F267" s="4">
        <v>6117.96</v>
      </c>
      <c r="G267" s="4">
        <v>-0.1933205329711048</v>
      </c>
      <c r="H267" s="3" t="s">
        <v>439</v>
      </c>
      <c r="I267" s="3" t="s">
        <v>337</v>
      </c>
      <c r="J267" s="1">
        <v>45386</v>
      </c>
      <c r="K267" s="4">
        <v>42123.110909090959</v>
      </c>
      <c r="L267" s="4">
        <v>132929.50192099597</v>
      </c>
      <c r="M267" s="4">
        <v>-0.27085899208807623</v>
      </c>
      <c r="N267" s="3" t="s">
        <v>439</v>
      </c>
    </row>
    <row r="268" spans="1:14" x14ac:dyDescent="0.3">
      <c r="A268" s="3" t="s">
        <v>159</v>
      </c>
      <c r="B268" s="3" t="s">
        <v>54</v>
      </c>
      <c r="C268" s="4">
        <v>17.95</v>
      </c>
      <c r="D268" s="4">
        <v>10</v>
      </c>
      <c r="E268" s="4">
        <v>75</v>
      </c>
      <c r="F268" s="4">
        <v>1346.25</v>
      </c>
      <c r="G268" s="4">
        <v>-0.24016580796737069</v>
      </c>
      <c r="H268" s="3" t="s">
        <v>439</v>
      </c>
      <c r="I268" s="3" t="s">
        <v>337</v>
      </c>
      <c r="J268" s="1">
        <v>45309</v>
      </c>
      <c r="K268" s="4">
        <v>42123.110909090959</v>
      </c>
      <c r="L268" s="4">
        <v>132929.50192099597</v>
      </c>
      <c r="M268" s="4">
        <v>-0.30675553823504043</v>
      </c>
      <c r="N268" s="3" t="s">
        <v>439</v>
      </c>
    </row>
    <row r="269" spans="1:14" x14ac:dyDescent="0.3">
      <c r="A269" s="3" t="s">
        <v>48</v>
      </c>
      <c r="B269" s="3" t="s">
        <v>41</v>
      </c>
      <c r="C269" s="4">
        <v>49.99</v>
      </c>
      <c r="D269" s="4">
        <v>5</v>
      </c>
      <c r="E269" s="4">
        <v>43</v>
      </c>
      <c r="F269" s="4">
        <v>2149.5700000000002</v>
      </c>
      <c r="G269" s="4">
        <v>-0.23227938018571584</v>
      </c>
      <c r="H269" s="3" t="s">
        <v>439</v>
      </c>
      <c r="I269" s="3" t="s">
        <v>143</v>
      </c>
      <c r="J269" s="1">
        <v>45416</v>
      </c>
      <c r="K269" s="4">
        <v>10438.718031746032</v>
      </c>
      <c r="L269" s="4">
        <v>26406.609500097282</v>
      </c>
      <c r="M269" s="4">
        <v>-0.31390429095850014</v>
      </c>
      <c r="N269" s="3" t="s">
        <v>439</v>
      </c>
    </row>
    <row r="270" spans="1:14" x14ac:dyDescent="0.3">
      <c r="A270" s="3" t="s">
        <v>23</v>
      </c>
      <c r="B270" s="3" t="s">
        <v>41</v>
      </c>
      <c r="C270" s="4">
        <v>25.86</v>
      </c>
      <c r="D270" s="4">
        <v>13</v>
      </c>
      <c r="E270" s="4">
        <v>55</v>
      </c>
      <c r="F270" s="4">
        <v>1422.3</v>
      </c>
      <c r="G270" s="4">
        <v>-0.23941920283766543</v>
      </c>
      <c r="H270" s="3" t="s">
        <v>439</v>
      </c>
      <c r="I270" s="3" t="s">
        <v>338</v>
      </c>
      <c r="J270" s="1">
        <v>45357</v>
      </c>
      <c r="K270" s="4">
        <v>10438.718031746032</v>
      </c>
      <c r="L270" s="4">
        <v>26406.609500097282</v>
      </c>
      <c r="M270" s="4">
        <v>-0.34144550180562999</v>
      </c>
      <c r="N270" s="3" t="s">
        <v>439</v>
      </c>
    </row>
    <row r="271" spans="1:14" x14ac:dyDescent="0.3">
      <c r="A271" s="3" t="s">
        <v>12</v>
      </c>
      <c r="B271" s="3" t="s">
        <v>54</v>
      </c>
      <c r="C271" s="4">
        <v>49.99</v>
      </c>
      <c r="D271" s="4">
        <v>10</v>
      </c>
      <c r="E271" s="4">
        <v>243</v>
      </c>
      <c r="F271" s="4">
        <v>12147.57</v>
      </c>
      <c r="G271" s="4">
        <v>-0.13412608515884564</v>
      </c>
      <c r="H271" s="3" t="s">
        <v>439</v>
      </c>
      <c r="I271" s="3" t="s">
        <v>337</v>
      </c>
      <c r="J271" s="1">
        <v>45357</v>
      </c>
      <c r="K271" s="4">
        <v>42123.110909090959</v>
      </c>
      <c r="L271" s="4">
        <v>132929.50192099597</v>
      </c>
      <c r="M271" s="4">
        <v>-0.22549953528680436</v>
      </c>
      <c r="N271" s="3" t="s">
        <v>439</v>
      </c>
    </row>
    <row r="272" spans="1:14" x14ac:dyDescent="0.3">
      <c r="A272" s="3" t="s">
        <v>73</v>
      </c>
      <c r="B272" s="3" t="s">
        <v>54</v>
      </c>
      <c r="C272" s="4">
        <v>22.24</v>
      </c>
      <c r="D272" s="4">
        <v>10</v>
      </c>
      <c r="E272" s="4">
        <v>1424</v>
      </c>
      <c r="F272" s="4">
        <v>31669.759999999998</v>
      </c>
      <c r="G272" s="4">
        <v>5.7528973316910981E-2</v>
      </c>
      <c r="H272" s="3" t="s">
        <v>439</v>
      </c>
      <c r="I272" s="3" t="s">
        <v>337</v>
      </c>
      <c r="J272" s="1">
        <v>45329</v>
      </c>
      <c r="K272" s="4">
        <v>42123.110909090959</v>
      </c>
      <c r="L272" s="4">
        <v>132929.50192099597</v>
      </c>
      <c r="M272" s="4">
        <v>-7.8638306455881435E-2</v>
      </c>
      <c r="N272" s="3" t="s">
        <v>439</v>
      </c>
    </row>
    <row r="273" spans="1:14" x14ac:dyDescent="0.3">
      <c r="A273" s="3" t="s">
        <v>12</v>
      </c>
      <c r="B273" s="3" t="s">
        <v>41</v>
      </c>
      <c r="C273" s="4">
        <v>89.25</v>
      </c>
      <c r="D273" s="4">
        <v>10</v>
      </c>
      <c r="E273" s="4">
        <v>39</v>
      </c>
      <c r="F273" s="4">
        <v>3480.75</v>
      </c>
      <c r="G273" s="4">
        <v>-0.21921079614152009</v>
      </c>
      <c r="H273" s="3" t="s">
        <v>439</v>
      </c>
      <c r="I273" s="3" t="s">
        <v>143</v>
      </c>
      <c r="J273" s="1">
        <v>45382</v>
      </c>
      <c r="K273" s="4">
        <v>10438.718031746032</v>
      </c>
      <c r="L273" s="4">
        <v>26406.609500097282</v>
      </c>
      <c r="M273" s="4">
        <v>-0.2634934269664721</v>
      </c>
      <c r="N273" s="3" t="s">
        <v>439</v>
      </c>
    </row>
    <row r="274" spans="1:14" x14ac:dyDescent="0.3">
      <c r="A274" s="3" t="s">
        <v>79</v>
      </c>
      <c r="B274" s="3" t="s">
        <v>54</v>
      </c>
      <c r="C274" s="4">
        <v>59.99</v>
      </c>
      <c r="D274" s="4">
        <v>10</v>
      </c>
      <c r="E274" s="4">
        <v>221</v>
      </c>
      <c r="F274" s="4">
        <v>13257.79</v>
      </c>
      <c r="G274" s="4">
        <v>-0.12322673016737416</v>
      </c>
      <c r="H274" s="3" t="s">
        <v>439</v>
      </c>
      <c r="I274" s="3" t="s">
        <v>337</v>
      </c>
      <c r="J274" s="1">
        <v>45317</v>
      </c>
      <c r="K274" s="4">
        <v>42123.110909090959</v>
      </c>
      <c r="L274" s="4">
        <v>132929.50192099597</v>
      </c>
      <c r="M274" s="4">
        <v>-0.21714758945118512</v>
      </c>
      <c r="N274" s="3" t="s">
        <v>439</v>
      </c>
    </row>
    <row r="275" spans="1:14" x14ac:dyDescent="0.3">
      <c r="A275" s="3" t="s">
        <v>5</v>
      </c>
      <c r="B275" s="3" t="s">
        <v>54</v>
      </c>
      <c r="C275" s="4">
        <v>29.99</v>
      </c>
      <c r="D275" s="4">
        <v>6</v>
      </c>
      <c r="E275" s="4">
        <v>233</v>
      </c>
      <c r="F275" s="4">
        <v>6987.67</v>
      </c>
      <c r="G275" s="4">
        <v>-0.18478233510975059</v>
      </c>
      <c r="H275" s="3" t="s">
        <v>439</v>
      </c>
      <c r="I275" s="3" t="s">
        <v>337</v>
      </c>
      <c r="J275" s="1">
        <v>45407</v>
      </c>
      <c r="K275" s="4">
        <v>42123.110909090959</v>
      </c>
      <c r="L275" s="4">
        <v>132929.50192099597</v>
      </c>
      <c r="M275" s="4">
        <v>-0.26431635115862406</v>
      </c>
      <c r="N275" s="3" t="s">
        <v>439</v>
      </c>
    </row>
    <row r="276" spans="1:14" x14ac:dyDescent="0.3">
      <c r="A276" s="3" t="s">
        <v>5</v>
      </c>
      <c r="B276" s="3" t="s">
        <v>41</v>
      </c>
      <c r="C276" s="4">
        <v>15.99</v>
      </c>
      <c r="D276" s="4">
        <v>10</v>
      </c>
      <c r="E276" s="4">
        <v>20</v>
      </c>
      <c r="F276" s="4">
        <v>319.8</v>
      </c>
      <c r="G276" s="4">
        <v>-0.25024276832747583</v>
      </c>
      <c r="H276" s="3" t="s">
        <v>439</v>
      </c>
      <c r="I276" s="3" t="s">
        <v>337</v>
      </c>
      <c r="J276" s="1">
        <v>45397</v>
      </c>
      <c r="K276" s="4">
        <v>10438.718031746032</v>
      </c>
      <c r="L276" s="4">
        <v>26406.609500097282</v>
      </c>
      <c r="M276" s="4">
        <v>-0.38319641269011662</v>
      </c>
      <c r="N276" s="3" t="s">
        <v>439</v>
      </c>
    </row>
    <row r="277" spans="1:14" x14ac:dyDescent="0.3">
      <c r="A277" s="3" t="s">
        <v>71</v>
      </c>
      <c r="B277" s="3" t="s">
        <v>54</v>
      </c>
      <c r="C277" s="4">
        <v>54.91</v>
      </c>
      <c r="D277" s="4">
        <v>10</v>
      </c>
      <c r="E277" s="4">
        <v>2206</v>
      </c>
      <c r="F277" s="4">
        <v>121131.45999999999</v>
      </c>
      <c r="G277" s="4">
        <v>0.93580069103098906</v>
      </c>
      <c r="H277" s="3" t="s">
        <v>439</v>
      </c>
      <c r="I277" s="3" t="s">
        <v>337</v>
      </c>
      <c r="J277" s="1">
        <v>45335</v>
      </c>
      <c r="K277" s="4">
        <v>42123.110909090959</v>
      </c>
      <c r="L277" s="4">
        <v>132929.50192099597</v>
      </c>
      <c r="M277" s="4">
        <v>0.59436278590636782</v>
      </c>
      <c r="N277" s="3" t="s">
        <v>439</v>
      </c>
    </row>
    <row r="278" spans="1:14" x14ac:dyDescent="0.3">
      <c r="A278" s="3" t="s">
        <v>45</v>
      </c>
      <c r="B278" s="3" t="s">
        <v>180</v>
      </c>
      <c r="C278" s="4">
        <v>38.99</v>
      </c>
      <c r="D278" s="4">
        <v>10</v>
      </c>
      <c r="E278" s="4">
        <v>919</v>
      </c>
      <c r="F278" s="4">
        <v>35831.810000000005</v>
      </c>
      <c r="G278" s="4">
        <v>9.8389037486403458E-2</v>
      </c>
      <c r="H278" s="3" t="s">
        <v>439</v>
      </c>
      <c r="I278" s="3" t="s">
        <v>335</v>
      </c>
      <c r="J278" s="1">
        <v>45307</v>
      </c>
      <c r="K278" s="4">
        <v>15577.778285714288</v>
      </c>
      <c r="L278" s="4">
        <v>35267.89604619662</v>
      </c>
      <c r="M278" s="4">
        <v>0.57429089866192806</v>
      </c>
      <c r="N278" s="3" t="s">
        <v>439</v>
      </c>
    </row>
    <row r="279" spans="1:14" x14ac:dyDescent="0.3">
      <c r="A279" s="3" t="s">
        <v>354</v>
      </c>
      <c r="B279" s="3" t="s">
        <v>180</v>
      </c>
      <c r="C279" s="4">
        <v>25</v>
      </c>
      <c r="D279" s="4">
        <v>4</v>
      </c>
      <c r="E279" s="4">
        <v>22</v>
      </c>
      <c r="F279" s="4">
        <v>550</v>
      </c>
      <c r="G279" s="4">
        <v>-0.24798282748778933</v>
      </c>
      <c r="H279" s="3" t="s">
        <v>439</v>
      </c>
      <c r="I279" s="3" t="s">
        <v>143</v>
      </c>
      <c r="J279" s="1">
        <v>45428</v>
      </c>
      <c r="K279" s="4">
        <v>15577.778285714288</v>
      </c>
      <c r="L279" s="4">
        <v>35267.89604619662</v>
      </c>
      <c r="M279" s="4">
        <v>-0.4261036231373071</v>
      </c>
      <c r="N279" s="3" t="s">
        <v>439</v>
      </c>
    </row>
    <row r="280" spans="1:14" x14ac:dyDescent="0.3">
      <c r="A280" s="3" t="s">
        <v>345</v>
      </c>
      <c r="B280" s="3" t="s">
        <v>54</v>
      </c>
      <c r="C280" s="4">
        <v>99.99</v>
      </c>
      <c r="D280" s="4">
        <v>10</v>
      </c>
      <c r="E280" s="4">
        <v>65</v>
      </c>
      <c r="F280" s="4">
        <v>6499.3499999999995</v>
      </c>
      <c r="G280" s="4">
        <v>-0.1895763156086025</v>
      </c>
      <c r="H280" s="3" t="s">
        <v>439</v>
      </c>
      <c r="I280" s="3" t="s">
        <v>337</v>
      </c>
      <c r="J280" s="1">
        <v>45359</v>
      </c>
      <c r="K280" s="4">
        <v>42123.110909090959</v>
      </c>
      <c r="L280" s="4">
        <v>132929.50192099597</v>
      </c>
      <c r="M280" s="4">
        <v>-0.26798987729799245</v>
      </c>
      <c r="N280" s="3" t="s">
        <v>439</v>
      </c>
    </row>
    <row r="281" spans="1:14" x14ac:dyDescent="0.3">
      <c r="A281" s="3" t="s">
        <v>5</v>
      </c>
      <c r="B281" s="3" t="s">
        <v>41</v>
      </c>
      <c r="C281" s="4">
        <v>19.95</v>
      </c>
      <c r="D281" s="4">
        <v>10</v>
      </c>
      <c r="E281" s="4">
        <v>6</v>
      </c>
      <c r="F281" s="4">
        <v>119.69999999999999</v>
      </c>
      <c r="G281" s="4">
        <v>-0.25220720864902779</v>
      </c>
      <c r="H281" s="3" t="s">
        <v>439</v>
      </c>
      <c r="I281" s="3" t="s">
        <v>337</v>
      </c>
      <c r="J281" s="1">
        <v>45304</v>
      </c>
      <c r="K281" s="4">
        <v>10438.718031746032</v>
      </c>
      <c r="L281" s="4">
        <v>26406.609500097282</v>
      </c>
      <c r="M281" s="4">
        <v>-0.39077406100574991</v>
      </c>
      <c r="N281" s="3" t="s">
        <v>439</v>
      </c>
    </row>
    <row r="282" spans="1:14" x14ac:dyDescent="0.3">
      <c r="A282" s="3" t="s">
        <v>92</v>
      </c>
      <c r="B282" s="3" t="s">
        <v>41</v>
      </c>
      <c r="C282" s="4">
        <v>129.99</v>
      </c>
      <c r="D282" s="4">
        <v>6</v>
      </c>
      <c r="E282" s="4">
        <v>25</v>
      </c>
      <c r="F282" s="4">
        <v>3249.75</v>
      </c>
      <c r="G282" s="4">
        <v>-0.22147859081557561</v>
      </c>
      <c r="H282" s="3" t="s">
        <v>439</v>
      </c>
      <c r="I282" s="3" t="s">
        <v>143</v>
      </c>
      <c r="J282" s="1">
        <v>45370</v>
      </c>
      <c r="K282" s="4">
        <v>10438.718031746032</v>
      </c>
      <c r="L282" s="4">
        <v>26406.609500097282</v>
      </c>
      <c r="M282" s="4">
        <v>-0.27224123686607882</v>
      </c>
      <c r="N282" s="3" t="s">
        <v>439</v>
      </c>
    </row>
    <row r="283" spans="1:14" x14ac:dyDescent="0.3">
      <c r="A283" s="3" t="s">
        <v>12</v>
      </c>
      <c r="B283" s="3" t="s">
        <v>54</v>
      </c>
      <c r="C283" s="4">
        <v>44.99</v>
      </c>
      <c r="D283" s="4">
        <v>6</v>
      </c>
      <c r="E283" s="4">
        <v>14</v>
      </c>
      <c r="F283" s="4">
        <v>629.86</v>
      </c>
      <c r="G283" s="4">
        <v>-0.24719881847190156</v>
      </c>
      <c r="H283" s="3" t="s">
        <v>439</v>
      </c>
      <c r="I283" s="3" t="s">
        <v>337</v>
      </c>
      <c r="J283" s="1">
        <v>45331</v>
      </c>
      <c r="K283" s="4">
        <v>42123.110909090959</v>
      </c>
      <c r="L283" s="4">
        <v>132929.50192099597</v>
      </c>
      <c r="M283" s="4">
        <v>-0.3121447858410818</v>
      </c>
      <c r="N283" s="3" t="s">
        <v>439</v>
      </c>
    </row>
    <row r="284" spans="1:14" x14ac:dyDescent="0.3">
      <c r="A284" s="3" t="s">
        <v>83</v>
      </c>
      <c r="B284" s="3" t="s">
        <v>41</v>
      </c>
      <c r="C284" s="4">
        <v>15.99</v>
      </c>
      <c r="D284" s="4">
        <v>10</v>
      </c>
      <c r="E284" s="4">
        <v>655</v>
      </c>
      <c r="F284" s="4">
        <v>10473.450000000001</v>
      </c>
      <c r="G284" s="4">
        <v>-0.1505614116511825</v>
      </c>
      <c r="H284" s="3" t="s">
        <v>439</v>
      </c>
      <c r="I284" s="3" t="s">
        <v>335</v>
      </c>
      <c r="J284" s="1">
        <v>45393</v>
      </c>
      <c r="K284" s="4">
        <v>10438.718031746032</v>
      </c>
      <c r="L284" s="4">
        <v>26406.609500097282</v>
      </c>
      <c r="M284" s="4">
        <v>1.3152755659086494E-3</v>
      </c>
      <c r="N284" s="3" t="s">
        <v>439</v>
      </c>
    </row>
    <row r="285" spans="1:14" x14ac:dyDescent="0.3">
      <c r="A285" s="3" t="s">
        <v>40</v>
      </c>
      <c r="B285" s="3" t="s">
        <v>41</v>
      </c>
      <c r="C285" s="4">
        <v>46.48</v>
      </c>
      <c r="D285" s="4">
        <v>8</v>
      </c>
      <c r="E285" s="4">
        <v>7</v>
      </c>
      <c r="F285" s="4">
        <v>325.35999999999996</v>
      </c>
      <c r="G285" s="4">
        <v>-0.25018818417861111</v>
      </c>
      <c r="H285" s="3" t="s">
        <v>439</v>
      </c>
      <c r="I285" s="3" t="s">
        <v>337</v>
      </c>
      <c r="J285" s="1">
        <v>45343</v>
      </c>
      <c r="K285" s="4">
        <v>10438.718031746032</v>
      </c>
      <c r="L285" s="4">
        <v>26406.609500097282</v>
      </c>
      <c r="M285" s="4">
        <v>-0.38298585934361523</v>
      </c>
      <c r="N285" s="3" t="s">
        <v>439</v>
      </c>
    </row>
    <row r="286" spans="1:14" x14ac:dyDescent="0.3">
      <c r="A286" s="3" t="s">
        <v>6</v>
      </c>
      <c r="B286" s="3" t="s">
        <v>41</v>
      </c>
      <c r="C286" s="4">
        <v>18.989999999999998</v>
      </c>
      <c r="D286" s="4">
        <v>10</v>
      </c>
      <c r="E286" s="4">
        <v>139</v>
      </c>
      <c r="F286" s="4">
        <v>2639.6099999999997</v>
      </c>
      <c r="G286" s="4">
        <v>-0.22746851394297055</v>
      </c>
      <c r="H286" s="3" t="s">
        <v>439</v>
      </c>
      <c r="I286" s="3" t="s">
        <v>338</v>
      </c>
      <c r="J286" s="1">
        <v>45436</v>
      </c>
      <c r="K286" s="4">
        <v>10438.718031746032</v>
      </c>
      <c r="L286" s="4">
        <v>26406.609500097282</v>
      </c>
      <c r="M286" s="4">
        <v>-0.295346815793118</v>
      </c>
      <c r="N286" s="3" t="s">
        <v>439</v>
      </c>
    </row>
    <row r="287" spans="1:14" x14ac:dyDescent="0.3">
      <c r="A287" s="3" t="s">
        <v>93</v>
      </c>
      <c r="B287" s="3" t="s">
        <v>41</v>
      </c>
      <c r="C287" s="4">
        <v>116.54</v>
      </c>
      <c r="D287" s="4">
        <v>1</v>
      </c>
      <c r="E287" s="4">
        <v>262</v>
      </c>
      <c r="F287" s="4">
        <v>30533.480000000003</v>
      </c>
      <c r="G287" s="4">
        <v>4.6373779670868615E-2</v>
      </c>
      <c r="H287" s="3" t="s">
        <v>439</v>
      </c>
      <c r="I287" s="3" t="s">
        <v>335</v>
      </c>
      <c r="J287" s="1">
        <v>45426</v>
      </c>
      <c r="K287" s="4">
        <v>10438.718031746032</v>
      </c>
      <c r="L287" s="4">
        <v>26406.609500097282</v>
      </c>
      <c r="M287" s="4">
        <v>0.76097470855468763</v>
      </c>
      <c r="N287" s="3" t="s">
        <v>439</v>
      </c>
    </row>
    <row r="288" spans="1:14" x14ac:dyDescent="0.3">
      <c r="A288" s="3" t="s">
        <v>82</v>
      </c>
      <c r="B288" s="3" t="s">
        <v>41</v>
      </c>
      <c r="C288" s="4">
        <v>22.95</v>
      </c>
      <c r="D288" s="4">
        <v>9</v>
      </c>
      <c r="E288" s="4">
        <v>647</v>
      </c>
      <c r="F288" s="4">
        <v>14848.65</v>
      </c>
      <c r="G288" s="4">
        <v>-0.10760879148699343</v>
      </c>
      <c r="H288" s="3" t="s">
        <v>439</v>
      </c>
      <c r="I288" s="3" t="s">
        <v>338</v>
      </c>
      <c r="J288" s="1">
        <v>45419</v>
      </c>
      <c r="K288" s="4">
        <v>10438.718031746032</v>
      </c>
      <c r="L288" s="4">
        <v>26406.609500097282</v>
      </c>
      <c r="M288" s="4">
        <v>0.16700106722287547</v>
      </c>
      <c r="N288" s="3" t="s">
        <v>439</v>
      </c>
    </row>
    <row r="289" spans="1:14" x14ac:dyDescent="0.3">
      <c r="A289" s="3" t="s">
        <v>26</v>
      </c>
      <c r="B289" s="3" t="s">
        <v>9</v>
      </c>
      <c r="C289" s="4">
        <v>71.489999999999995</v>
      </c>
      <c r="D289" s="4">
        <v>4</v>
      </c>
      <c r="E289" s="4">
        <v>31</v>
      </c>
      <c r="F289" s="4">
        <v>2216.19</v>
      </c>
      <c r="G289" s="4">
        <v>-0.23162535212863541</v>
      </c>
      <c r="H289" s="3" t="s">
        <v>439</v>
      </c>
      <c r="I289" s="3" t="s">
        <v>337</v>
      </c>
      <c r="J289" s="1">
        <v>45315</v>
      </c>
      <c r="K289" s="4">
        <v>3369.2595999999985</v>
      </c>
      <c r="L289" s="4">
        <v>7916.3472393375896</v>
      </c>
      <c r="M289" s="4">
        <v>-0.1456567739057999</v>
      </c>
      <c r="N289" s="3" t="s">
        <v>439</v>
      </c>
    </row>
    <row r="290" spans="1:14" x14ac:dyDescent="0.3">
      <c r="A290" s="3" t="s">
        <v>15</v>
      </c>
      <c r="B290" s="3" t="s">
        <v>54</v>
      </c>
      <c r="C290" s="4">
        <v>8.84</v>
      </c>
      <c r="D290" s="4">
        <v>10</v>
      </c>
      <c r="E290" s="4">
        <v>9410</v>
      </c>
      <c r="F290" s="4">
        <v>83184.399999999994</v>
      </c>
      <c r="G290" s="4">
        <v>0.56326328599174669</v>
      </c>
      <c r="H290" s="3" t="s">
        <v>439</v>
      </c>
      <c r="I290" s="3" t="s">
        <v>337</v>
      </c>
      <c r="J290" s="1">
        <v>45416</v>
      </c>
      <c r="K290" s="4">
        <v>42123.110909090959</v>
      </c>
      <c r="L290" s="4">
        <v>132929.50192099597</v>
      </c>
      <c r="M290" s="4">
        <v>0.30889523015976544</v>
      </c>
      <c r="N290" s="3" t="s">
        <v>439</v>
      </c>
    </row>
    <row r="291" spans="1:14" x14ac:dyDescent="0.3">
      <c r="A291" s="3" t="s">
        <v>3</v>
      </c>
      <c r="B291" s="3" t="s">
        <v>9</v>
      </c>
      <c r="C291" s="4">
        <v>15.99</v>
      </c>
      <c r="D291" s="4">
        <v>10</v>
      </c>
      <c r="E291" s="4">
        <v>7</v>
      </c>
      <c r="F291" s="4">
        <v>111.93</v>
      </c>
      <c r="G291" s="4">
        <v>-0.25228348901533693</v>
      </c>
      <c r="H291" s="3" t="s">
        <v>439</v>
      </c>
      <c r="I291" s="3" t="s">
        <v>338</v>
      </c>
      <c r="J291" s="1">
        <v>45316</v>
      </c>
      <c r="K291" s="4">
        <v>3369.2595999999985</v>
      </c>
      <c r="L291" s="4">
        <v>7916.3472393375896</v>
      </c>
      <c r="M291" s="4">
        <v>-0.41146876223592233</v>
      </c>
      <c r="N291" s="3" t="s">
        <v>439</v>
      </c>
    </row>
    <row r="292" spans="1:14" x14ac:dyDescent="0.3">
      <c r="A292" s="3" t="s">
        <v>60</v>
      </c>
      <c r="B292" s="3" t="s">
        <v>54</v>
      </c>
      <c r="C292" s="4">
        <v>51.99</v>
      </c>
      <c r="D292" s="4">
        <v>10</v>
      </c>
      <c r="E292" s="4">
        <v>248</v>
      </c>
      <c r="F292" s="4">
        <v>12893.52</v>
      </c>
      <c r="G292" s="4">
        <v>-0.12680287547437938</v>
      </c>
      <c r="H292" s="3" t="s">
        <v>439</v>
      </c>
      <c r="I292" s="3" t="s">
        <v>337</v>
      </c>
      <c r="J292" s="1">
        <v>45438</v>
      </c>
      <c r="K292" s="4">
        <v>42123.110909090959</v>
      </c>
      <c r="L292" s="4">
        <v>132929.50192099597</v>
      </c>
      <c r="M292" s="4">
        <v>-0.21988791417019671</v>
      </c>
      <c r="N292" s="3" t="s">
        <v>439</v>
      </c>
    </row>
    <row r="293" spans="1:14" x14ac:dyDescent="0.3">
      <c r="A293" s="3" t="s">
        <v>42</v>
      </c>
      <c r="B293" s="3" t="s">
        <v>180</v>
      </c>
      <c r="C293" s="4">
        <v>41.99</v>
      </c>
      <c r="D293" s="4">
        <v>10</v>
      </c>
      <c r="E293" s="4">
        <v>15</v>
      </c>
      <c r="F293" s="4">
        <v>629.85</v>
      </c>
      <c r="G293" s="4">
        <v>-0.24719891664483118</v>
      </c>
      <c r="H293" s="3" t="s">
        <v>439</v>
      </c>
      <c r="I293" s="3" t="s">
        <v>143</v>
      </c>
      <c r="J293" s="1">
        <v>45341</v>
      </c>
      <c r="K293" s="4">
        <v>15577.778285714288</v>
      </c>
      <c r="L293" s="4">
        <v>35267.89604619662</v>
      </c>
      <c r="M293" s="4">
        <v>-0.42383952436897099</v>
      </c>
      <c r="N293" s="3" t="s">
        <v>439</v>
      </c>
    </row>
    <row r="294" spans="1:14" x14ac:dyDescent="0.3">
      <c r="A294" s="3" t="s">
        <v>94</v>
      </c>
      <c r="B294" s="3" t="s">
        <v>41</v>
      </c>
      <c r="C294" s="4">
        <v>35</v>
      </c>
      <c r="D294" s="4">
        <v>10</v>
      </c>
      <c r="E294" s="4">
        <v>36</v>
      </c>
      <c r="F294" s="4">
        <v>1260</v>
      </c>
      <c r="G294" s="4">
        <v>-0.24101254948528103</v>
      </c>
      <c r="H294" s="3" t="s">
        <v>439</v>
      </c>
      <c r="I294" s="3" t="s">
        <v>338</v>
      </c>
      <c r="J294" s="1">
        <v>45438</v>
      </c>
      <c r="K294" s="4">
        <v>10438.718031746032</v>
      </c>
      <c r="L294" s="4">
        <v>26406.609500097282</v>
      </c>
      <c r="M294" s="4">
        <v>-0.34759169031950948</v>
      </c>
      <c r="N294" s="3" t="s">
        <v>439</v>
      </c>
    </row>
    <row r="295" spans="1:14" x14ac:dyDescent="0.3">
      <c r="A295" s="3" t="s">
        <v>345</v>
      </c>
      <c r="B295" s="3" t="s">
        <v>41</v>
      </c>
      <c r="C295" s="4">
        <v>8.49</v>
      </c>
      <c r="D295" s="4">
        <v>5</v>
      </c>
      <c r="E295" s="4">
        <v>131</v>
      </c>
      <c r="F295" s="4">
        <v>1112.19</v>
      </c>
      <c r="G295" s="4">
        <v>-0.24246364355788774</v>
      </c>
      <c r="H295" s="3" t="s">
        <v>439</v>
      </c>
      <c r="I295" s="3" t="s">
        <v>143</v>
      </c>
      <c r="J295" s="1">
        <v>45410</v>
      </c>
      <c r="K295" s="4">
        <v>10438.718031746032</v>
      </c>
      <c r="L295" s="4">
        <v>26406.609500097282</v>
      </c>
      <c r="M295" s="4">
        <v>-0.35318915257605005</v>
      </c>
      <c r="N295" s="3" t="s">
        <v>439</v>
      </c>
    </row>
    <row r="296" spans="1:14" x14ac:dyDescent="0.3">
      <c r="A296" s="3" t="s">
        <v>60</v>
      </c>
      <c r="B296" s="3" t="s">
        <v>54</v>
      </c>
      <c r="C296" s="4">
        <v>45.49</v>
      </c>
      <c r="D296" s="4">
        <v>2</v>
      </c>
      <c r="E296" s="4">
        <v>116</v>
      </c>
      <c r="F296" s="4">
        <v>5276.84</v>
      </c>
      <c r="G296" s="4">
        <v>-0.20157805442669599</v>
      </c>
      <c r="H296" s="3" t="s">
        <v>439</v>
      </c>
      <c r="I296" s="3" t="s">
        <v>337</v>
      </c>
      <c r="J296" s="1">
        <v>45384</v>
      </c>
      <c r="K296" s="4">
        <v>42123.110909090959</v>
      </c>
      <c r="L296" s="4">
        <v>132929.50192099597</v>
      </c>
      <c r="M296" s="4">
        <v>-0.27718655660795161</v>
      </c>
      <c r="N296" s="3" t="s">
        <v>439</v>
      </c>
    </row>
    <row r="297" spans="1:14" x14ac:dyDescent="0.3">
      <c r="A297" s="3" t="s">
        <v>11</v>
      </c>
      <c r="B297" s="3" t="s">
        <v>41</v>
      </c>
      <c r="C297" s="4">
        <v>49.99</v>
      </c>
      <c r="D297" s="4">
        <v>10</v>
      </c>
      <c r="E297" s="4">
        <v>78</v>
      </c>
      <c r="F297" s="4">
        <v>3899.2200000000003</v>
      </c>
      <c r="G297" s="4">
        <v>-0.21510255355601354</v>
      </c>
      <c r="H297" s="3" t="s">
        <v>439</v>
      </c>
      <c r="I297" s="3" t="s">
        <v>335</v>
      </c>
      <c r="J297" s="1">
        <v>45323</v>
      </c>
      <c r="K297" s="4">
        <v>10438.718031746032</v>
      </c>
      <c r="L297" s="4">
        <v>26406.609500097282</v>
      </c>
      <c r="M297" s="4">
        <v>-0.24764625809769103</v>
      </c>
      <c r="N297" s="3" t="s">
        <v>439</v>
      </c>
    </row>
    <row r="298" spans="1:14" x14ac:dyDescent="0.3">
      <c r="A298" s="3" t="s">
        <v>89</v>
      </c>
      <c r="B298" s="3" t="s">
        <v>7</v>
      </c>
      <c r="C298" s="4">
        <v>23.49</v>
      </c>
      <c r="D298" s="4">
        <v>1</v>
      </c>
      <c r="E298" s="4">
        <v>29</v>
      </c>
      <c r="F298" s="4">
        <v>681.20999999999992</v>
      </c>
      <c r="G298" s="4">
        <v>-0.24669470047833988</v>
      </c>
      <c r="H298" s="3" t="s">
        <v>439</v>
      </c>
      <c r="I298" s="3" t="s">
        <v>338</v>
      </c>
      <c r="J298" s="1">
        <v>45439</v>
      </c>
      <c r="K298" s="4">
        <v>1881.0670270270268</v>
      </c>
      <c r="L298" s="4">
        <v>5343.4324984110126</v>
      </c>
      <c r="M298" s="4">
        <v>-0.22454798996409722</v>
      </c>
      <c r="N298" s="3" t="s">
        <v>439</v>
      </c>
    </row>
    <row r="299" spans="1:14" x14ac:dyDescent="0.3">
      <c r="A299" s="3" t="s">
        <v>1</v>
      </c>
      <c r="B299" s="3" t="s">
        <v>54</v>
      </c>
      <c r="C299" s="4">
        <v>84.99</v>
      </c>
      <c r="D299" s="4">
        <v>9</v>
      </c>
      <c r="E299" s="4">
        <v>16</v>
      </c>
      <c r="F299" s="4">
        <v>1359.84</v>
      </c>
      <c r="G299" s="4">
        <v>-0.24003239095602691</v>
      </c>
      <c r="H299" s="3" t="s">
        <v>439</v>
      </c>
      <c r="I299" s="3" t="s">
        <v>337</v>
      </c>
      <c r="J299" s="1">
        <v>45417</v>
      </c>
      <c r="K299" s="4">
        <v>42123.110909090959</v>
      </c>
      <c r="L299" s="4">
        <v>132929.50192099597</v>
      </c>
      <c r="M299" s="4">
        <v>-0.30665330359334236</v>
      </c>
      <c r="N299" s="3" t="s">
        <v>439</v>
      </c>
    </row>
    <row r="300" spans="1:14" x14ac:dyDescent="0.3">
      <c r="A300" s="3" t="s">
        <v>63</v>
      </c>
      <c r="B300" s="3" t="s">
        <v>54</v>
      </c>
      <c r="C300" s="4">
        <v>45.69</v>
      </c>
      <c r="D300" s="4">
        <v>8</v>
      </c>
      <c r="E300" s="4">
        <v>31</v>
      </c>
      <c r="F300" s="4">
        <v>1416.3899999999999</v>
      </c>
      <c r="G300" s="4">
        <v>-0.23947722303906657</v>
      </c>
      <c r="H300" s="3" t="s">
        <v>439</v>
      </c>
      <c r="I300" s="3" t="s">
        <v>337</v>
      </c>
      <c r="J300" s="1">
        <v>45423</v>
      </c>
      <c r="K300" s="4">
        <v>42123.110909090959</v>
      </c>
      <c r="L300" s="4">
        <v>132929.50192099597</v>
      </c>
      <c r="M300" s="4">
        <v>-0.30622789012843965</v>
      </c>
      <c r="N300" s="3" t="s">
        <v>439</v>
      </c>
    </row>
    <row r="301" spans="1:14" x14ac:dyDescent="0.3">
      <c r="A301" s="3" t="s">
        <v>355</v>
      </c>
      <c r="B301" s="3" t="s">
        <v>41</v>
      </c>
      <c r="C301" s="4">
        <v>19.989999999999998</v>
      </c>
      <c r="D301" s="4">
        <v>10</v>
      </c>
      <c r="E301" s="4">
        <v>122</v>
      </c>
      <c r="F301" s="4">
        <v>2438.7799999999997</v>
      </c>
      <c r="G301" s="4">
        <v>-0.22944012088838428</v>
      </c>
      <c r="H301" s="3" t="s">
        <v>439</v>
      </c>
      <c r="I301" s="3" t="s">
        <v>338</v>
      </c>
      <c r="J301" s="1">
        <v>45421</v>
      </c>
      <c r="K301" s="4">
        <v>10438.718031746032</v>
      </c>
      <c r="L301" s="4">
        <v>26406.609500097282</v>
      </c>
      <c r="M301" s="4">
        <v>-0.30295210870280642</v>
      </c>
      <c r="N301" s="3" t="s">
        <v>439</v>
      </c>
    </row>
    <row r="302" spans="1:14" x14ac:dyDescent="0.3">
      <c r="A302" s="3" t="s">
        <v>33</v>
      </c>
      <c r="B302" s="3" t="s">
        <v>54</v>
      </c>
      <c r="C302" s="4">
        <v>32</v>
      </c>
      <c r="D302" s="4">
        <v>4</v>
      </c>
      <c r="E302" s="4">
        <v>445</v>
      </c>
      <c r="F302" s="4">
        <v>14240</v>
      </c>
      <c r="G302" s="4">
        <v>-0.11358408684787605</v>
      </c>
      <c r="H302" s="3" t="s">
        <v>439</v>
      </c>
      <c r="I302" s="3" t="s">
        <v>337</v>
      </c>
      <c r="J302" s="1">
        <v>45295</v>
      </c>
      <c r="K302" s="4">
        <v>42123.110909090959</v>
      </c>
      <c r="L302" s="4">
        <v>132929.50192099597</v>
      </c>
      <c r="M302" s="4">
        <v>-0.20975863526264271</v>
      </c>
      <c r="N302" s="3" t="s">
        <v>439</v>
      </c>
    </row>
    <row r="303" spans="1:14" x14ac:dyDescent="0.3">
      <c r="A303" s="3" t="s">
        <v>48</v>
      </c>
      <c r="B303" s="3" t="s">
        <v>54</v>
      </c>
      <c r="C303" s="4">
        <v>49.99</v>
      </c>
      <c r="D303" s="4">
        <v>5</v>
      </c>
      <c r="E303" s="4">
        <v>24</v>
      </c>
      <c r="F303" s="4">
        <v>1199.76</v>
      </c>
      <c r="G303" s="4">
        <v>-0.24160394321326853</v>
      </c>
      <c r="H303" s="3" t="s">
        <v>439</v>
      </c>
      <c r="I303" s="3" t="s">
        <v>337</v>
      </c>
      <c r="J303" s="1">
        <v>45353</v>
      </c>
      <c r="K303" s="4">
        <v>42123.110909090959</v>
      </c>
      <c r="L303" s="4">
        <v>132929.50192099597</v>
      </c>
      <c r="M303" s="4">
        <v>-0.30785755094014378</v>
      </c>
      <c r="N303" s="3" t="s">
        <v>439</v>
      </c>
    </row>
    <row r="304" spans="1:14" x14ac:dyDescent="0.3">
      <c r="A304" s="3" t="s">
        <v>12</v>
      </c>
      <c r="B304" s="3" t="s">
        <v>54</v>
      </c>
      <c r="C304" s="4">
        <v>31.99</v>
      </c>
      <c r="D304" s="4">
        <v>6</v>
      </c>
      <c r="E304" s="4">
        <v>44</v>
      </c>
      <c r="F304" s="4">
        <v>1407.56</v>
      </c>
      <c r="G304" s="4">
        <v>-0.23956390973591465</v>
      </c>
      <c r="H304" s="3" t="s">
        <v>439</v>
      </c>
      <c r="I304" s="3" t="s">
        <v>337</v>
      </c>
      <c r="J304" s="1">
        <v>45431</v>
      </c>
      <c r="K304" s="4">
        <v>42123.110909090959</v>
      </c>
      <c r="L304" s="4">
        <v>132929.50192099597</v>
      </c>
      <c r="M304" s="4">
        <v>-0.30629431631579757</v>
      </c>
      <c r="N304" s="3" t="s">
        <v>439</v>
      </c>
    </row>
    <row r="305" spans="1:14" x14ac:dyDescent="0.3">
      <c r="A305" s="3" t="s">
        <v>24</v>
      </c>
      <c r="B305" s="3" t="s">
        <v>41</v>
      </c>
      <c r="C305" s="4">
        <v>93.05</v>
      </c>
      <c r="D305" s="4">
        <v>3</v>
      </c>
      <c r="E305" s="4">
        <v>21</v>
      </c>
      <c r="F305" s="4">
        <v>1954.05</v>
      </c>
      <c r="G305" s="4">
        <v>-0.23419885730550516</v>
      </c>
      <c r="H305" s="3" t="s">
        <v>439</v>
      </c>
      <c r="I305" s="3" t="s">
        <v>337</v>
      </c>
      <c r="J305" s="1">
        <v>45340</v>
      </c>
      <c r="K305" s="4">
        <v>10438.718031746032</v>
      </c>
      <c r="L305" s="4">
        <v>26406.609500097282</v>
      </c>
      <c r="M305" s="4">
        <v>-0.32130849784841842</v>
      </c>
      <c r="N305" s="3" t="s">
        <v>439</v>
      </c>
    </row>
    <row r="306" spans="1:14" x14ac:dyDescent="0.3">
      <c r="A306" s="3" t="s">
        <v>16</v>
      </c>
      <c r="B306" s="3" t="s">
        <v>54</v>
      </c>
      <c r="C306" s="4">
        <v>39.99</v>
      </c>
      <c r="D306" s="4">
        <v>10</v>
      </c>
      <c r="E306" s="4">
        <v>118</v>
      </c>
      <c r="F306" s="4">
        <v>4718.8200000000006</v>
      </c>
      <c r="G306" s="4">
        <v>-0.20705630024494906</v>
      </c>
      <c r="H306" s="3" t="s">
        <v>439</v>
      </c>
      <c r="I306" s="3" t="s">
        <v>337</v>
      </c>
      <c r="J306" s="1">
        <v>45372</v>
      </c>
      <c r="K306" s="4">
        <v>42123.110909090959</v>
      </c>
      <c r="L306" s="4">
        <v>132929.50192099597</v>
      </c>
      <c r="M306" s="4">
        <v>-0.28138442082872966</v>
      </c>
      <c r="N306" s="3" t="s">
        <v>439</v>
      </c>
    </row>
    <row r="307" spans="1:14" x14ac:dyDescent="0.3">
      <c r="A307" s="3" t="s">
        <v>18</v>
      </c>
      <c r="B307" s="3" t="s">
        <v>41</v>
      </c>
      <c r="C307" s="4">
        <v>27.5</v>
      </c>
      <c r="D307" s="4">
        <v>10</v>
      </c>
      <c r="E307" s="4">
        <v>427</v>
      </c>
      <c r="F307" s="4">
        <v>11742.5</v>
      </c>
      <c r="G307" s="4">
        <v>-0.13810277601867105</v>
      </c>
      <c r="H307" s="3" t="s">
        <v>439</v>
      </c>
      <c r="I307" s="3" t="s">
        <v>337</v>
      </c>
      <c r="J307" s="1">
        <v>45405</v>
      </c>
      <c r="K307" s="4">
        <v>10438.718031746032</v>
      </c>
      <c r="L307" s="4">
        <v>26406.609500097282</v>
      </c>
      <c r="M307" s="4">
        <v>4.9373319518704786E-2</v>
      </c>
      <c r="N307" s="3" t="s">
        <v>439</v>
      </c>
    </row>
    <row r="308" spans="1:14" x14ac:dyDescent="0.3">
      <c r="A308" s="3" t="s">
        <v>40</v>
      </c>
      <c r="B308" s="3" t="s">
        <v>54</v>
      </c>
      <c r="C308" s="4">
        <v>57.17</v>
      </c>
      <c r="D308" s="4">
        <v>7</v>
      </c>
      <c r="E308" s="4">
        <v>210</v>
      </c>
      <c r="F308" s="4">
        <v>12005.7</v>
      </c>
      <c r="G308" s="4">
        <v>-0.13551886451126233</v>
      </c>
      <c r="H308" s="3" t="s">
        <v>439</v>
      </c>
      <c r="I308" s="3" t="s">
        <v>337</v>
      </c>
      <c r="J308" s="1">
        <v>45358</v>
      </c>
      <c r="K308" s="4">
        <v>42123.110909090959</v>
      </c>
      <c r="L308" s="4">
        <v>132929.50192099597</v>
      </c>
      <c r="M308" s="4">
        <v>-0.22656679272740107</v>
      </c>
      <c r="N308" s="3" t="s">
        <v>439</v>
      </c>
    </row>
    <row r="309" spans="1:14" x14ac:dyDescent="0.3">
      <c r="A309" s="3" t="s">
        <v>352</v>
      </c>
      <c r="B309" s="3" t="s">
        <v>54</v>
      </c>
      <c r="C309" s="4">
        <v>9.61</v>
      </c>
      <c r="D309" s="4">
        <v>1</v>
      </c>
      <c r="E309" s="4">
        <v>17</v>
      </c>
      <c r="F309" s="4">
        <v>163.37</v>
      </c>
      <c r="G309" s="4">
        <v>-0.25177848746540876</v>
      </c>
      <c r="H309" s="3" t="s">
        <v>439</v>
      </c>
      <c r="I309" s="3" t="s">
        <v>337</v>
      </c>
      <c r="J309" s="1">
        <v>45441</v>
      </c>
      <c r="K309" s="4">
        <v>42123.110909090959</v>
      </c>
      <c r="L309" s="4">
        <v>132929.50192099597</v>
      </c>
      <c r="M309" s="4">
        <v>-0.31565408959426405</v>
      </c>
      <c r="N309" s="3" t="s">
        <v>439</v>
      </c>
    </row>
    <row r="310" spans="1:14" x14ac:dyDescent="0.3">
      <c r="A310" s="3" t="s">
        <v>97</v>
      </c>
      <c r="B310" s="3" t="s">
        <v>180</v>
      </c>
      <c r="C310" s="4">
        <v>16.899999999999999</v>
      </c>
      <c r="D310" s="4">
        <v>4</v>
      </c>
      <c r="E310" s="4">
        <v>34</v>
      </c>
      <c r="F310" s="4">
        <v>574.59999999999991</v>
      </c>
      <c r="G310" s="4">
        <v>-0.24774132208094188</v>
      </c>
      <c r="H310" s="3" t="s">
        <v>439</v>
      </c>
      <c r="I310" s="3" t="s">
        <v>143</v>
      </c>
      <c r="J310" s="1">
        <v>45315</v>
      </c>
      <c r="K310" s="4">
        <v>15577.778285714288</v>
      </c>
      <c r="L310" s="4">
        <v>35267.89604619662</v>
      </c>
      <c r="M310" s="4">
        <v>-0.42540610491938513</v>
      </c>
      <c r="N310" s="3" t="s">
        <v>439</v>
      </c>
    </row>
    <row r="311" spans="1:14" x14ac:dyDescent="0.3">
      <c r="A311" s="3" t="s">
        <v>24</v>
      </c>
      <c r="B311" s="3" t="s">
        <v>41</v>
      </c>
      <c r="C311" s="4">
        <v>9.99</v>
      </c>
      <c r="D311" s="4">
        <v>10</v>
      </c>
      <c r="E311" s="4">
        <v>19</v>
      </c>
      <c r="F311" s="4">
        <v>189.81</v>
      </c>
      <c r="G311" s="4">
        <v>-0.2515189182395125</v>
      </c>
      <c r="H311" s="3" t="s">
        <v>439</v>
      </c>
      <c r="I311" s="3" t="s">
        <v>337</v>
      </c>
      <c r="J311" s="1">
        <v>45317</v>
      </c>
      <c r="K311" s="4">
        <v>10438.718031746032</v>
      </c>
      <c r="L311" s="4">
        <v>26406.609500097282</v>
      </c>
      <c r="M311" s="4">
        <v>-0.38811904389725893</v>
      </c>
      <c r="N311" s="3" t="s">
        <v>439</v>
      </c>
    </row>
    <row r="312" spans="1:14" x14ac:dyDescent="0.3">
      <c r="A312" s="3" t="s">
        <v>5</v>
      </c>
      <c r="B312" s="3" t="s">
        <v>54</v>
      </c>
      <c r="C312" s="4">
        <v>29.99</v>
      </c>
      <c r="D312" s="4">
        <v>10</v>
      </c>
      <c r="E312" s="4">
        <v>179</v>
      </c>
      <c r="F312" s="4">
        <v>5368.21</v>
      </c>
      <c r="G312" s="4">
        <v>-0.20068104836882392</v>
      </c>
      <c r="H312" s="3" t="s">
        <v>439</v>
      </c>
      <c r="I312" s="3" t="s">
        <v>337</v>
      </c>
      <c r="J312" s="1">
        <v>45390</v>
      </c>
      <c r="K312" s="4">
        <v>42123.110909090959</v>
      </c>
      <c r="L312" s="4">
        <v>132929.50192099597</v>
      </c>
      <c r="M312" s="4">
        <v>-0.27649919978587983</v>
      </c>
      <c r="N312" s="3" t="s">
        <v>439</v>
      </c>
    </row>
    <row r="313" spans="1:14" x14ac:dyDescent="0.3">
      <c r="A313" s="3" t="s">
        <v>18</v>
      </c>
      <c r="B313" s="3" t="s">
        <v>41</v>
      </c>
      <c r="C313" s="4">
        <v>43.45</v>
      </c>
      <c r="D313" s="4">
        <v>10</v>
      </c>
      <c r="E313" s="4">
        <v>955</v>
      </c>
      <c r="F313" s="4">
        <v>41494.75</v>
      </c>
      <c r="G313" s="4">
        <v>0.15398377848855027</v>
      </c>
      <c r="H313" s="3" t="s">
        <v>439</v>
      </c>
      <c r="I313" s="3" t="s">
        <v>337</v>
      </c>
      <c r="J313" s="1">
        <v>45337</v>
      </c>
      <c r="K313" s="4">
        <v>10438.718031746032</v>
      </c>
      <c r="L313" s="4">
        <v>26406.609500097282</v>
      </c>
      <c r="M313" s="4">
        <v>1.1760704064692424</v>
      </c>
      <c r="N313" s="3" t="s">
        <v>439</v>
      </c>
    </row>
    <row r="314" spans="1:14" x14ac:dyDescent="0.3">
      <c r="A314" s="3" t="s">
        <v>75</v>
      </c>
      <c r="B314" s="3" t="s">
        <v>180</v>
      </c>
      <c r="C314" s="4">
        <v>31.95</v>
      </c>
      <c r="D314" s="4">
        <v>2</v>
      </c>
      <c r="E314" s="4">
        <v>10</v>
      </c>
      <c r="F314" s="4">
        <v>319.5</v>
      </c>
      <c r="G314" s="4">
        <v>-0.25024571351536418</v>
      </c>
      <c r="H314" s="3" t="s">
        <v>439</v>
      </c>
      <c r="I314" s="3" t="s">
        <v>143</v>
      </c>
      <c r="J314" s="1">
        <v>45409</v>
      </c>
      <c r="K314" s="4">
        <v>15577.778285714288</v>
      </c>
      <c r="L314" s="4">
        <v>35267.89604619662</v>
      </c>
      <c r="M314" s="4">
        <v>-0.43263931213043766</v>
      </c>
      <c r="N314" s="3" t="s">
        <v>439</v>
      </c>
    </row>
    <row r="315" spans="1:14" x14ac:dyDescent="0.3">
      <c r="A315" s="3" t="s">
        <v>26</v>
      </c>
      <c r="B315" s="3" t="s">
        <v>41</v>
      </c>
      <c r="C315" s="4">
        <v>78.989999999999995</v>
      </c>
      <c r="D315" s="4">
        <v>10</v>
      </c>
      <c r="E315" s="4">
        <v>142</v>
      </c>
      <c r="F315" s="4">
        <v>11216.58</v>
      </c>
      <c r="G315" s="4">
        <v>-0.14326588673286703</v>
      </c>
      <c r="H315" s="3" t="s">
        <v>439</v>
      </c>
      <c r="I315" s="3" t="s">
        <v>143</v>
      </c>
      <c r="J315" s="1">
        <v>45325</v>
      </c>
      <c r="K315" s="4">
        <v>10438.718031746032</v>
      </c>
      <c r="L315" s="4">
        <v>26406.609500097282</v>
      </c>
      <c r="M315" s="4">
        <v>2.9457093620864228E-2</v>
      </c>
      <c r="N315" s="3" t="s">
        <v>439</v>
      </c>
    </row>
    <row r="316" spans="1:14" x14ac:dyDescent="0.3">
      <c r="A316" s="3" t="s">
        <v>6</v>
      </c>
      <c r="B316" s="3" t="s">
        <v>41</v>
      </c>
      <c r="C316" s="4">
        <v>25.79</v>
      </c>
      <c r="D316" s="4">
        <v>3</v>
      </c>
      <c r="E316" s="4">
        <v>11</v>
      </c>
      <c r="F316" s="4">
        <v>283.69</v>
      </c>
      <c r="G316" s="4">
        <v>-0.25059727077630761</v>
      </c>
      <c r="H316" s="3" t="s">
        <v>439</v>
      </c>
      <c r="I316" s="3" t="s">
        <v>143</v>
      </c>
      <c r="J316" s="1">
        <v>45385</v>
      </c>
      <c r="K316" s="4">
        <v>10438.718031746032</v>
      </c>
      <c r="L316" s="4">
        <v>26406.609500097282</v>
      </c>
      <c r="M316" s="4">
        <v>-0.38456387336316766</v>
      </c>
      <c r="N316" s="3" t="s">
        <v>439</v>
      </c>
    </row>
    <row r="317" spans="1:14" x14ac:dyDescent="0.3">
      <c r="A317" s="3" t="s">
        <v>60</v>
      </c>
      <c r="B317" s="3" t="s">
        <v>54</v>
      </c>
      <c r="C317" s="4">
        <v>92</v>
      </c>
      <c r="D317" s="4">
        <v>3</v>
      </c>
      <c r="E317" s="4">
        <v>37</v>
      </c>
      <c r="F317" s="4">
        <v>3404</v>
      </c>
      <c r="G317" s="4">
        <v>-0.21996427337629829</v>
      </c>
      <c r="H317" s="3" t="s">
        <v>439</v>
      </c>
      <c r="I317" s="3" t="s">
        <v>337</v>
      </c>
      <c r="J317" s="1">
        <v>45335</v>
      </c>
      <c r="K317" s="4">
        <v>42123.110909090959</v>
      </c>
      <c r="L317" s="4">
        <v>132929.50192099597</v>
      </c>
      <c r="M317" s="4">
        <v>-0.29127552837821435</v>
      </c>
      <c r="N317" s="3" t="s">
        <v>439</v>
      </c>
    </row>
    <row r="318" spans="1:14" x14ac:dyDescent="0.3">
      <c r="A318" s="3" t="s">
        <v>40</v>
      </c>
      <c r="B318" s="3" t="s">
        <v>101</v>
      </c>
      <c r="C318" s="4">
        <v>60.99</v>
      </c>
      <c r="D318" s="4">
        <v>2</v>
      </c>
      <c r="E318" s="4">
        <v>16</v>
      </c>
      <c r="F318" s="4">
        <v>975.84</v>
      </c>
      <c r="G318" s="4">
        <v>-0.24380223145315816</v>
      </c>
      <c r="H318" s="3" t="s">
        <v>439</v>
      </c>
      <c r="I318" s="3" t="s">
        <v>143</v>
      </c>
      <c r="J318" s="1">
        <v>45306</v>
      </c>
      <c r="K318" s="4">
        <v>1516.98</v>
      </c>
      <c r="L318" s="4">
        <v>1143.3262167222638</v>
      </c>
      <c r="M318" s="4">
        <v>-0.47330323759334686</v>
      </c>
      <c r="N318" s="3" t="s">
        <v>439</v>
      </c>
    </row>
    <row r="319" spans="1:14" x14ac:dyDescent="0.3">
      <c r="A319" s="3" t="s">
        <v>60</v>
      </c>
      <c r="B319" s="3" t="s">
        <v>54</v>
      </c>
      <c r="C319" s="4">
        <v>92</v>
      </c>
      <c r="D319" s="4">
        <v>3</v>
      </c>
      <c r="E319" s="4">
        <v>29</v>
      </c>
      <c r="F319" s="4">
        <v>2668</v>
      </c>
      <c r="G319" s="4">
        <v>-0.22718980099579983</v>
      </c>
      <c r="H319" s="3" t="s">
        <v>439</v>
      </c>
      <c r="I319" s="3" t="s">
        <v>337</v>
      </c>
      <c r="J319" s="1">
        <v>45308</v>
      </c>
      <c r="K319" s="4">
        <v>42123.110909090959</v>
      </c>
      <c r="L319" s="4">
        <v>132929.50192099597</v>
      </c>
      <c r="M319" s="4">
        <v>-0.29681229778879581</v>
      </c>
      <c r="N319" s="3" t="s">
        <v>439</v>
      </c>
    </row>
    <row r="320" spans="1:14" x14ac:dyDescent="0.3">
      <c r="A320" s="3" t="s">
        <v>37</v>
      </c>
      <c r="B320" s="3" t="s">
        <v>9</v>
      </c>
      <c r="C320" s="4">
        <v>124.99</v>
      </c>
      <c r="D320" s="4">
        <v>4</v>
      </c>
      <c r="E320" s="4">
        <v>13</v>
      </c>
      <c r="F320" s="4">
        <v>1624.87</v>
      </c>
      <c r="G320" s="4">
        <v>-0.23743051380249908</v>
      </c>
      <c r="H320" s="3" t="s">
        <v>439</v>
      </c>
      <c r="I320" s="3" t="s">
        <v>337</v>
      </c>
      <c r="J320" s="1">
        <v>45437</v>
      </c>
      <c r="K320" s="4">
        <v>3369.2595999999985</v>
      </c>
      <c r="L320" s="4">
        <v>7916.3472393375896</v>
      </c>
      <c r="M320" s="4">
        <v>-0.2203528404276974</v>
      </c>
      <c r="N320" s="3" t="s">
        <v>439</v>
      </c>
    </row>
    <row r="321" spans="1:14" x14ac:dyDescent="0.3">
      <c r="A321" s="3" t="s">
        <v>39</v>
      </c>
      <c r="B321" s="3" t="s">
        <v>54</v>
      </c>
      <c r="C321" s="4">
        <v>31.99</v>
      </c>
      <c r="D321" s="4">
        <v>1</v>
      </c>
      <c r="E321" s="4">
        <v>40</v>
      </c>
      <c r="F321" s="4">
        <v>1279.5999999999999</v>
      </c>
      <c r="G321" s="4">
        <v>-0.24082013054323997</v>
      </c>
      <c r="H321" s="3" t="s">
        <v>439</v>
      </c>
      <c r="I321" s="3" t="s">
        <v>337</v>
      </c>
      <c r="J321" s="1">
        <v>45295</v>
      </c>
      <c r="K321" s="4">
        <v>42123.110909090959</v>
      </c>
      <c r="L321" s="4">
        <v>132929.50192099597</v>
      </c>
      <c r="M321" s="4">
        <v>-0.30725693182364811</v>
      </c>
      <c r="N321" s="3" t="s">
        <v>439</v>
      </c>
    </row>
    <row r="322" spans="1:14" x14ac:dyDescent="0.3">
      <c r="A322" s="3" t="s">
        <v>61</v>
      </c>
      <c r="B322" s="3" t="s">
        <v>54</v>
      </c>
      <c r="C322" s="4">
        <v>24.49</v>
      </c>
      <c r="D322" s="4">
        <v>4</v>
      </c>
      <c r="E322" s="4">
        <v>71</v>
      </c>
      <c r="F322" s="4">
        <v>1738.79</v>
      </c>
      <c r="G322" s="4">
        <v>-0.23631212778835012</v>
      </c>
      <c r="H322" s="3" t="s">
        <v>439</v>
      </c>
      <c r="I322" s="3" t="s">
        <v>337</v>
      </c>
      <c r="J322" s="1">
        <v>45375</v>
      </c>
      <c r="K322" s="4">
        <v>42123.110909090959</v>
      </c>
      <c r="L322" s="4">
        <v>132929.50192099597</v>
      </c>
      <c r="M322" s="4">
        <v>-0.30380254439750015</v>
      </c>
      <c r="N322" s="3" t="s">
        <v>439</v>
      </c>
    </row>
    <row r="323" spans="1:14" x14ac:dyDescent="0.3">
      <c r="A323" s="3" t="s">
        <v>14</v>
      </c>
      <c r="B323" s="3" t="s">
        <v>41</v>
      </c>
      <c r="C323" s="4">
        <v>49.99</v>
      </c>
      <c r="D323" s="4">
        <v>8</v>
      </c>
      <c r="E323" s="4">
        <v>25</v>
      </c>
      <c r="F323" s="4">
        <v>1249.75</v>
      </c>
      <c r="G323" s="4">
        <v>-0.24111317673813415</v>
      </c>
      <c r="H323" s="3" t="s">
        <v>439</v>
      </c>
      <c r="I323" s="3" t="s">
        <v>143</v>
      </c>
      <c r="J323" s="1">
        <v>45439</v>
      </c>
      <c r="K323" s="4">
        <v>10438.718031746032</v>
      </c>
      <c r="L323" s="4">
        <v>26406.609500097282</v>
      </c>
      <c r="M323" s="4">
        <v>-0.3479798507154877</v>
      </c>
      <c r="N323" s="3" t="s">
        <v>439</v>
      </c>
    </row>
    <row r="324" spans="1:14" x14ac:dyDescent="0.3">
      <c r="A324" s="3" t="s">
        <v>23</v>
      </c>
      <c r="B324" s="3" t="s">
        <v>41</v>
      </c>
      <c r="C324" s="4">
        <v>37.89</v>
      </c>
      <c r="D324" s="4">
        <v>1</v>
      </c>
      <c r="E324" s="4">
        <v>1242</v>
      </c>
      <c r="F324" s="4">
        <v>47059.38</v>
      </c>
      <c r="G324" s="4">
        <v>0.20861338141967373</v>
      </c>
      <c r="H324" s="3" t="s">
        <v>439</v>
      </c>
      <c r="I324" s="3" t="s">
        <v>335</v>
      </c>
      <c r="J324" s="1">
        <v>45410</v>
      </c>
      <c r="K324" s="4">
        <v>10438.718031746032</v>
      </c>
      <c r="L324" s="4">
        <v>26406.609500097282</v>
      </c>
      <c r="M324" s="4">
        <v>1.3867990878616605</v>
      </c>
      <c r="N324" s="3" t="s">
        <v>439</v>
      </c>
    </row>
    <row r="325" spans="1:14" x14ac:dyDescent="0.3">
      <c r="A325" s="3" t="s">
        <v>59</v>
      </c>
      <c r="B325" s="3" t="s">
        <v>54</v>
      </c>
      <c r="C325" s="4">
        <v>19.989999999999998</v>
      </c>
      <c r="D325" s="4">
        <v>3</v>
      </c>
      <c r="E325" s="4">
        <v>8</v>
      </c>
      <c r="F325" s="4">
        <v>159.91999999999999</v>
      </c>
      <c r="G325" s="4">
        <v>-0.25181235712612515</v>
      </c>
      <c r="H325" s="3" t="s">
        <v>439</v>
      </c>
      <c r="I325" s="3" t="s">
        <v>337</v>
      </c>
      <c r="J325" s="1">
        <v>45392</v>
      </c>
      <c r="K325" s="4">
        <v>42123.110909090959</v>
      </c>
      <c r="L325" s="4">
        <v>132929.50192099597</v>
      </c>
      <c r="M325" s="4">
        <v>-0.31568004320087617</v>
      </c>
      <c r="N325" s="3" t="s">
        <v>439</v>
      </c>
    </row>
    <row r="326" spans="1:14" x14ac:dyDescent="0.3">
      <c r="A326" s="3" t="s">
        <v>15</v>
      </c>
      <c r="B326" s="3" t="s">
        <v>54</v>
      </c>
      <c r="C326" s="4">
        <v>39.99</v>
      </c>
      <c r="D326" s="4">
        <v>3</v>
      </c>
      <c r="E326" s="4">
        <v>4</v>
      </c>
      <c r="F326" s="4">
        <v>159.96</v>
      </c>
      <c r="G326" s="4">
        <v>-0.25181196443440668</v>
      </c>
      <c r="H326" s="3" t="s">
        <v>439</v>
      </c>
      <c r="I326" s="3" t="s">
        <v>337</v>
      </c>
      <c r="J326" s="1">
        <v>45379</v>
      </c>
      <c r="K326" s="4">
        <v>42123.110909090959</v>
      </c>
      <c r="L326" s="4">
        <v>132929.50192099597</v>
      </c>
      <c r="M326" s="4">
        <v>-0.31567974228949514</v>
      </c>
      <c r="N326" s="3" t="s">
        <v>439</v>
      </c>
    </row>
    <row r="327" spans="1:14" x14ac:dyDescent="0.3">
      <c r="A327" s="3" t="s">
        <v>27</v>
      </c>
      <c r="B327" s="3" t="s">
        <v>54</v>
      </c>
      <c r="C327" s="4">
        <v>36.99</v>
      </c>
      <c r="D327" s="4">
        <v>1</v>
      </c>
      <c r="E327" s="4">
        <v>32</v>
      </c>
      <c r="F327" s="4">
        <v>1183.68</v>
      </c>
      <c r="G327" s="4">
        <v>-0.24176180528408586</v>
      </c>
      <c r="H327" s="3" t="s">
        <v>439</v>
      </c>
      <c r="I327" s="3" t="s">
        <v>337</v>
      </c>
      <c r="J327" s="1">
        <v>45293</v>
      </c>
      <c r="K327" s="4">
        <v>42123.110909090959</v>
      </c>
      <c r="L327" s="4">
        <v>132929.50192099597</v>
      </c>
      <c r="M327" s="4">
        <v>-0.30797851731530973</v>
      </c>
      <c r="N327" s="3" t="s">
        <v>439</v>
      </c>
    </row>
    <row r="328" spans="1:14" x14ac:dyDescent="0.3">
      <c r="A328" s="3" t="s">
        <v>99</v>
      </c>
      <c r="B328" s="3" t="s">
        <v>9</v>
      </c>
      <c r="C328" s="4">
        <v>180</v>
      </c>
      <c r="D328" s="4">
        <v>1</v>
      </c>
      <c r="E328" s="4">
        <v>9</v>
      </c>
      <c r="F328" s="4">
        <v>1620</v>
      </c>
      <c r="G328" s="4">
        <v>-0.2374783240192205</v>
      </c>
      <c r="H328" s="3" t="s">
        <v>439</v>
      </c>
      <c r="I328" s="3" t="s">
        <v>143</v>
      </c>
      <c r="J328" s="1">
        <v>45439</v>
      </c>
      <c r="K328" s="4">
        <v>3369.2595999999985</v>
      </c>
      <c r="L328" s="4">
        <v>7916.3472393375896</v>
      </c>
      <c r="M328" s="4">
        <v>-0.22096802314426647</v>
      </c>
      <c r="N328" s="3" t="s">
        <v>439</v>
      </c>
    </row>
    <row r="329" spans="1:14" x14ac:dyDescent="0.3">
      <c r="A329" s="3" t="s">
        <v>83</v>
      </c>
      <c r="B329" s="3" t="s">
        <v>41</v>
      </c>
      <c r="C329" s="4">
        <v>160.91</v>
      </c>
      <c r="D329" s="4">
        <v>1</v>
      </c>
      <c r="E329" s="4">
        <v>386</v>
      </c>
      <c r="F329" s="4">
        <v>62111.26</v>
      </c>
      <c r="G329" s="4">
        <v>0.35638209699769408</v>
      </c>
      <c r="H329" s="3" t="s">
        <v>439</v>
      </c>
      <c r="I329" s="3" t="s">
        <v>143</v>
      </c>
      <c r="J329" s="1">
        <v>45347</v>
      </c>
      <c r="K329" s="4">
        <v>10438.718031746032</v>
      </c>
      <c r="L329" s="4">
        <v>26406.609500097282</v>
      </c>
      <c r="M329" s="4">
        <v>1.9568033513754808</v>
      </c>
      <c r="N329" s="3" t="s">
        <v>439</v>
      </c>
    </row>
    <row r="330" spans="1:14" x14ac:dyDescent="0.3">
      <c r="A330" s="3" t="s">
        <v>31</v>
      </c>
      <c r="B330" s="3" t="s">
        <v>54</v>
      </c>
      <c r="C330" s="4">
        <v>19.989999999999998</v>
      </c>
      <c r="D330" s="4">
        <v>3</v>
      </c>
      <c r="E330" s="4">
        <v>4</v>
      </c>
      <c r="F330" s="4">
        <v>79.959999999999994</v>
      </c>
      <c r="G330" s="4">
        <v>-0.25259734787130905</v>
      </c>
      <c r="H330" s="3" t="s">
        <v>439</v>
      </c>
      <c r="I330" s="3" t="s">
        <v>337</v>
      </c>
      <c r="J330" s="1">
        <v>45395</v>
      </c>
      <c r="K330" s="4">
        <v>42123.110909090959</v>
      </c>
      <c r="L330" s="4">
        <v>132929.50192099597</v>
      </c>
      <c r="M330" s="4">
        <v>-0.31628156505151489</v>
      </c>
      <c r="N330" s="3" t="s">
        <v>439</v>
      </c>
    </row>
    <row r="331" spans="1:14" x14ac:dyDescent="0.3">
      <c r="A331" s="3" t="s">
        <v>5</v>
      </c>
      <c r="B331" s="3" t="s">
        <v>25</v>
      </c>
      <c r="C331" s="4">
        <v>25.95</v>
      </c>
      <c r="D331" s="4">
        <v>10</v>
      </c>
      <c r="E331" s="4">
        <v>280</v>
      </c>
      <c r="F331" s="4">
        <v>7266</v>
      </c>
      <c r="G331" s="4">
        <v>-0.1820498879598377</v>
      </c>
      <c r="H331" s="3" t="s">
        <v>439</v>
      </c>
      <c r="I331" s="3" t="s">
        <v>338</v>
      </c>
      <c r="J331" s="1">
        <v>45360</v>
      </c>
      <c r="K331" s="4">
        <v>7851.1500000000024</v>
      </c>
      <c r="L331" s="4">
        <v>18631.101710406907</v>
      </c>
      <c r="M331" s="4">
        <v>-3.1407160408187293E-2</v>
      </c>
      <c r="N331" s="3" t="s">
        <v>439</v>
      </c>
    </row>
    <row r="332" spans="1:14" x14ac:dyDescent="0.3">
      <c r="A332" s="3" t="s">
        <v>15</v>
      </c>
      <c r="B332" s="3" t="s">
        <v>54</v>
      </c>
      <c r="C332" s="4">
        <v>41.98</v>
      </c>
      <c r="D332" s="4">
        <v>66</v>
      </c>
      <c r="E332" s="4">
        <v>4234</v>
      </c>
      <c r="F332" s="4">
        <v>177743.31999999998</v>
      </c>
      <c r="G332" s="4">
        <v>1.4915759057339164</v>
      </c>
      <c r="H332" s="3" t="s">
        <v>439</v>
      </c>
      <c r="I332" s="3" t="s">
        <v>337</v>
      </c>
      <c r="J332" s="1">
        <v>45294</v>
      </c>
      <c r="K332" s="4">
        <v>42123.110909090959</v>
      </c>
      <c r="L332" s="4">
        <v>132929.50192099597</v>
      </c>
      <c r="M332" s="4">
        <v>1.0202416102597918</v>
      </c>
      <c r="N332" s="3" t="s">
        <v>439</v>
      </c>
    </row>
    <row r="333" spans="1:14" x14ac:dyDescent="0.3">
      <c r="A333" s="3" t="s">
        <v>18</v>
      </c>
      <c r="B333" s="3" t="s">
        <v>41</v>
      </c>
      <c r="C333" s="4">
        <v>38.97</v>
      </c>
      <c r="D333" s="4">
        <v>10</v>
      </c>
      <c r="E333" s="4">
        <v>4</v>
      </c>
      <c r="F333" s="4">
        <v>155.88</v>
      </c>
      <c r="G333" s="4">
        <v>-0.25185201898968873</v>
      </c>
      <c r="H333" s="3" t="s">
        <v>439</v>
      </c>
      <c r="I333" s="3" t="s">
        <v>338</v>
      </c>
      <c r="J333" s="1">
        <v>45403</v>
      </c>
      <c r="K333" s="4">
        <v>10438.718031746032</v>
      </c>
      <c r="L333" s="4">
        <v>26406.609500097282</v>
      </c>
      <c r="M333" s="4">
        <v>-0.38940394948121421</v>
      </c>
      <c r="N333" s="3" t="s">
        <v>439</v>
      </c>
    </row>
    <row r="334" spans="1:14" x14ac:dyDescent="0.3">
      <c r="A334" s="3" t="s">
        <v>64</v>
      </c>
      <c r="B334" s="3" t="s">
        <v>54</v>
      </c>
      <c r="C334" s="4">
        <v>23</v>
      </c>
      <c r="D334" s="4">
        <v>6</v>
      </c>
      <c r="E334" s="4">
        <v>9</v>
      </c>
      <c r="F334" s="4">
        <v>207</v>
      </c>
      <c r="G334" s="4">
        <v>-0.2513501589735081</v>
      </c>
      <c r="H334" s="3" t="s">
        <v>439</v>
      </c>
      <c r="I334" s="3" t="s">
        <v>337</v>
      </c>
      <c r="J334" s="1">
        <v>45356</v>
      </c>
      <c r="K334" s="4">
        <v>42123.110909090959</v>
      </c>
      <c r="L334" s="4">
        <v>132929.50192099597</v>
      </c>
      <c r="M334" s="4">
        <v>-0.31532587050542754</v>
      </c>
      <c r="N334" s="3" t="s">
        <v>439</v>
      </c>
    </row>
    <row r="335" spans="1:14" x14ac:dyDescent="0.3">
      <c r="A335" s="3" t="s">
        <v>73</v>
      </c>
      <c r="B335" s="3" t="s">
        <v>41</v>
      </c>
      <c r="C335" s="4">
        <v>62.09</v>
      </c>
      <c r="D335" s="4">
        <v>10</v>
      </c>
      <c r="E335" s="4">
        <v>125</v>
      </c>
      <c r="F335" s="4">
        <v>7761.25</v>
      </c>
      <c r="G335" s="4">
        <v>-0.17718787362076416</v>
      </c>
      <c r="H335" s="3" t="s">
        <v>439</v>
      </c>
      <c r="I335" s="3" t="s">
        <v>337</v>
      </c>
      <c r="J335" s="1">
        <v>45377</v>
      </c>
      <c r="K335" s="4">
        <v>10438.718031746032</v>
      </c>
      <c r="L335" s="4">
        <v>26406.609500097282</v>
      </c>
      <c r="M335" s="4">
        <v>-0.10139385867527476</v>
      </c>
      <c r="N335" s="3" t="s">
        <v>439</v>
      </c>
    </row>
    <row r="336" spans="1:14" x14ac:dyDescent="0.3">
      <c r="A336" s="3" t="s">
        <v>32</v>
      </c>
      <c r="B336" s="3" t="s">
        <v>54</v>
      </c>
      <c r="C336" s="4">
        <v>59</v>
      </c>
      <c r="D336" s="4">
        <v>10</v>
      </c>
      <c r="E336" s="4">
        <v>601</v>
      </c>
      <c r="F336" s="4">
        <v>35459</v>
      </c>
      <c r="G336" s="4">
        <v>9.4729052497508875E-2</v>
      </c>
      <c r="H336" s="3" t="s">
        <v>439</v>
      </c>
      <c r="I336" s="3" t="s">
        <v>337</v>
      </c>
      <c r="J336" s="1">
        <v>45381</v>
      </c>
      <c r="K336" s="4">
        <v>42123.110909090959</v>
      </c>
      <c r="L336" s="4">
        <v>132929.50192099597</v>
      </c>
      <c r="M336" s="4">
        <v>-5.0132670421436189E-2</v>
      </c>
      <c r="N336" s="3" t="s">
        <v>439</v>
      </c>
    </row>
    <row r="337" spans="1:14" x14ac:dyDescent="0.3">
      <c r="A337" s="3" t="s">
        <v>29</v>
      </c>
      <c r="B337" s="3" t="s">
        <v>41</v>
      </c>
      <c r="C337" s="4">
        <v>31.29</v>
      </c>
      <c r="D337" s="4">
        <v>40</v>
      </c>
      <c r="E337" s="4">
        <v>349</v>
      </c>
      <c r="F337" s="4">
        <v>10920.21</v>
      </c>
      <c r="G337" s="4">
        <v>-0.14617543784780138</v>
      </c>
      <c r="H337" s="3" t="s">
        <v>439</v>
      </c>
      <c r="I337" s="3" t="s">
        <v>335</v>
      </c>
      <c r="J337" s="1">
        <v>45437</v>
      </c>
      <c r="K337" s="4">
        <v>10438.718031746032</v>
      </c>
      <c r="L337" s="4">
        <v>26406.609500097282</v>
      </c>
      <c r="M337" s="4">
        <v>1.8233767127589545E-2</v>
      </c>
      <c r="N337" s="3" t="s">
        <v>439</v>
      </c>
    </row>
    <row r="338" spans="1:14" x14ac:dyDescent="0.3">
      <c r="A338" s="3" t="s">
        <v>15</v>
      </c>
      <c r="B338" s="3" t="s">
        <v>54</v>
      </c>
      <c r="C338" s="4">
        <v>23.49</v>
      </c>
      <c r="D338" s="4">
        <v>3</v>
      </c>
      <c r="E338" s="4">
        <v>25</v>
      </c>
      <c r="F338" s="4">
        <v>587.25</v>
      </c>
      <c r="G338" s="4">
        <v>-0.24761713332498167</v>
      </c>
      <c r="H338" s="3" t="s">
        <v>439</v>
      </c>
      <c r="I338" s="3" t="s">
        <v>337</v>
      </c>
      <c r="J338" s="1">
        <v>45374</v>
      </c>
      <c r="K338" s="4">
        <v>42123.110909090959</v>
      </c>
      <c r="L338" s="4">
        <v>132929.50192099597</v>
      </c>
      <c r="M338" s="4">
        <v>-0.31246533168970253</v>
      </c>
      <c r="N338" s="3" t="s">
        <v>439</v>
      </c>
    </row>
    <row r="339" spans="1:14" x14ac:dyDescent="0.3">
      <c r="A339" s="3" t="s">
        <v>86</v>
      </c>
      <c r="B339" s="3" t="s">
        <v>54</v>
      </c>
      <c r="C339" s="4">
        <v>26.52</v>
      </c>
      <c r="D339" s="4">
        <v>1</v>
      </c>
      <c r="E339" s="4">
        <v>1866</v>
      </c>
      <c r="F339" s="4">
        <v>49486.32</v>
      </c>
      <c r="G339" s="4">
        <v>0.23243936239912089</v>
      </c>
      <c r="H339" s="3" t="s">
        <v>439</v>
      </c>
      <c r="I339" s="3" t="s">
        <v>337</v>
      </c>
      <c r="J339" s="1">
        <v>45411</v>
      </c>
      <c r="K339" s="4">
        <v>42123.110909090959</v>
      </c>
      <c r="L339" s="4">
        <v>132929.50192099597</v>
      </c>
      <c r="M339" s="4">
        <v>5.5391835405245241E-2</v>
      </c>
      <c r="N339" s="3" t="s">
        <v>439</v>
      </c>
    </row>
    <row r="340" spans="1:14" x14ac:dyDescent="0.3">
      <c r="A340" s="3" t="s">
        <v>3</v>
      </c>
      <c r="B340" s="3" t="s">
        <v>9</v>
      </c>
      <c r="C340" s="4">
        <v>14.6</v>
      </c>
      <c r="D340" s="4">
        <v>5</v>
      </c>
      <c r="E340" s="4">
        <v>94</v>
      </c>
      <c r="F340" s="4">
        <v>1372.3999999999999</v>
      </c>
      <c r="G340" s="4">
        <v>-0.23990908575643324</v>
      </c>
      <c r="H340" s="3" t="s">
        <v>439</v>
      </c>
      <c r="I340" s="3" t="s">
        <v>335</v>
      </c>
      <c r="J340" s="1">
        <v>45377</v>
      </c>
      <c r="K340" s="4">
        <v>3369.2595999999985</v>
      </c>
      <c r="L340" s="4">
        <v>7916.3472393375896</v>
      </c>
      <c r="M340" s="4">
        <v>-0.25224507460679407</v>
      </c>
      <c r="N340" s="3" t="s">
        <v>439</v>
      </c>
    </row>
    <row r="341" spans="1:14" x14ac:dyDescent="0.3">
      <c r="A341" s="3" t="s">
        <v>100</v>
      </c>
      <c r="B341" s="3" t="s">
        <v>101</v>
      </c>
      <c r="C341" s="4">
        <v>66</v>
      </c>
      <c r="D341" s="4">
        <v>10</v>
      </c>
      <c r="E341" s="4">
        <v>21</v>
      </c>
      <c r="F341" s="4">
        <v>1386</v>
      </c>
      <c r="G341" s="4">
        <v>-0.23977557057215984</v>
      </c>
      <c r="H341" s="3" t="s">
        <v>439</v>
      </c>
      <c r="I341" s="3" t="s">
        <v>337</v>
      </c>
      <c r="J341" s="1">
        <v>45395</v>
      </c>
      <c r="K341" s="4">
        <v>1516.98</v>
      </c>
      <c r="L341" s="4">
        <v>1143.3262167222638</v>
      </c>
      <c r="M341" s="4">
        <v>-0.11456047983881543</v>
      </c>
      <c r="N341" s="3" t="s">
        <v>439</v>
      </c>
    </row>
    <row r="342" spans="1:14" x14ac:dyDescent="0.3">
      <c r="A342" s="3" t="s">
        <v>103</v>
      </c>
      <c r="B342" s="3" t="s">
        <v>54</v>
      </c>
      <c r="C342" s="4">
        <v>24.55</v>
      </c>
      <c r="D342" s="4">
        <v>23</v>
      </c>
      <c r="E342" s="4">
        <v>433</v>
      </c>
      <c r="F342" s="4">
        <v>10630.15</v>
      </c>
      <c r="G342" s="4">
        <v>-0.14902304184415005</v>
      </c>
      <c r="H342" s="3" t="s">
        <v>439</v>
      </c>
      <c r="I342" s="3" t="s">
        <v>337</v>
      </c>
      <c r="J342" s="1">
        <v>45396</v>
      </c>
      <c r="K342" s="4">
        <v>42123.110909090959</v>
      </c>
      <c r="L342" s="4">
        <v>132929.50192099597</v>
      </c>
      <c r="M342" s="4">
        <v>-0.23691475898110398</v>
      </c>
      <c r="N342" s="3" t="s">
        <v>439</v>
      </c>
    </row>
    <row r="343" spans="1:14" x14ac:dyDescent="0.3">
      <c r="A343" s="3" t="s">
        <v>12</v>
      </c>
      <c r="B343" s="3" t="s">
        <v>54</v>
      </c>
      <c r="C343" s="4">
        <v>36.99</v>
      </c>
      <c r="D343" s="4">
        <v>5</v>
      </c>
      <c r="E343" s="4">
        <v>7</v>
      </c>
      <c r="F343" s="4">
        <v>258.93</v>
      </c>
      <c r="G343" s="4">
        <v>-0.25084034695002888</v>
      </c>
      <c r="H343" s="3" t="s">
        <v>439</v>
      </c>
      <c r="I343" s="3" t="s">
        <v>337</v>
      </c>
      <c r="J343" s="1">
        <v>45431</v>
      </c>
      <c r="K343" s="4">
        <v>42123.110909090959</v>
      </c>
      <c r="L343" s="4">
        <v>132929.50192099597</v>
      </c>
      <c r="M343" s="4">
        <v>-0.31493521230503152</v>
      </c>
      <c r="N343" s="3" t="s">
        <v>439</v>
      </c>
    </row>
    <row r="344" spans="1:14" x14ac:dyDescent="0.3">
      <c r="A344" s="3" t="s">
        <v>5</v>
      </c>
      <c r="B344" s="3" t="s">
        <v>54</v>
      </c>
      <c r="C344" s="4">
        <v>48.95</v>
      </c>
      <c r="D344" s="4">
        <v>10</v>
      </c>
      <c r="E344" s="4">
        <v>121</v>
      </c>
      <c r="F344" s="4">
        <v>5922.9500000000007</v>
      </c>
      <c r="G344" s="4">
        <v>-0.19523500327148383</v>
      </c>
      <c r="H344" s="3" t="s">
        <v>439</v>
      </c>
      <c r="I344" s="3" t="s">
        <v>337</v>
      </c>
      <c r="J344" s="1">
        <v>45312</v>
      </c>
      <c r="K344" s="4">
        <v>42123.110909090959</v>
      </c>
      <c r="L344" s="4">
        <v>132929.50192099597</v>
      </c>
      <c r="M344" s="4">
        <v>-0.27232601029834458</v>
      </c>
      <c r="N344" s="3" t="s">
        <v>439</v>
      </c>
    </row>
    <row r="345" spans="1:14" x14ac:dyDescent="0.3">
      <c r="A345" s="3" t="s">
        <v>24</v>
      </c>
      <c r="B345" s="3" t="s">
        <v>54</v>
      </c>
      <c r="C345" s="4">
        <v>26</v>
      </c>
      <c r="D345" s="4">
        <v>92</v>
      </c>
      <c r="E345" s="4">
        <v>1337</v>
      </c>
      <c r="F345" s="4">
        <v>34762</v>
      </c>
      <c r="G345" s="4">
        <v>8.7886399303497217E-2</v>
      </c>
      <c r="H345" s="3" t="s">
        <v>439</v>
      </c>
      <c r="I345" s="3" t="s">
        <v>337</v>
      </c>
      <c r="J345" s="1">
        <v>45398</v>
      </c>
      <c r="K345" s="4">
        <v>42123.110909090959</v>
      </c>
      <c r="L345" s="4">
        <v>132929.50192099597</v>
      </c>
      <c r="M345" s="4">
        <v>-5.5376051235533033E-2</v>
      </c>
      <c r="N345" s="3" t="s">
        <v>439</v>
      </c>
    </row>
    <row r="346" spans="1:14" x14ac:dyDescent="0.3">
      <c r="A346" s="3" t="s">
        <v>72</v>
      </c>
      <c r="B346" s="3" t="s">
        <v>41</v>
      </c>
      <c r="C346" s="4">
        <v>90.44</v>
      </c>
      <c r="D346" s="4">
        <v>1</v>
      </c>
      <c r="E346" s="4">
        <v>587</v>
      </c>
      <c r="F346" s="4">
        <v>53088.28</v>
      </c>
      <c r="G346" s="4">
        <v>0.26780085895393035</v>
      </c>
      <c r="H346" s="3" t="s">
        <v>439</v>
      </c>
      <c r="I346" s="3" t="s">
        <v>143</v>
      </c>
      <c r="J346" s="1">
        <v>45436</v>
      </c>
      <c r="K346" s="4">
        <v>10438.718031746032</v>
      </c>
      <c r="L346" s="4">
        <v>26406.609500097282</v>
      </c>
      <c r="M346" s="4">
        <v>1.6151093523800111</v>
      </c>
      <c r="N346" s="3" t="s">
        <v>439</v>
      </c>
    </row>
    <row r="347" spans="1:14" x14ac:dyDescent="0.3">
      <c r="A347" s="3" t="s">
        <v>48</v>
      </c>
      <c r="B347" s="3" t="s">
        <v>54</v>
      </c>
      <c r="C347" s="4">
        <v>40.99</v>
      </c>
      <c r="D347" s="4">
        <v>10</v>
      </c>
      <c r="E347" s="4">
        <v>17</v>
      </c>
      <c r="F347" s="4">
        <v>696.83</v>
      </c>
      <c r="G347" s="4">
        <v>-0.24654135436228466</v>
      </c>
      <c r="H347" s="3" t="s">
        <v>439</v>
      </c>
      <c r="I347" s="3" t="s">
        <v>337</v>
      </c>
      <c r="J347" s="1">
        <v>45335</v>
      </c>
      <c r="K347" s="4">
        <v>42123.110909090959</v>
      </c>
      <c r="L347" s="4">
        <v>132929.50192099597</v>
      </c>
      <c r="M347" s="4">
        <v>-0.311640984961426</v>
      </c>
      <c r="N347" s="3" t="s">
        <v>439</v>
      </c>
    </row>
    <row r="348" spans="1:14" x14ac:dyDescent="0.3">
      <c r="A348" s="3" t="s">
        <v>104</v>
      </c>
      <c r="B348" s="3" t="s">
        <v>180</v>
      </c>
      <c r="C348" s="4">
        <v>17.89</v>
      </c>
      <c r="D348" s="4">
        <v>10</v>
      </c>
      <c r="E348" s="4">
        <v>2256</v>
      </c>
      <c r="F348" s="4">
        <v>40359.840000000004</v>
      </c>
      <c r="G348" s="4">
        <v>0.14284203453386485</v>
      </c>
      <c r="H348" s="3" t="s">
        <v>439</v>
      </c>
      <c r="I348" s="3" t="s">
        <v>335</v>
      </c>
      <c r="J348" s="1">
        <v>45293</v>
      </c>
      <c r="K348" s="4">
        <v>15577.778285714288</v>
      </c>
      <c r="L348" s="4">
        <v>35267.89604619662</v>
      </c>
      <c r="M348" s="4">
        <v>0.70268046843010579</v>
      </c>
      <c r="N348" s="3" t="s">
        <v>439</v>
      </c>
    </row>
    <row r="349" spans="1:14" x14ac:dyDescent="0.3">
      <c r="A349" s="3" t="s">
        <v>139</v>
      </c>
      <c r="B349" s="3" t="s">
        <v>9</v>
      </c>
      <c r="C349" s="4">
        <v>85.2</v>
      </c>
      <c r="D349" s="4">
        <v>4</v>
      </c>
      <c r="E349" s="4">
        <v>73</v>
      </c>
      <c r="F349" s="4">
        <v>6219.6</v>
      </c>
      <c r="G349" s="4">
        <v>-0.19232270331452037</v>
      </c>
      <c r="H349" s="3" t="s">
        <v>439</v>
      </c>
      <c r="I349" s="3" t="s">
        <v>338</v>
      </c>
      <c r="J349" s="1">
        <v>45443</v>
      </c>
      <c r="K349" s="4">
        <v>3369.2595999999985</v>
      </c>
      <c r="L349" s="4">
        <v>7916.3472393375896</v>
      </c>
      <c r="M349" s="4">
        <v>0.36005752575331795</v>
      </c>
      <c r="N349" s="3" t="s">
        <v>439</v>
      </c>
    </row>
    <row r="350" spans="1:14" x14ac:dyDescent="0.3">
      <c r="A350" s="3" t="s">
        <v>31</v>
      </c>
      <c r="B350" s="3" t="s">
        <v>54</v>
      </c>
      <c r="C350" s="4">
        <v>28.02</v>
      </c>
      <c r="D350" s="4">
        <v>1</v>
      </c>
      <c r="E350" s="4">
        <v>5377</v>
      </c>
      <c r="F350" s="4">
        <v>150663.54</v>
      </c>
      <c r="G350" s="4">
        <v>1.2257257721469257</v>
      </c>
      <c r="H350" s="3" t="s">
        <v>439</v>
      </c>
      <c r="I350" s="3" t="s">
        <v>337</v>
      </c>
      <c r="J350" s="1">
        <v>45436</v>
      </c>
      <c r="K350" s="4">
        <v>42123.110909090959</v>
      </c>
      <c r="L350" s="4">
        <v>132929.50192099597</v>
      </c>
      <c r="M350" s="4">
        <v>0.81652626032871101</v>
      </c>
      <c r="N350" s="3" t="s">
        <v>439</v>
      </c>
    </row>
    <row r="351" spans="1:14" x14ac:dyDescent="0.3">
      <c r="A351" s="3" t="s">
        <v>359</v>
      </c>
      <c r="B351" s="3" t="s">
        <v>54</v>
      </c>
      <c r="C351" s="4">
        <v>19.75</v>
      </c>
      <c r="D351" s="4">
        <v>82</v>
      </c>
      <c r="E351" s="4">
        <v>7253</v>
      </c>
      <c r="F351" s="4">
        <v>143246.75</v>
      </c>
      <c r="G351" s="4">
        <v>1.1529129718846389</v>
      </c>
      <c r="H351" s="3" t="s">
        <v>439</v>
      </c>
      <c r="I351" s="3" t="s">
        <v>337</v>
      </c>
      <c r="J351" s="1">
        <v>45418</v>
      </c>
      <c r="K351" s="4">
        <v>42123.110909090959</v>
      </c>
      <c r="L351" s="4">
        <v>132929.50192099597</v>
      </c>
      <c r="M351" s="4">
        <v>0.76073134728970759</v>
      </c>
      <c r="N351" s="3" t="s">
        <v>439</v>
      </c>
    </row>
    <row r="352" spans="1:14" x14ac:dyDescent="0.3">
      <c r="A352" s="3" t="s">
        <v>118</v>
      </c>
      <c r="B352" s="3" t="s">
        <v>54</v>
      </c>
      <c r="C352" s="4">
        <v>22.99</v>
      </c>
      <c r="D352" s="4">
        <v>10</v>
      </c>
      <c r="E352" s="4">
        <v>31</v>
      </c>
      <c r="F352" s="4">
        <v>712.68999999999994</v>
      </c>
      <c r="G352" s="4">
        <v>-0.24638565209591881</v>
      </c>
      <c r="H352" s="3" t="s">
        <v>439</v>
      </c>
      <c r="I352" s="3" t="s">
        <v>337</v>
      </c>
      <c r="J352" s="1">
        <v>45296</v>
      </c>
      <c r="K352" s="4">
        <v>42123.110909090959</v>
      </c>
      <c r="L352" s="4">
        <v>132929.50192099597</v>
      </c>
      <c r="M352" s="4">
        <v>-0.31152167359885563</v>
      </c>
      <c r="N352" s="3" t="s">
        <v>439</v>
      </c>
    </row>
    <row r="353" spans="1:14" x14ac:dyDescent="0.3">
      <c r="A353" s="3" t="s">
        <v>53</v>
      </c>
      <c r="B353" s="3" t="s">
        <v>54</v>
      </c>
      <c r="C353" s="4">
        <v>31.95</v>
      </c>
      <c r="D353" s="4">
        <v>10</v>
      </c>
      <c r="E353" s="4">
        <v>12</v>
      </c>
      <c r="F353" s="4">
        <v>383.4</v>
      </c>
      <c r="G353" s="4">
        <v>-0.24961838849513843</v>
      </c>
      <c r="H353" s="3" t="s">
        <v>439</v>
      </c>
      <c r="I353" s="3" t="s">
        <v>337</v>
      </c>
      <c r="J353" s="1">
        <v>45411</v>
      </c>
      <c r="K353" s="4">
        <v>42123.110909090959</v>
      </c>
      <c r="L353" s="4">
        <v>132929.50192099597</v>
      </c>
      <c r="M353" s="4">
        <v>-0.31399885131517408</v>
      </c>
      <c r="N353" s="3" t="s">
        <v>439</v>
      </c>
    </row>
    <row r="354" spans="1:14" x14ac:dyDescent="0.3">
      <c r="A354" s="3" t="s">
        <v>5</v>
      </c>
      <c r="B354" s="3" t="s">
        <v>41</v>
      </c>
      <c r="C354" s="4">
        <v>69.989999999999995</v>
      </c>
      <c r="D354" s="4">
        <v>8</v>
      </c>
      <c r="E354" s="4">
        <v>35</v>
      </c>
      <c r="F354" s="4">
        <v>2449.6499999999996</v>
      </c>
      <c r="G354" s="4">
        <v>-0.22933340691389514</v>
      </c>
      <c r="H354" s="3" t="s">
        <v>439</v>
      </c>
      <c r="I354" s="3" t="s">
        <v>335</v>
      </c>
      <c r="J354" s="1">
        <v>45319</v>
      </c>
      <c r="K354" s="4">
        <v>10438.718031746032</v>
      </c>
      <c r="L354" s="4">
        <v>26406.609500097282</v>
      </c>
      <c r="M354" s="4">
        <v>-0.30254046933653489</v>
      </c>
      <c r="N354" s="3" t="s">
        <v>439</v>
      </c>
    </row>
    <row r="355" spans="1:14" x14ac:dyDescent="0.3">
      <c r="A355" s="3" t="s">
        <v>30</v>
      </c>
      <c r="B355" s="3" t="s">
        <v>41</v>
      </c>
      <c r="C355" s="4">
        <v>45</v>
      </c>
      <c r="D355" s="4">
        <v>8</v>
      </c>
      <c r="E355" s="4">
        <v>37</v>
      </c>
      <c r="F355" s="4">
        <v>1665</v>
      </c>
      <c r="G355" s="4">
        <v>-0.23703654583596293</v>
      </c>
      <c r="H355" s="3" t="s">
        <v>439</v>
      </c>
      <c r="I355" s="3" t="s">
        <v>335</v>
      </c>
      <c r="J355" s="1">
        <v>45331</v>
      </c>
      <c r="K355" s="4">
        <v>10438.718031746032</v>
      </c>
      <c r="L355" s="4">
        <v>26406.609500097282</v>
      </c>
      <c r="M355" s="4">
        <v>-0.33225462101500419</v>
      </c>
      <c r="N355" s="3" t="s">
        <v>439</v>
      </c>
    </row>
    <row r="356" spans="1:14" x14ac:dyDescent="0.3">
      <c r="A356" s="3" t="s">
        <v>12</v>
      </c>
      <c r="B356" s="3" t="s">
        <v>54</v>
      </c>
      <c r="C356" s="4">
        <v>36.99</v>
      </c>
      <c r="D356" s="4">
        <v>6</v>
      </c>
      <c r="E356" s="4">
        <v>39</v>
      </c>
      <c r="F356" s="4">
        <v>1442.6100000000001</v>
      </c>
      <c r="G356" s="4">
        <v>-0.23921981361762182</v>
      </c>
      <c r="H356" s="3" t="s">
        <v>439</v>
      </c>
      <c r="I356" s="3" t="s">
        <v>337</v>
      </c>
      <c r="J356" s="1">
        <v>45443</v>
      </c>
      <c r="K356" s="4">
        <v>42123.110909090959</v>
      </c>
      <c r="L356" s="4">
        <v>132929.50192099597</v>
      </c>
      <c r="M356" s="4">
        <v>-0.30603064271818764</v>
      </c>
      <c r="N356" s="3" t="s">
        <v>439</v>
      </c>
    </row>
    <row r="357" spans="1:14" x14ac:dyDescent="0.3">
      <c r="A357" s="3" t="s">
        <v>110</v>
      </c>
      <c r="B357" s="3" t="s">
        <v>54</v>
      </c>
      <c r="C357" s="4">
        <v>71.98</v>
      </c>
      <c r="D357" s="4">
        <v>1</v>
      </c>
      <c r="E357" s="4">
        <v>1333</v>
      </c>
      <c r="F357" s="4">
        <v>95949.340000000011</v>
      </c>
      <c r="G357" s="4">
        <v>0.68858044160489917</v>
      </c>
      <c r="H357" s="3" t="s">
        <v>439</v>
      </c>
      <c r="I357" s="3" t="s">
        <v>337</v>
      </c>
      <c r="J357" s="1">
        <v>45310</v>
      </c>
      <c r="K357" s="4">
        <v>42123.110909090959</v>
      </c>
      <c r="L357" s="4">
        <v>132929.50192099597</v>
      </c>
      <c r="M357" s="4">
        <v>0.40492312325746627</v>
      </c>
      <c r="N357" s="3" t="s">
        <v>439</v>
      </c>
    </row>
    <row r="358" spans="1:14" x14ac:dyDescent="0.3">
      <c r="A358" s="3" t="s">
        <v>124</v>
      </c>
      <c r="B358" s="3" t="s">
        <v>54</v>
      </c>
      <c r="C358" s="4">
        <v>13.89</v>
      </c>
      <c r="D358" s="4">
        <v>9</v>
      </c>
      <c r="E358" s="4">
        <v>48</v>
      </c>
      <c r="F358" s="4">
        <v>666.72</v>
      </c>
      <c r="G358" s="4">
        <v>-0.2468369530533488</v>
      </c>
      <c r="H358" s="3" t="s">
        <v>439</v>
      </c>
      <c r="I358" s="3" t="s">
        <v>337</v>
      </c>
      <c r="J358" s="1">
        <v>45387</v>
      </c>
      <c r="K358" s="4">
        <v>42123.110909090959</v>
      </c>
      <c r="L358" s="4">
        <v>132929.50192099597</v>
      </c>
      <c r="M358" s="4">
        <v>-0.31186749600348118</v>
      </c>
      <c r="N358" s="3" t="s">
        <v>439</v>
      </c>
    </row>
    <row r="359" spans="1:14" x14ac:dyDescent="0.3">
      <c r="A359" s="3" t="s">
        <v>31</v>
      </c>
      <c r="B359" s="3" t="s">
        <v>54</v>
      </c>
      <c r="C359" s="4">
        <v>21.95</v>
      </c>
      <c r="D359" s="4">
        <v>3</v>
      </c>
      <c r="E359" s="4">
        <v>189</v>
      </c>
      <c r="F359" s="4">
        <v>4148.55</v>
      </c>
      <c r="G359" s="4">
        <v>-0.2126548079019778</v>
      </c>
      <c r="H359" s="3" t="s">
        <v>439</v>
      </c>
      <c r="I359" s="3" t="s">
        <v>337</v>
      </c>
      <c r="J359" s="1">
        <v>45380</v>
      </c>
      <c r="K359" s="4">
        <v>42123.110909090959</v>
      </c>
      <c r="L359" s="4">
        <v>132929.50192099597</v>
      </c>
      <c r="M359" s="4">
        <v>-0.28567443915994201</v>
      </c>
      <c r="N359" s="3" t="s">
        <v>439</v>
      </c>
    </row>
    <row r="360" spans="1:14" x14ac:dyDescent="0.3">
      <c r="A360" s="3" t="s">
        <v>83</v>
      </c>
      <c r="B360" s="3" t="s">
        <v>41</v>
      </c>
      <c r="C360" s="4">
        <v>212.89</v>
      </c>
      <c r="D360" s="4">
        <v>10</v>
      </c>
      <c r="E360" s="4">
        <v>53</v>
      </c>
      <c r="F360" s="4">
        <v>11283.17</v>
      </c>
      <c r="G360" s="4">
        <v>-0.14261215319457546</v>
      </c>
      <c r="H360" s="3" t="s">
        <v>439</v>
      </c>
      <c r="I360" s="3" t="s">
        <v>337</v>
      </c>
      <c r="J360" s="1">
        <v>45292</v>
      </c>
      <c r="K360" s="4">
        <v>10438.718031746032</v>
      </c>
      <c r="L360" s="4">
        <v>26406.609500097282</v>
      </c>
      <c r="M360" s="4">
        <v>3.1978810768980299E-2</v>
      </c>
      <c r="N360" s="3" t="s">
        <v>439</v>
      </c>
    </row>
    <row r="361" spans="1:14" x14ac:dyDescent="0.3">
      <c r="A361" s="3" t="s">
        <v>67</v>
      </c>
      <c r="B361" s="3" t="s">
        <v>54</v>
      </c>
      <c r="C361" s="4">
        <v>28.11</v>
      </c>
      <c r="D361" s="4">
        <v>7</v>
      </c>
      <c r="E361" s="4">
        <v>542</v>
      </c>
      <c r="F361" s="4">
        <v>15235.619999999999</v>
      </c>
      <c r="G361" s="4">
        <v>-0.10380979362976719</v>
      </c>
      <c r="H361" s="3" t="s">
        <v>439</v>
      </c>
      <c r="I361" s="3" t="s">
        <v>337</v>
      </c>
      <c r="J361" s="1">
        <v>45422</v>
      </c>
      <c r="K361" s="4">
        <v>42123.110909090959</v>
      </c>
      <c r="L361" s="4">
        <v>132929.50192099597</v>
      </c>
      <c r="M361" s="4">
        <v>-0.20226880053361676</v>
      </c>
      <c r="N361" s="3" t="s">
        <v>439</v>
      </c>
    </row>
    <row r="362" spans="1:14" x14ac:dyDescent="0.3">
      <c r="A362" s="3" t="s">
        <v>13</v>
      </c>
      <c r="B362" s="3" t="s">
        <v>54</v>
      </c>
      <c r="C362" s="4">
        <v>33.369999999999997</v>
      </c>
      <c r="D362" s="4">
        <v>5</v>
      </c>
      <c r="E362" s="4">
        <v>400</v>
      </c>
      <c r="F362" s="4">
        <v>13347.999999999998</v>
      </c>
      <c r="G362" s="4">
        <v>-0.12234111216933719</v>
      </c>
      <c r="H362" s="3" t="s">
        <v>439</v>
      </c>
      <c r="I362" s="3" t="s">
        <v>337</v>
      </c>
      <c r="J362" s="1">
        <v>45311</v>
      </c>
      <c r="K362" s="4">
        <v>42123.110909090959</v>
      </c>
      <c r="L362" s="4">
        <v>132929.50192099597</v>
      </c>
      <c r="M362" s="4">
        <v>-0.21646895905916264</v>
      </c>
      <c r="N362" s="3" t="s">
        <v>439</v>
      </c>
    </row>
    <row r="363" spans="1:14" x14ac:dyDescent="0.3">
      <c r="A363" s="3" t="s">
        <v>38</v>
      </c>
      <c r="B363" s="3" t="s">
        <v>54</v>
      </c>
      <c r="C363" s="4">
        <v>24.15</v>
      </c>
      <c r="D363" s="4">
        <v>10</v>
      </c>
      <c r="E363" s="4">
        <v>14</v>
      </c>
      <c r="F363" s="4">
        <v>338.09999999999997</v>
      </c>
      <c r="G363" s="4">
        <v>-0.25006311186628444</v>
      </c>
      <c r="H363" s="3" t="s">
        <v>439</v>
      </c>
      <c r="I363" s="3" t="s">
        <v>337</v>
      </c>
      <c r="J363" s="1">
        <v>45399</v>
      </c>
      <c r="K363" s="4">
        <v>42123.110909090959</v>
      </c>
      <c r="L363" s="4">
        <v>132929.50192099597</v>
      </c>
      <c r="M363" s="4">
        <v>-0.31433963345416777</v>
      </c>
      <c r="N363" s="3" t="s">
        <v>439</v>
      </c>
    </row>
    <row r="364" spans="1:14" x14ac:dyDescent="0.3">
      <c r="A364" s="3" t="s">
        <v>14</v>
      </c>
      <c r="B364" s="3" t="s">
        <v>54</v>
      </c>
      <c r="C364" s="4">
        <v>49.99</v>
      </c>
      <c r="D364" s="4">
        <v>20</v>
      </c>
      <c r="E364" s="4">
        <v>15</v>
      </c>
      <c r="F364" s="4">
        <v>749.85</v>
      </c>
      <c r="G364" s="4">
        <v>-0.24602084148947767</v>
      </c>
      <c r="H364" s="3" t="s">
        <v>439</v>
      </c>
      <c r="I364" s="3" t="s">
        <v>337</v>
      </c>
      <c r="J364" s="1">
        <v>45332</v>
      </c>
      <c r="K364" s="4">
        <v>42123.110909090959</v>
      </c>
      <c r="L364" s="4">
        <v>132929.50192099597</v>
      </c>
      <c r="M364" s="4">
        <v>-0.31124212692589748</v>
      </c>
      <c r="N364" s="3" t="s">
        <v>439</v>
      </c>
    </row>
    <row r="365" spans="1:14" x14ac:dyDescent="0.3">
      <c r="A365" s="3" t="s">
        <v>6</v>
      </c>
      <c r="B365" s="3" t="s">
        <v>41</v>
      </c>
      <c r="C365" s="4">
        <v>24.4</v>
      </c>
      <c r="D365" s="4">
        <v>50</v>
      </c>
      <c r="E365" s="4">
        <v>14</v>
      </c>
      <c r="F365" s="4">
        <v>341.59999999999997</v>
      </c>
      <c r="G365" s="4">
        <v>-0.25002875134091995</v>
      </c>
      <c r="H365" s="3" t="s">
        <v>439</v>
      </c>
      <c r="I365" s="3" t="s">
        <v>335</v>
      </c>
      <c r="J365" s="1">
        <v>45355</v>
      </c>
      <c r="K365" s="4">
        <v>10438.718031746032</v>
      </c>
      <c r="L365" s="4">
        <v>26406.609500097282</v>
      </c>
      <c r="M365" s="4">
        <v>-0.38237086179915802</v>
      </c>
      <c r="N365" s="3" t="s">
        <v>439</v>
      </c>
    </row>
    <row r="366" spans="1:14" x14ac:dyDescent="0.3">
      <c r="A366" s="3" t="s">
        <v>94</v>
      </c>
      <c r="B366" s="3" t="s">
        <v>41</v>
      </c>
      <c r="C366" s="4">
        <v>50</v>
      </c>
      <c r="D366" s="4">
        <v>10</v>
      </c>
      <c r="E366" s="4">
        <v>19</v>
      </c>
      <c r="F366" s="4">
        <v>950</v>
      </c>
      <c r="G366" s="4">
        <v>-0.24405591030327761</v>
      </c>
      <c r="H366" s="3" t="s">
        <v>439</v>
      </c>
      <c r="I366" s="3" t="s">
        <v>337</v>
      </c>
      <c r="J366" s="1">
        <v>45363</v>
      </c>
      <c r="K366" s="4">
        <v>10438.718031746032</v>
      </c>
      <c r="L366" s="4">
        <v>26406.609500097282</v>
      </c>
      <c r="M366" s="4">
        <v>-0.35933117546616788</v>
      </c>
      <c r="N366" s="3" t="s">
        <v>439</v>
      </c>
    </row>
    <row r="367" spans="1:14" x14ac:dyDescent="0.3">
      <c r="A367" s="3" t="s">
        <v>107</v>
      </c>
      <c r="B367" s="3" t="s">
        <v>180</v>
      </c>
      <c r="C367" s="4">
        <v>10.19</v>
      </c>
      <c r="D367" s="4">
        <v>44</v>
      </c>
      <c r="E367" s="4">
        <v>330</v>
      </c>
      <c r="F367" s="4">
        <v>3362.7</v>
      </c>
      <c r="G367" s="4">
        <v>-0.22036972757559911</v>
      </c>
      <c r="H367" s="3" t="s">
        <v>439</v>
      </c>
      <c r="I367" s="3" t="s">
        <v>337</v>
      </c>
      <c r="J367" s="1">
        <v>45418</v>
      </c>
      <c r="K367" s="4">
        <v>15577.778285714288</v>
      </c>
      <c r="L367" s="4">
        <v>35267.89604619662</v>
      </c>
      <c r="M367" s="4">
        <v>-0.34635120478165277</v>
      </c>
      <c r="N367" s="3" t="s">
        <v>439</v>
      </c>
    </row>
    <row r="368" spans="1:14" x14ac:dyDescent="0.3">
      <c r="A368" s="3" t="s">
        <v>108</v>
      </c>
      <c r="B368" s="3" t="s">
        <v>277</v>
      </c>
      <c r="C368" s="4">
        <v>9.2100000000000009</v>
      </c>
      <c r="D368" s="4">
        <v>5</v>
      </c>
      <c r="E368" s="4">
        <v>72</v>
      </c>
      <c r="F368" s="4">
        <v>663.12000000000012</v>
      </c>
      <c r="G368" s="4">
        <v>-0.24687229530800942</v>
      </c>
      <c r="H368" s="3" t="s">
        <v>439</v>
      </c>
      <c r="I368" s="3" t="s">
        <v>335</v>
      </c>
      <c r="J368" s="1">
        <v>45356</v>
      </c>
      <c r="K368" s="4">
        <v>888.70666666666682</v>
      </c>
      <c r="L368" s="4">
        <v>578.87046250051094</v>
      </c>
      <c r="M368" s="4">
        <v>-0.38970146393756894</v>
      </c>
      <c r="N368" s="3" t="s">
        <v>439</v>
      </c>
    </row>
    <row r="369" spans="1:14" x14ac:dyDescent="0.3">
      <c r="A369" s="3" t="s">
        <v>30</v>
      </c>
      <c r="B369" s="3" t="s">
        <v>41</v>
      </c>
      <c r="C369" s="4">
        <v>16.97</v>
      </c>
      <c r="D369" s="4">
        <v>10</v>
      </c>
      <c r="E369" s="4">
        <v>16</v>
      </c>
      <c r="F369" s="4">
        <v>271.52</v>
      </c>
      <c r="G369" s="4">
        <v>-0.25071674723164639</v>
      </c>
      <c r="H369" s="3" t="s">
        <v>439</v>
      </c>
      <c r="I369" s="3" t="s">
        <v>143</v>
      </c>
      <c r="J369" s="1">
        <v>45428</v>
      </c>
      <c r="K369" s="4">
        <v>10438.718031746032</v>
      </c>
      <c r="L369" s="4">
        <v>26406.609500097282</v>
      </c>
      <c r="M369" s="4">
        <v>-0.38502474282844129</v>
      </c>
      <c r="N369" s="3" t="s">
        <v>439</v>
      </c>
    </row>
    <row r="370" spans="1:14" x14ac:dyDescent="0.3">
      <c r="A370" s="3" t="s">
        <v>5</v>
      </c>
      <c r="B370" s="3" t="s">
        <v>41</v>
      </c>
      <c r="C370" s="4">
        <v>78.989999999999995</v>
      </c>
      <c r="D370" s="4">
        <v>10</v>
      </c>
      <c r="E370" s="4">
        <v>743</v>
      </c>
      <c r="F370" s="4">
        <v>58689.57</v>
      </c>
      <c r="G370" s="4">
        <v>0.32279036384501436</v>
      </c>
      <c r="H370" s="3" t="s">
        <v>439</v>
      </c>
      <c r="I370" s="3" t="s">
        <v>335</v>
      </c>
      <c r="J370" s="1">
        <v>45384</v>
      </c>
      <c r="K370" s="4">
        <v>10438.718031746032</v>
      </c>
      <c r="L370" s="4">
        <v>26406.609500097282</v>
      </c>
      <c r="M370" s="4">
        <v>1.8272263225642889</v>
      </c>
      <c r="N370" s="3" t="s">
        <v>439</v>
      </c>
    </row>
    <row r="371" spans="1:14" x14ac:dyDescent="0.3">
      <c r="A371" s="3" t="s">
        <v>19</v>
      </c>
      <c r="B371" s="3" t="s">
        <v>54</v>
      </c>
      <c r="C371" s="4">
        <v>39.99</v>
      </c>
      <c r="D371" s="4">
        <v>10</v>
      </c>
      <c r="E371" s="4">
        <v>207</v>
      </c>
      <c r="F371" s="4">
        <v>8277.93</v>
      </c>
      <c r="G371" s="4">
        <v>-0.17211547469353039</v>
      </c>
      <c r="H371" s="3" t="s">
        <v>439</v>
      </c>
      <c r="I371" s="3" t="s">
        <v>337</v>
      </c>
      <c r="J371" s="1">
        <v>45398</v>
      </c>
      <c r="K371" s="4">
        <v>42123.110909090959</v>
      </c>
      <c r="L371" s="4">
        <v>132929.50192099597</v>
      </c>
      <c r="M371" s="4">
        <v>-0.25461000319707944</v>
      </c>
      <c r="N371" s="3" t="s">
        <v>439</v>
      </c>
    </row>
    <row r="372" spans="1:14" x14ac:dyDescent="0.3">
      <c r="A372" s="3" t="s">
        <v>12</v>
      </c>
      <c r="B372" s="3" t="s">
        <v>54</v>
      </c>
      <c r="C372" s="4">
        <v>29.46</v>
      </c>
      <c r="D372" s="4">
        <v>10</v>
      </c>
      <c r="E372" s="4">
        <v>43</v>
      </c>
      <c r="F372" s="4">
        <v>1266.78</v>
      </c>
      <c r="G372" s="4">
        <v>-0.24094598823900357</v>
      </c>
      <c r="H372" s="3" t="s">
        <v>439</v>
      </c>
      <c r="I372" s="3" t="s">
        <v>337</v>
      </c>
      <c r="J372" s="1">
        <v>45366</v>
      </c>
      <c r="K372" s="4">
        <v>42123.110909090959</v>
      </c>
      <c r="L372" s="4">
        <v>132929.50192099597</v>
      </c>
      <c r="M372" s="4">
        <v>-0.30735337392126177</v>
      </c>
      <c r="N372" s="3" t="s">
        <v>439</v>
      </c>
    </row>
    <row r="373" spans="1:14" x14ac:dyDescent="0.3">
      <c r="A373" s="3" t="s">
        <v>353</v>
      </c>
      <c r="B373" s="3" t="s">
        <v>9</v>
      </c>
      <c r="C373" s="4">
        <v>79.989999999999995</v>
      </c>
      <c r="D373" s="4">
        <v>9</v>
      </c>
      <c r="E373" s="4">
        <v>15</v>
      </c>
      <c r="F373" s="4">
        <v>1199.8499999999999</v>
      </c>
      <c r="G373" s="4">
        <v>-0.24160305965690201</v>
      </c>
      <c r="H373" s="3" t="s">
        <v>439</v>
      </c>
      <c r="I373" s="3" t="s">
        <v>143</v>
      </c>
      <c r="J373" s="1">
        <v>45410</v>
      </c>
      <c r="K373" s="4">
        <v>3369.2595999999985</v>
      </c>
      <c r="L373" s="4">
        <v>7916.3472393375896</v>
      </c>
      <c r="M373" s="4">
        <v>-0.27404174354806682</v>
      </c>
      <c r="N373" s="3" t="s">
        <v>439</v>
      </c>
    </row>
    <row r="374" spans="1:14" x14ac:dyDescent="0.3">
      <c r="A374" s="3" t="s">
        <v>14</v>
      </c>
      <c r="B374" s="3" t="s">
        <v>54</v>
      </c>
      <c r="C374" s="4">
        <v>35.99</v>
      </c>
      <c r="D374" s="4">
        <v>10</v>
      </c>
      <c r="E374" s="4">
        <v>46</v>
      </c>
      <c r="F374" s="4">
        <v>1655.5400000000002</v>
      </c>
      <c r="G374" s="4">
        <v>-0.23712941742737662</v>
      </c>
      <c r="H374" s="3" t="s">
        <v>439</v>
      </c>
      <c r="I374" s="3" t="s">
        <v>337</v>
      </c>
      <c r="J374" s="1">
        <v>45331</v>
      </c>
      <c r="K374" s="4">
        <v>42123.110909090959</v>
      </c>
      <c r="L374" s="4">
        <v>132929.50192099597</v>
      </c>
      <c r="M374" s="4">
        <v>-0.3044288162092269</v>
      </c>
      <c r="N374" s="3" t="s">
        <v>439</v>
      </c>
    </row>
    <row r="375" spans="1:14" x14ac:dyDescent="0.3">
      <c r="A375" s="3" t="s">
        <v>110</v>
      </c>
      <c r="B375" s="3" t="s">
        <v>41</v>
      </c>
      <c r="C375" s="4">
        <v>84.99</v>
      </c>
      <c r="D375" s="4">
        <v>3</v>
      </c>
      <c r="E375" s="4">
        <v>7</v>
      </c>
      <c r="F375" s="4">
        <v>594.92999999999995</v>
      </c>
      <c r="G375" s="4">
        <v>-0.24754173651503905</v>
      </c>
      <c r="H375" s="3" t="s">
        <v>439</v>
      </c>
      <c r="I375" s="3" t="s">
        <v>335</v>
      </c>
      <c r="J375" s="1">
        <v>45379</v>
      </c>
      <c r="K375" s="4">
        <v>10438.718031746032</v>
      </c>
      <c r="L375" s="4">
        <v>26406.609500097282</v>
      </c>
      <c r="M375" s="4">
        <v>-0.37277743027592264</v>
      </c>
      <c r="N375" s="3" t="s">
        <v>439</v>
      </c>
    </row>
    <row r="376" spans="1:14" x14ac:dyDescent="0.3">
      <c r="A376" s="3" t="s">
        <v>116</v>
      </c>
      <c r="B376" s="3" t="s">
        <v>41</v>
      </c>
      <c r="C376" s="4">
        <v>112.49</v>
      </c>
      <c r="D376" s="4">
        <v>5</v>
      </c>
      <c r="E376" s="4">
        <v>15</v>
      </c>
      <c r="F376" s="4">
        <v>1687.35</v>
      </c>
      <c r="G376" s="4">
        <v>-0.23681712933827836</v>
      </c>
      <c r="H376" s="3" t="s">
        <v>439</v>
      </c>
      <c r="I376" s="3" t="s">
        <v>143</v>
      </c>
      <c r="J376" s="1">
        <v>45360</v>
      </c>
      <c r="K376" s="4">
        <v>10438.718031746032</v>
      </c>
      <c r="L376" s="4">
        <v>26406.609500097282</v>
      </c>
      <c r="M376" s="4">
        <v>-0.33140824200523705</v>
      </c>
      <c r="N376" s="3" t="s">
        <v>439</v>
      </c>
    </row>
    <row r="377" spans="1:14" x14ac:dyDescent="0.3">
      <c r="A377" s="3" t="s">
        <v>19</v>
      </c>
      <c r="B377" s="3" t="s">
        <v>85</v>
      </c>
      <c r="C377" s="4">
        <v>22.79</v>
      </c>
      <c r="D377" s="4">
        <v>8</v>
      </c>
      <c r="E377" s="4">
        <v>7</v>
      </c>
      <c r="F377" s="4">
        <v>159.53</v>
      </c>
      <c r="G377" s="4">
        <v>-0.25181618587038007</v>
      </c>
      <c r="H377" s="3" t="s">
        <v>439</v>
      </c>
      <c r="I377" s="3" t="s">
        <v>337</v>
      </c>
      <c r="J377" s="1">
        <v>45327</v>
      </c>
      <c r="K377" s="4">
        <v>9929.7000000000007</v>
      </c>
      <c r="L377" s="4">
        <v>17495.282577171645</v>
      </c>
      <c r="M377" s="4">
        <v>-0.55844596718594319</v>
      </c>
      <c r="N377" s="3" t="s">
        <v>439</v>
      </c>
    </row>
    <row r="378" spans="1:14" x14ac:dyDescent="0.3">
      <c r="A378" s="3" t="s">
        <v>32</v>
      </c>
      <c r="B378" s="3" t="s">
        <v>54</v>
      </c>
      <c r="C378" s="4">
        <v>44.99</v>
      </c>
      <c r="D378" s="4">
        <v>10</v>
      </c>
      <c r="E378" s="4">
        <v>32</v>
      </c>
      <c r="F378" s="4">
        <v>1439.68</v>
      </c>
      <c r="G378" s="4">
        <v>-0.23924857828599838</v>
      </c>
      <c r="H378" s="3" t="s">
        <v>439</v>
      </c>
      <c r="I378" s="3" t="s">
        <v>337</v>
      </c>
      <c r="J378" s="1">
        <v>45378</v>
      </c>
      <c r="K378" s="4">
        <v>42123.110909090959</v>
      </c>
      <c r="L378" s="4">
        <v>132929.50192099597</v>
      </c>
      <c r="M378" s="4">
        <v>-0.30605268447684664</v>
      </c>
      <c r="N378" s="3" t="s">
        <v>439</v>
      </c>
    </row>
    <row r="379" spans="1:14" x14ac:dyDescent="0.3">
      <c r="A379" s="3" t="s">
        <v>3</v>
      </c>
      <c r="B379" s="3" t="s">
        <v>9</v>
      </c>
      <c r="C379" s="4">
        <v>21.99</v>
      </c>
      <c r="D379" s="4">
        <v>10</v>
      </c>
      <c r="E379" s="4">
        <v>2</v>
      </c>
      <c r="F379" s="4">
        <v>43.98</v>
      </c>
      <c r="G379" s="4">
        <v>-0.25295057407205584</v>
      </c>
      <c r="H379" s="3" t="s">
        <v>439</v>
      </c>
      <c r="I379" s="3" t="s">
        <v>335</v>
      </c>
      <c r="J379" s="1">
        <v>45426</v>
      </c>
      <c r="K379" s="4">
        <v>3369.2595999999985</v>
      </c>
      <c r="L379" s="4">
        <v>7916.3472393375896</v>
      </c>
      <c r="M379" s="4">
        <v>-0.4200522664640271</v>
      </c>
      <c r="N379" s="3" t="s">
        <v>439</v>
      </c>
    </row>
    <row r="380" spans="1:14" x14ac:dyDescent="0.3">
      <c r="A380" s="3" t="s">
        <v>18</v>
      </c>
      <c r="B380" s="3" t="s">
        <v>101</v>
      </c>
      <c r="C380" s="4">
        <v>125</v>
      </c>
      <c r="D380" s="4">
        <v>10</v>
      </c>
      <c r="E380" s="4">
        <v>2</v>
      </c>
      <c r="F380" s="4">
        <v>250</v>
      </c>
      <c r="G380" s="4">
        <v>-0.2509280153761731</v>
      </c>
      <c r="H380" s="3" t="s">
        <v>439</v>
      </c>
      <c r="I380" s="3" t="s">
        <v>338</v>
      </c>
      <c r="J380" s="1">
        <v>45401</v>
      </c>
      <c r="K380" s="4">
        <v>1516.98</v>
      </c>
      <c r="L380" s="4">
        <v>1143.3262167222638</v>
      </c>
      <c r="M380" s="4">
        <v>-1.108152670225854</v>
      </c>
      <c r="N380" s="3" t="s">
        <v>439</v>
      </c>
    </row>
    <row r="381" spans="1:14" x14ac:dyDescent="0.3">
      <c r="A381" s="3" t="s">
        <v>45</v>
      </c>
      <c r="B381" s="3" t="s">
        <v>180</v>
      </c>
      <c r="C381" s="4">
        <v>43.49</v>
      </c>
      <c r="D381" s="4">
        <v>2</v>
      </c>
      <c r="E381" s="4">
        <v>3</v>
      </c>
      <c r="F381" s="4">
        <v>130.47</v>
      </c>
      <c r="G381" s="4">
        <v>-0.25210147640383479</v>
      </c>
      <c r="H381" s="3" t="s">
        <v>439</v>
      </c>
      <c r="I381" s="3" t="s">
        <v>335</v>
      </c>
      <c r="J381" s="1">
        <v>45338</v>
      </c>
      <c r="K381" s="4">
        <v>15577.778285714288</v>
      </c>
      <c r="L381" s="4">
        <v>35267.89604619662</v>
      </c>
      <c r="M381" s="4">
        <v>-0.43799914419278679</v>
      </c>
      <c r="N381" s="3" t="s">
        <v>439</v>
      </c>
    </row>
    <row r="382" spans="1:14" x14ac:dyDescent="0.3">
      <c r="A382" s="3" t="s">
        <v>95</v>
      </c>
      <c r="B382" s="3" t="s">
        <v>7</v>
      </c>
      <c r="C382" s="4">
        <v>23.49</v>
      </c>
      <c r="D382" s="4">
        <v>3</v>
      </c>
      <c r="E382" s="4">
        <v>6</v>
      </c>
      <c r="F382" s="4">
        <v>140.94</v>
      </c>
      <c r="G382" s="4">
        <v>-0.25199868934653025</v>
      </c>
      <c r="H382" s="3" t="s">
        <v>439</v>
      </c>
      <c r="I382" s="3" t="s">
        <v>143</v>
      </c>
      <c r="J382" s="1">
        <v>45363</v>
      </c>
      <c r="K382" s="4">
        <v>1881.0670270270268</v>
      </c>
      <c r="L382" s="4">
        <v>5343.4324984110126</v>
      </c>
      <c r="M382" s="4">
        <v>-0.3256571553106532</v>
      </c>
      <c r="N382" s="3" t="s">
        <v>439</v>
      </c>
    </row>
    <row r="383" spans="1:14" x14ac:dyDescent="0.3">
      <c r="A383" s="3" t="s">
        <v>24</v>
      </c>
      <c r="B383" s="3" t="s">
        <v>25</v>
      </c>
      <c r="C383" s="4">
        <v>44</v>
      </c>
      <c r="D383" s="4">
        <v>10</v>
      </c>
      <c r="E383" s="4">
        <v>83</v>
      </c>
      <c r="F383" s="4">
        <v>3652</v>
      </c>
      <c r="G383" s="4">
        <v>-0.21752958472190101</v>
      </c>
      <c r="H383" s="3" t="s">
        <v>439</v>
      </c>
      <c r="I383" s="3" t="s">
        <v>338</v>
      </c>
      <c r="J383" s="1">
        <v>45362</v>
      </c>
      <c r="K383" s="4">
        <v>7851.1500000000024</v>
      </c>
      <c r="L383" s="4">
        <v>18631.101710406907</v>
      </c>
      <c r="M383" s="4">
        <v>-0.22538388042047203</v>
      </c>
      <c r="N383" s="3" t="s">
        <v>439</v>
      </c>
    </row>
    <row r="384" spans="1:14" x14ac:dyDescent="0.3">
      <c r="A384" s="3" t="s">
        <v>16</v>
      </c>
      <c r="B384" s="3" t="s">
        <v>54</v>
      </c>
      <c r="C384" s="4">
        <v>36.65</v>
      </c>
      <c r="D384" s="4">
        <v>3</v>
      </c>
      <c r="E384" s="4">
        <v>11</v>
      </c>
      <c r="F384" s="4">
        <v>403.15</v>
      </c>
      <c r="G384" s="4">
        <v>-0.24942449695915317</v>
      </c>
      <c r="H384" s="3" t="s">
        <v>439</v>
      </c>
      <c r="I384" s="3" t="s">
        <v>337</v>
      </c>
      <c r="J384" s="1">
        <v>45292</v>
      </c>
      <c r="K384" s="4">
        <v>42123.110909090959</v>
      </c>
      <c r="L384" s="4">
        <v>132929.50192099597</v>
      </c>
      <c r="M384" s="4">
        <v>-0.31385027632080043</v>
      </c>
      <c r="N384" s="3" t="s">
        <v>439</v>
      </c>
    </row>
    <row r="385" spans="1:14" x14ac:dyDescent="0.3">
      <c r="A385" s="3" t="s">
        <v>16</v>
      </c>
      <c r="B385" s="3" t="s">
        <v>41</v>
      </c>
      <c r="C385" s="4">
        <v>74.989999999999995</v>
      </c>
      <c r="D385" s="4">
        <v>2</v>
      </c>
      <c r="E385" s="4">
        <v>60</v>
      </c>
      <c r="F385" s="4">
        <v>4499.3999999999996</v>
      </c>
      <c r="G385" s="4">
        <v>-0.20921041066651294</v>
      </c>
      <c r="H385" s="3" t="s">
        <v>439</v>
      </c>
      <c r="I385" s="3" t="s">
        <v>337</v>
      </c>
      <c r="J385" s="1">
        <v>45364</v>
      </c>
      <c r="K385" s="4">
        <v>10438.718031746032</v>
      </c>
      <c r="L385" s="4">
        <v>26406.609500097282</v>
      </c>
      <c r="M385" s="4">
        <v>-0.22491785746762194</v>
      </c>
      <c r="N385" s="3" t="s">
        <v>439</v>
      </c>
    </row>
    <row r="386" spans="1:14" x14ac:dyDescent="0.3">
      <c r="A386" s="3" t="s">
        <v>6</v>
      </c>
      <c r="B386" s="3" t="s">
        <v>41</v>
      </c>
      <c r="C386" s="4">
        <v>26.99</v>
      </c>
      <c r="D386" s="4">
        <v>9</v>
      </c>
      <c r="E386" s="4">
        <v>75</v>
      </c>
      <c r="F386" s="4">
        <v>2024.2499999999998</v>
      </c>
      <c r="G386" s="4">
        <v>-0.23350968333962335</v>
      </c>
      <c r="H386" s="3" t="s">
        <v>439</v>
      </c>
      <c r="I386" s="3" t="s">
        <v>143</v>
      </c>
      <c r="J386" s="1">
        <v>45354</v>
      </c>
      <c r="K386" s="4">
        <v>10438.718031746032</v>
      </c>
      <c r="L386" s="4">
        <v>26406.609500097282</v>
      </c>
      <c r="M386" s="4">
        <v>-0.31865007250230409</v>
      </c>
      <c r="N386" s="3" t="s">
        <v>439</v>
      </c>
    </row>
    <row r="387" spans="1:14" x14ac:dyDescent="0.3">
      <c r="A387" s="3" t="s">
        <v>12</v>
      </c>
      <c r="B387" s="3" t="s">
        <v>41</v>
      </c>
      <c r="C387" s="4">
        <v>52.97</v>
      </c>
      <c r="D387" s="4">
        <v>1</v>
      </c>
      <c r="E387" s="4">
        <v>1683</v>
      </c>
      <c r="F387" s="4">
        <v>89148.51</v>
      </c>
      <c r="G387" s="4">
        <v>0.62181470111504211</v>
      </c>
      <c r="H387" s="3" t="s">
        <v>439</v>
      </c>
      <c r="I387" s="3" t="s">
        <v>338</v>
      </c>
      <c r="J387" s="1">
        <v>45312</v>
      </c>
      <c r="K387" s="4">
        <v>10438.718031746032</v>
      </c>
      <c r="L387" s="4">
        <v>26406.609500097282</v>
      </c>
      <c r="M387" s="4">
        <v>2.9806852700254458</v>
      </c>
      <c r="N387" s="3" t="s">
        <v>439</v>
      </c>
    </row>
    <row r="388" spans="1:14" x14ac:dyDescent="0.3">
      <c r="A388" s="3" t="s">
        <v>18</v>
      </c>
      <c r="B388" s="3" t="s">
        <v>41</v>
      </c>
      <c r="C388" s="4">
        <v>22.61</v>
      </c>
      <c r="D388" s="4">
        <v>52</v>
      </c>
      <c r="E388" s="4">
        <v>619</v>
      </c>
      <c r="F388" s="4">
        <v>13995.59</v>
      </c>
      <c r="G388" s="4">
        <v>-0.11598353142054232</v>
      </c>
      <c r="H388" s="3" t="s">
        <v>439</v>
      </c>
      <c r="I388" s="3" t="s">
        <v>338</v>
      </c>
      <c r="J388" s="1">
        <v>45328</v>
      </c>
      <c r="K388" s="4">
        <v>10438.718031746032</v>
      </c>
      <c r="L388" s="4">
        <v>26406.609500097282</v>
      </c>
      <c r="M388" s="4">
        <v>0.13469627625768713</v>
      </c>
      <c r="N388" s="3" t="s">
        <v>439</v>
      </c>
    </row>
    <row r="389" spans="1:14" x14ac:dyDescent="0.3">
      <c r="A389" s="3" t="s">
        <v>5</v>
      </c>
      <c r="B389" s="3" t="s">
        <v>41</v>
      </c>
      <c r="C389" s="4">
        <v>72.989999999999995</v>
      </c>
      <c r="D389" s="4">
        <v>6</v>
      </c>
      <c r="E389" s="4">
        <v>235</v>
      </c>
      <c r="F389" s="4">
        <v>17152.649999999998</v>
      </c>
      <c r="G389" s="4">
        <v>-8.4989748504206E-2</v>
      </c>
      <c r="H389" s="3" t="s">
        <v>439</v>
      </c>
      <c r="I389" s="3" t="s">
        <v>337</v>
      </c>
      <c r="J389" s="1">
        <v>45440</v>
      </c>
      <c r="K389" s="4">
        <v>10438.718031746032</v>
      </c>
      <c r="L389" s="4">
        <v>26406.609500097282</v>
      </c>
      <c r="M389" s="4">
        <v>0.2542519503773944</v>
      </c>
      <c r="N389" s="3" t="s">
        <v>439</v>
      </c>
    </row>
    <row r="390" spans="1:14" x14ac:dyDescent="0.3">
      <c r="A390" s="3" t="s">
        <v>113</v>
      </c>
      <c r="B390" s="3" t="s">
        <v>7</v>
      </c>
      <c r="C390" s="4">
        <v>27.99</v>
      </c>
      <c r="D390" s="4">
        <v>3</v>
      </c>
      <c r="E390" s="4">
        <v>1</v>
      </c>
      <c r="F390" s="4">
        <v>27.99</v>
      </c>
      <c r="G390" s="4">
        <v>-0.25310755258650669</v>
      </c>
      <c r="H390" s="3" t="s">
        <v>439</v>
      </c>
      <c r="I390" s="3" t="s">
        <v>143</v>
      </c>
      <c r="J390" s="1">
        <v>45344</v>
      </c>
      <c r="K390" s="4">
        <v>1881.0670270270268</v>
      </c>
      <c r="L390" s="4">
        <v>5343.4324984110126</v>
      </c>
      <c r="M390" s="4">
        <v>-0.3467952533466232</v>
      </c>
      <c r="N390" s="3" t="s">
        <v>439</v>
      </c>
    </row>
    <row r="391" spans="1:14" x14ac:dyDescent="0.3">
      <c r="A391" s="3" t="s">
        <v>16</v>
      </c>
      <c r="B391" s="3" t="s">
        <v>41</v>
      </c>
      <c r="C391" s="4">
        <v>17.98</v>
      </c>
      <c r="D391" s="4">
        <v>10</v>
      </c>
      <c r="E391" s="4">
        <v>50</v>
      </c>
      <c r="F391" s="4">
        <v>899</v>
      </c>
      <c r="G391" s="4">
        <v>-0.24455659224430285</v>
      </c>
      <c r="H391" s="3" t="s">
        <v>439</v>
      </c>
      <c r="I391" s="3" t="s">
        <v>337</v>
      </c>
      <c r="J391" s="1">
        <v>45442</v>
      </c>
      <c r="K391" s="4">
        <v>10438.718031746032</v>
      </c>
      <c r="L391" s="4">
        <v>26406.609500097282</v>
      </c>
      <c r="M391" s="4">
        <v>-0.36126251011932781</v>
      </c>
      <c r="N391" s="3" t="s">
        <v>439</v>
      </c>
    </row>
    <row r="392" spans="1:14" x14ac:dyDescent="0.3">
      <c r="A392" s="3" t="s">
        <v>60</v>
      </c>
      <c r="B392" s="3" t="s">
        <v>41</v>
      </c>
      <c r="C392" s="4">
        <v>169</v>
      </c>
      <c r="D392" s="4">
        <v>1</v>
      </c>
      <c r="E392" s="4">
        <v>1</v>
      </c>
      <c r="F392" s="4">
        <v>169</v>
      </c>
      <c r="G392" s="4">
        <v>-0.25172321610603671</v>
      </c>
      <c r="H392" s="3" t="s">
        <v>439</v>
      </c>
      <c r="I392" s="3" t="s">
        <v>335</v>
      </c>
      <c r="J392" s="1">
        <v>45384</v>
      </c>
      <c r="K392" s="4">
        <v>10438.718031746032</v>
      </c>
      <c r="L392" s="4">
        <v>26406.609500097282</v>
      </c>
      <c r="M392" s="4">
        <v>-0.38890710417436203</v>
      </c>
      <c r="N392" s="3" t="s">
        <v>439</v>
      </c>
    </row>
    <row r="393" spans="1:14" x14ac:dyDescent="0.3">
      <c r="A393" s="3" t="s">
        <v>70</v>
      </c>
      <c r="B393" s="3" t="s">
        <v>180</v>
      </c>
      <c r="C393" s="4">
        <v>27.94</v>
      </c>
      <c r="D393" s="4">
        <v>1</v>
      </c>
      <c r="E393" s="4">
        <v>717</v>
      </c>
      <c r="F393" s="4">
        <v>20032.98</v>
      </c>
      <c r="G393" s="4">
        <v>-5.6712705069044446E-2</v>
      </c>
      <c r="H393" s="3" t="s">
        <v>439</v>
      </c>
      <c r="I393" s="3" t="s">
        <v>143</v>
      </c>
      <c r="J393" s="1">
        <v>45318</v>
      </c>
      <c r="K393" s="4">
        <v>15577.778285714288</v>
      </c>
      <c r="L393" s="4">
        <v>35267.89604619662</v>
      </c>
      <c r="M393" s="4">
        <v>0.12632456748908252</v>
      </c>
      <c r="N393" s="3" t="s">
        <v>439</v>
      </c>
    </row>
    <row r="394" spans="1:14" x14ac:dyDescent="0.3">
      <c r="A394" s="3" t="s">
        <v>60</v>
      </c>
      <c r="B394" s="3" t="s">
        <v>41</v>
      </c>
      <c r="C394" s="4">
        <v>12.95</v>
      </c>
      <c r="D394" s="4">
        <v>10</v>
      </c>
      <c r="E394" s="4">
        <v>594</v>
      </c>
      <c r="F394" s="4">
        <v>7692.2999999999993</v>
      </c>
      <c r="G394" s="4">
        <v>-0.17786477597044437</v>
      </c>
      <c r="H394" s="3" t="s">
        <v>439</v>
      </c>
      <c r="I394" s="3" t="s">
        <v>337</v>
      </c>
      <c r="J394" s="1">
        <v>45370</v>
      </c>
      <c r="K394" s="4">
        <v>10438.718031746032</v>
      </c>
      <c r="L394" s="4">
        <v>26406.609500097282</v>
      </c>
      <c r="M394" s="4">
        <v>-0.10400494738773315</v>
      </c>
      <c r="N394" s="3" t="s">
        <v>439</v>
      </c>
    </row>
    <row r="395" spans="1:14" x14ac:dyDescent="0.3">
      <c r="A395" s="3" t="s">
        <v>6</v>
      </c>
      <c r="B395" s="3" t="s">
        <v>41</v>
      </c>
      <c r="C395" s="4">
        <v>23.99</v>
      </c>
      <c r="D395" s="4">
        <v>10</v>
      </c>
      <c r="E395" s="4">
        <v>10</v>
      </c>
      <c r="F395" s="4">
        <v>239.89999999999998</v>
      </c>
      <c r="G395" s="4">
        <v>-0.25102717003508201</v>
      </c>
      <c r="H395" s="3" t="s">
        <v>439</v>
      </c>
      <c r="I395" s="3" t="s">
        <v>338</v>
      </c>
      <c r="J395" s="1">
        <v>45396</v>
      </c>
      <c r="K395" s="4">
        <v>10438.718031746032</v>
      </c>
      <c r="L395" s="4">
        <v>26406.609500097282</v>
      </c>
      <c r="M395" s="4">
        <v>-0.3862221703134005</v>
      </c>
      <c r="N395" s="3" t="s">
        <v>439</v>
      </c>
    </row>
    <row r="396" spans="1:14" x14ac:dyDescent="0.3">
      <c r="A396" s="3" t="s">
        <v>40</v>
      </c>
      <c r="B396" s="3" t="s">
        <v>41</v>
      </c>
      <c r="C396" s="4">
        <v>24.99</v>
      </c>
      <c r="D396" s="4">
        <v>12</v>
      </c>
      <c r="E396" s="4">
        <v>6</v>
      </c>
      <c r="F396" s="4">
        <v>149.94</v>
      </c>
      <c r="G396" s="4">
        <v>-0.2519103337098787</v>
      </c>
      <c r="H396" s="3" t="s">
        <v>439</v>
      </c>
      <c r="I396" s="3" t="s">
        <v>337</v>
      </c>
      <c r="J396" s="1">
        <v>45413</v>
      </c>
      <c r="K396" s="4">
        <v>10438.718031746032</v>
      </c>
      <c r="L396" s="4">
        <v>26406.609500097282</v>
      </c>
      <c r="M396" s="4">
        <v>-0.3896288931643469</v>
      </c>
      <c r="N396" s="3" t="s">
        <v>439</v>
      </c>
    </row>
    <row r="397" spans="1:14" x14ac:dyDescent="0.3">
      <c r="A397" s="3" t="s">
        <v>38</v>
      </c>
      <c r="B397" s="3" t="s">
        <v>54</v>
      </c>
      <c r="C397" s="4">
        <v>28.42</v>
      </c>
      <c r="D397" s="4">
        <v>60</v>
      </c>
      <c r="E397" s="4">
        <v>731</v>
      </c>
      <c r="F397" s="4">
        <v>20775.02</v>
      </c>
      <c r="G397" s="4">
        <v>-4.942788100005676E-2</v>
      </c>
      <c r="H397" s="3" t="s">
        <v>439</v>
      </c>
      <c r="I397" s="3" t="s">
        <v>337</v>
      </c>
      <c r="J397" s="1">
        <v>45371</v>
      </c>
      <c r="K397" s="4">
        <v>42123.110909090959</v>
      </c>
      <c r="L397" s="4">
        <v>132929.50192099597</v>
      </c>
      <c r="M397" s="4">
        <v>-0.160597087934466</v>
      </c>
      <c r="N397" s="3" t="s">
        <v>439</v>
      </c>
    </row>
    <row r="398" spans="1:14" x14ac:dyDescent="0.3">
      <c r="A398" s="3" t="s">
        <v>72</v>
      </c>
      <c r="B398" s="3" t="s">
        <v>54</v>
      </c>
      <c r="C398" s="4">
        <v>76.5</v>
      </c>
      <c r="D398" s="4">
        <v>2</v>
      </c>
      <c r="E398" s="4">
        <v>8</v>
      </c>
      <c r="F398" s="4">
        <v>612</v>
      </c>
      <c r="G398" s="4">
        <v>-0.24737415532419002</v>
      </c>
      <c r="H398" s="3" t="s">
        <v>439</v>
      </c>
      <c r="I398" s="3" t="s">
        <v>337</v>
      </c>
      <c r="J398" s="1">
        <v>45431</v>
      </c>
      <c r="K398" s="4">
        <v>42123.110909090959</v>
      </c>
      <c r="L398" s="4">
        <v>132929.50192099597</v>
      </c>
      <c r="M398" s="4">
        <v>-0.31227914277270269</v>
      </c>
      <c r="N398" s="3" t="s">
        <v>439</v>
      </c>
    </row>
    <row r="399" spans="1:14" x14ac:dyDescent="0.3">
      <c r="A399" s="3" t="s">
        <v>5</v>
      </c>
      <c r="B399" s="3" t="s">
        <v>9</v>
      </c>
      <c r="C399" s="4">
        <v>90.44</v>
      </c>
      <c r="D399" s="4">
        <v>1</v>
      </c>
      <c r="E399" s="4">
        <v>1</v>
      </c>
      <c r="F399" s="4">
        <v>90.44</v>
      </c>
      <c r="G399" s="4">
        <v>-0.25249446264107483</v>
      </c>
      <c r="H399" s="3" t="s">
        <v>439</v>
      </c>
      <c r="I399" s="3" t="s">
        <v>335</v>
      </c>
      <c r="J399" s="1">
        <v>45323</v>
      </c>
      <c r="K399" s="4">
        <v>3369.2595999999985</v>
      </c>
      <c r="L399" s="4">
        <v>7916.3472393375896</v>
      </c>
      <c r="M399" s="4">
        <v>-0.41418339808378057</v>
      </c>
      <c r="N399" s="3" t="s">
        <v>439</v>
      </c>
    </row>
    <row r="400" spans="1:14" x14ac:dyDescent="0.3">
      <c r="A400" s="3" t="s">
        <v>114</v>
      </c>
      <c r="B400" s="3" t="s">
        <v>41</v>
      </c>
      <c r="C400" s="4">
        <v>47.99</v>
      </c>
      <c r="D400" s="4">
        <v>10</v>
      </c>
      <c r="E400" s="4">
        <v>13</v>
      </c>
      <c r="F400" s="4">
        <v>623.87</v>
      </c>
      <c r="G400" s="4">
        <v>-0.24725762405673962</v>
      </c>
      <c r="H400" s="3" t="s">
        <v>439</v>
      </c>
      <c r="I400" s="3" t="s">
        <v>335</v>
      </c>
      <c r="J400" s="1">
        <v>45324</v>
      </c>
      <c r="K400" s="4">
        <v>10438.718031746032</v>
      </c>
      <c r="L400" s="4">
        <v>26406.609500097282</v>
      </c>
      <c r="M400" s="4">
        <v>-0.37168149253352167</v>
      </c>
      <c r="N400" s="3" t="s">
        <v>439</v>
      </c>
    </row>
    <row r="401" spans="1:14" x14ac:dyDescent="0.3">
      <c r="A401" s="3" t="s">
        <v>365</v>
      </c>
      <c r="B401" s="3" t="s">
        <v>54</v>
      </c>
      <c r="C401" s="4">
        <v>11.58</v>
      </c>
      <c r="D401" s="4">
        <v>10</v>
      </c>
      <c r="E401" s="4">
        <v>17</v>
      </c>
      <c r="F401" s="4">
        <v>196.86</v>
      </c>
      <c r="G401" s="4">
        <v>-0.25144970632413549</v>
      </c>
      <c r="H401" s="3" t="s">
        <v>439</v>
      </c>
      <c r="I401" s="3" t="s">
        <v>337</v>
      </c>
      <c r="J401" s="1">
        <v>45339</v>
      </c>
      <c r="K401" s="4">
        <v>42123.110909090959</v>
      </c>
      <c r="L401" s="4">
        <v>132929.50192099597</v>
      </c>
      <c r="M401" s="4">
        <v>-0.31540215154051354</v>
      </c>
      <c r="N401" s="3" t="s">
        <v>439</v>
      </c>
    </row>
    <row r="402" spans="1:14" x14ac:dyDescent="0.3">
      <c r="A402" s="3" t="s">
        <v>72</v>
      </c>
      <c r="B402" s="3" t="s">
        <v>54</v>
      </c>
      <c r="C402" s="4">
        <v>79.989999999999995</v>
      </c>
      <c r="D402" s="4">
        <v>5</v>
      </c>
      <c r="E402" s="4">
        <v>1</v>
      </c>
      <c r="F402" s="4">
        <v>79.989999999999995</v>
      </c>
      <c r="G402" s="4">
        <v>-0.2525970533525202</v>
      </c>
      <c r="H402" s="3" t="s">
        <v>439</v>
      </c>
      <c r="I402" s="3" t="s">
        <v>337</v>
      </c>
      <c r="J402" s="1">
        <v>45420</v>
      </c>
      <c r="K402" s="4">
        <v>42123.110909090959</v>
      </c>
      <c r="L402" s="4">
        <v>132929.50192099597</v>
      </c>
      <c r="M402" s="4">
        <v>-0.31628133936797914</v>
      </c>
      <c r="N402" s="3" t="s">
        <v>439</v>
      </c>
    </row>
    <row r="403" spans="1:14" x14ac:dyDescent="0.3">
      <c r="A403" s="3" t="s">
        <v>340</v>
      </c>
      <c r="B403" s="3" t="s">
        <v>9</v>
      </c>
      <c r="C403" s="4">
        <v>10.99</v>
      </c>
      <c r="D403" s="4">
        <v>10</v>
      </c>
      <c r="E403" s="4">
        <v>35</v>
      </c>
      <c r="F403" s="4">
        <v>384.65000000000003</v>
      </c>
      <c r="G403" s="4">
        <v>-0.24960611687893683</v>
      </c>
      <c r="H403" s="3" t="s">
        <v>439</v>
      </c>
      <c r="I403" s="3" t="s">
        <v>143</v>
      </c>
      <c r="J403" s="1">
        <v>45356</v>
      </c>
      <c r="K403" s="4">
        <v>3369.2595999999985</v>
      </c>
      <c r="L403" s="4">
        <v>7916.3472393375896</v>
      </c>
      <c r="M403" s="4">
        <v>-0.37701853010805264</v>
      </c>
      <c r="N403" s="3" t="s">
        <v>439</v>
      </c>
    </row>
    <row r="404" spans="1:14" x14ac:dyDescent="0.3">
      <c r="A404" s="3" t="s">
        <v>136</v>
      </c>
      <c r="B404" s="3" t="s">
        <v>54</v>
      </c>
      <c r="C404" s="4">
        <v>94.99</v>
      </c>
      <c r="D404" s="4">
        <v>3</v>
      </c>
      <c r="E404" s="4">
        <v>24</v>
      </c>
      <c r="F404" s="4">
        <v>2279.7599999999998</v>
      </c>
      <c r="G404" s="4">
        <v>-0.2310012668150869</v>
      </c>
      <c r="H404" s="3" t="s">
        <v>439</v>
      </c>
      <c r="I404" s="3" t="s">
        <v>337</v>
      </c>
      <c r="J404" s="1">
        <v>45371</v>
      </c>
      <c r="K404" s="4">
        <v>42123.110909090959</v>
      </c>
      <c r="L404" s="4">
        <v>132929.50192099597</v>
      </c>
      <c r="M404" s="4">
        <v>-0.2997329436528775</v>
      </c>
      <c r="N404" s="3" t="s">
        <v>439</v>
      </c>
    </row>
    <row r="405" spans="1:14" x14ac:dyDescent="0.3">
      <c r="A405" s="3" t="s">
        <v>13</v>
      </c>
      <c r="B405" s="3" t="s">
        <v>54</v>
      </c>
      <c r="C405" s="4">
        <v>27.99</v>
      </c>
      <c r="D405" s="4">
        <v>10</v>
      </c>
      <c r="E405" s="4">
        <v>9</v>
      </c>
      <c r="F405" s="4">
        <v>251.91</v>
      </c>
      <c r="G405" s="4">
        <v>-0.25090926434661709</v>
      </c>
      <c r="H405" s="3" t="s">
        <v>439</v>
      </c>
      <c r="I405" s="3" t="s">
        <v>337</v>
      </c>
      <c r="J405" s="1">
        <v>45402</v>
      </c>
      <c r="K405" s="4">
        <v>42123.110909090959</v>
      </c>
      <c r="L405" s="4">
        <v>132929.50192099597</v>
      </c>
      <c r="M405" s="4">
        <v>-0.31498802225239869</v>
      </c>
      <c r="N405" s="3" t="s">
        <v>439</v>
      </c>
    </row>
    <row r="406" spans="1:14" x14ac:dyDescent="0.3">
      <c r="A406" s="3" t="s">
        <v>96</v>
      </c>
      <c r="B406" s="3" t="s">
        <v>85</v>
      </c>
      <c r="C406" s="4">
        <v>34.99</v>
      </c>
      <c r="D406" s="4">
        <v>10</v>
      </c>
      <c r="E406" s="4">
        <v>9</v>
      </c>
      <c r="F406" s="4">
        <v>314.91000000000003</v>
      </c>
      <c r="G406" s="4">
        <v>-0.25029077489005647</v>
      </c>
      <c r="H406" s="3" t="s">
        <v>439</v>
      </c>
      <c r="I406" s="3" t="s">
        <v>335</v>
      </c>
      <c r="J406" s="1">
        <v>45295</v>
      </c>
      <c r="K406" s="4">
        <v>9929.7000000000007</v>
      </c>
      <c r="L406" s="4">
        <v>17495.282577171645</v>
      </c>
      <c r="M406" s="4">
        <v>-0.54956471595066769</v>
      </c>
      <c r="N406" s="3" t="s">
        <v>439</v>
      </c>
    </row>
    <row r="407" spans="1:14" x14ac:dyDescent="0.3">
      <c r="A407" s="3" t="s">
        <v>115</v>
      </c>
      <c r="B407" s="3" t="s">
        <v>9</v>
      </c>
      <c r="C407" s="4">
        <v>13.94</v>
      </c>
      <c r="D407" s="4">
        <v>10</v>
      </c>
      <c r="E407" s="4">
        <v>66</v>
      </c>
      <c r="F407" s="4">
        <v>920.04</v>
      </c>
      <c r="G407" s="4">
        <v>-0.24435003640039754</v>
      </c>
      <c r="H407" s="3" t="s">
        <v>439</v>
      </c>
      <c r="I407" s="3" t="s">
        <v>338</v>
      </c>
      <c r="J407" s="1">
        <v>45362</v>
      </c>
      <c r="K407" s="4">
        <v>3369.2595999999985</v>
      </c>
      <c r="L407" s="4">
        <v>7916.3472393375896</v>
      </c>
      <c r="M407" s="4">
        <v>-0.30938759076022293</v>
      </c>
      <c r="N407" s="3" t="s">
        <v>439</v>
      </c>
    </row>
    <row r="408" spans="1:14" x14ac:dyDescent="0.3">
      <c r="A408" s="3" t="s">
        <v>45</v>
      </c>
      <c r="B408" s="3" t="s">
        <v>180</v>
      </c>
      <c r="C408" s="4">
        <v>44.99</v>
      </c>
      <c r="D408" s="4">
        <v>6</v>
      </c>
      <c r="E408" s="4">
        <v>38</v>
      </c>
      <c r="F408" s="4">
        <v>1709.6200000000001</v>
      </c>
      <c r="G408" s="4">
        <v>-0.23659849822403067</v>
      </c>
      <c r="H408" s="3" t="s">
        <v>439</v>
      </c>
      <c r="I408" s="3" t="s">
        <v>337</v>
      </c>
      <c r="J408" s="1">
        <v>45402</v>
      </c>
      <c r="K408" s="4">
        <v>15577.778285714288</v>
      </c>
      <c r="L408" s="4">
        <v>35267.89604619662</v>
      </c>
      <c r="M408" s="4">
        <v>-0.39322329485004437</v>
      </c>
      <c r="N408" s="3" t="s">
        <v>439</v>
      </c>
    </row>
    <row r="409" spans="1:14" x14ac:dyDescent="0.3">
      <c r="A409" s="3" t="s">
        <v>102</v>
      </c>
      <c r="B409" s="3" t="s">
        <v>54</v>
      </c>
      <c r="C409" s="4">
        <v>24.98</v>
      </c>
      <c r="D409" s="4">
        <v>7</v>
      </c>
      <c r="E409" s="4">
        <v>8</v>
      </c>
      <c r="F409" s="4">
        <v>199.84</v>
      </c>
      <c r="G409" s="4">
        <v>-0.25142045079111086</v>
      </c>
      <c r="H409" s="3" t="s">
        <v>439</v>
      </c>
      <c r="I409" s="3" t="s">
        <v>337</v>
      </c>
      <c r="J409" s="1">
        <v>45407</v>
      </c>
      <c r="K409" s="4">
        <v>42123.110909090959</v>
      </c>
      <c r="L409" s="4">
        <v>132929.50192099597</v>
      </c>
      <c r="M409" s="4">
        <v>-0.31537973364262833</v>
      </c>
      <c r="N409" s="3" t="s">
        <v>439</v>
      </c>
    </row>
    <row r="410" spans="1:14" x14ac:dyDescent="0.3">
      <c r="A410" s="3" t="s">
        <v>3</v>
      </c>
      <c r="B410" s="3" t="s">
        <v>9</v>
      </c>
      <c r="C410" s="4">
        <v>49.99</v>
      </c>
      <c r="D410" s="4">
        <v>10</v>
      </c>
      <c r="E410" s="4">
        <v>45</v>
      </c>
      <c r="F410" s="4">
        <v>2249.5500000000002</v>
      </c>
      <c r="G410" s="4">
        <v>-0.23129784723544713</v>
      </c>
      <c r="H410" s="3" t="s">
        <v>439</v>
      </c>
      <c r="I410" s="3" t="s">
        <v>335</v>
      </c>
      <c r="J410" s="1">
        <v>45362</v>
      </c>
      <c r="K410" s="4">
        <v>3369.2595999999985</v>
      </c>
      <c r="L410" s="4">
        <v>7916.3472393375896</v>
      </c>
      <c r="M410" s="4">
        <v>-0.14144270913685836</v>
      </c>
      <c r="N410" s="3" t="s">
        <v>439</v>
      </c>
    </row>
    <row r="411" spans="1:14" x14ac:dyDescent="0.3">
      <c r="A411" s="3" t="s">
        <v>16</v>
      </c>
      <c r="B411" s="3" t="s">
        <v>54</v>
      </c>
      <c r="C411" s="4">
        <v>50.99</v>
      </c>
      <c r="D411" s="4">
        <v>6</v>
      </c>
      <c r="E411" s="4">
        <v>15</v>
      </c>
      <c r="F411" s="4">
        <v>764.85</v>
      </c>
      <c r="G411" s="4">
        <v>-0.2458735820950585</v>
      </c>
      <c r="H411" s="3" t="s">
        <v>439</v>
      </c>
      <c r="I411" s="3" t="s">
        <v>337</v>
      </c>
      <c r="J411" s="1">
        <v>45302</v>
      </c>
      <c r="K411" s="4">
        <v>42123.110909090959</v>
      </c>
      <c r="L411" s="4">
        <v>132929.50192099597</v>
      </c>
      <c r="M411" s="4">
        <v>-0.3111292851580188</v>
      </c>
      <c r="N411" s="3" t="s">
        <v>439</v>
      </c>
    </row>
    <row r="412" spans="1:14" x14ac:dyDescent="0.3">
      <c r="A412" s="3" t="s">
        <v>366</v>
      </c>
      <c r="B412" s="3" t="s">
        <v>54</v>
      </c>
      <c r="C412" s="4">
        <v>36.68</v>
      </c>
      <c r="D412" s="4">
        <v>9</v>
      </c>
      <c r="E412" s="4">
        <v>1</v>
      </c>
      <c r="F412" s="4">
        <v>36.68</v>
      </c>
      <c r="G412" s="4">
        <v>-0.25302224031067322</v>
      </c>
      <c r="H412" s="3" t="s">
        <v>439</v>
      </c>
      <c r="I412" s="3" t="s">
        <v>337</v>
      </c>
      <c r="J412" s="1">
        <v>45427</v>
      </c>
      <c r="K412" s="4">
        <v>42123.110909090959</v>
      </c>
      <c r="L412" s="4">
        <v>132929.50192099597</v>
      </c>
      <c r="M412" s="4">
        <v>-0.31660715116576754</v>
      </c>
      <c r="N412" s="3" t="s">
        <v>439</v>
      </c>
    </row>
    <row r="413" spans="1:14" x14ac:dyDescent="0.3">
      <c r="A413" s="3" t="s">
        <v>154</v>
      </c>
      <c r="B413" s="3" t="s">
        <v>54</v>
      </c>
      <c r="C413" s="4">
        <v>20.25</v>
      </c>
      <c r="D413" s="4">
        <v>10</v>
      </c>
      <c r="E413" s="4">
        <v>24</v>
      </c>
      <c r="F413" s="4">
        <v>486</v>
      </c>
      <c r="G413" s="4">
        <v>-0.24861113423731121</v>
      </c>
      <c r="H413" s="3" t="s">
        <v>439</v>
      </c>
      <c r="I413" s="3" t="s">
        <v>337</v>
      </c>
      <c r="J413" s="1">
        <v>45414</v>
      </c>
      <c r="K413" s="4">
        <v>42123.110909090959</v>
      </c>
      <c r="L413" s="4">
        <v>132929.50192099597</v>
      </c>
      <c r="M413" s="4">
        <v>-0.31322701362288374</v>
      </c>
      <c r="N413" s="3" t="s">
        <v>439</v>
      </c>
    </row>
    <row r="414" spans="1:14" x14ac:dyDescent="0.3">
      <c r="A414" s="3" t="s">
        <v>19</v>
      </c>
      <c r="B414" s="3" t="s">
        <v>54</v>
      </c>
      <c r="C414" s="4">
        <v>40.590000000000003</v>
      </c>
      <c r="D414" s="4">
        <v>53</v>
      </c>
      <c r="E414" s="4">
        <v>2934</v>
      </c>
      <c r="F414" s="4">
        <v>119091.06000000001</v>
      </c>
      <c r="G414" s="4">
        <v>0.91576948647279499</v>
      </c>
      <c r="H414" s="3" t="s">
        <v>439</v>
      </c>
      <c r="I414" s="3" t="s">
        <v>337</v>
      </c>
      <c r="J414" s="1">
        <v>45311</v>
      </c>
      <c r="K414" s="4">
        <v>42123.110909090959</v>
      </c>
      <c r="L414" s="4">
        <v>132929.50192099597</v>
      </c>
      <c r="M414" s="4">
        <v>0.57901329636105492</v>
      </c>
      <c r="N414" s="3" t="s">
        <v>439</v>
      </c>
    </row>
    <row r="415" spans="1:14" x14ac:dyDescent="0.3">
      <c r="A415" s="3" t="s">
        <v>30</v>
      </c>
      <c r="B415" s="3" t="s">
        <v>41</v>
      </c>
      <c r="C415" s="4">
        <v>53.99</v>
      </c>
      <c r="D415" s="4">
        <v>12</v>
      </c>
      <c r="E415" s="4">
        <v>140</v>
      </c>
      <c r="F415" s="4">
        <v>7558.6</v>
      </c>
      <c r="G415" s="4">
        <v>-0.17917734803936741</v>
      </c>
      <c r="H415" s="3" t="s">
        <v>439</v>
      </c>
      <c r="I415" s="3" t="s">
        <v>337</v>
      </c>
      <c r="J415" s="1">
        <v>45301</v>
      </c>
      <c r="K415" s="4">
        <v>10438.718031746032</v>
      </c>
      <c r="L415" s="4">
        <v>26406.609500097282</v>
      </c>
      <c r="M415" s="4">
        <v>-0.1090680737235661</v>
      </c>
      <c r="N415" s="3" t="s">
        <v>439</v>
      </c>
    </row>
    <row r="416" spans="1:14" x14ac:dyDescent="0.3">
      <c r="A416" s="3" t="s">
        <v>15</v>
      </c>
      <c r="B416" s="3" t="s">
        <v>54</v>
      </c>
      <c r="C416" s="4">
        <v>45.99</v>
      </c>
      <c r="D416" s="4">
        <v>3</v>
      </c>
      <c r="E416" s="4">
        <v>37</v>
      </c>
      <c r="F416" s="4">
        <v>1701.63</v>
      </c>
      <c r="G416" s="4">
        <v>-0.23667693839479126</v>
      </c>
      <c r="H416" s="3" t="s">
        <v>439</v>
      </c>
      <c r="I416" s="3" t="s">
        <v>337</v>
      </c>
      <c r="J416" s="1">
        <v>45347</v>
      </c>
      <c r="K416" s="4">
        <v>42123.110909090959</v>
      </c>
      <c r="L416" s="4">
        <v>132929.50192099597</v>
      </c>
      <c r="M416" s="4">
        <v>-0.3040820910704583</v>
      </c>
      <c r="N416" s="3" t="s">
        <v>439</v>
      </c>
    </row>
    <row r="417" spans="1:14" x14ac:dyDescent="0.3">
      <c r="A417" s="3" t="s">
        <v>117</v>
      </c>
      <c r="B417" s="3" t="s">
        <v>25</v>
      </c>
      <c r="C417" s="4">
        <v>65.5</v>
      </c>
      <c r="D417" s="4">
        <v>10</v>
      </c>
      <c r="E417" s="4">
        <v>21</v>
      </c>
      <c r="F417" s="4">
        <v>1375.5</v>
      </c>
      <c r="G417" s="4">
        <v>-0.2398786521482533</v>
      </c>
      <c r="H417" s="3" t="s">
        <v>439</v>
      </c>
      <c r="I417" s="3" t="s">
        <v>143</v>
      </c>
      <c r="J417" s="1">
        <v>45417</v>
      </c>
      <c r="K417" s="4">
        <v>7851.1500000000024</v>
      </c>
      <c r="L417" s="4">
        <v>18631.101710406907</v>
      </c>
      <c r="M417" s="4">
        <v>-0.34757203844702605</v>
      </c>
      <c r="N417" s="3" t="s">
        <v>439</v>
      </c>
    </row>
    <row r="418" spans="1:14" x14ac:dyDescent="0.3">
      <c r="A418" s="3" t="s">
        <v>56</v>
      </c>
      <c r="B418" s="3" t="s">
        <v>54</v>
      </c>
      <c r="C418" s="4">
        <v>28.99</v>
      </c>
      <c r="D418" s="4">
        <v>10</v>
      </c>
      <c r="E418" s="4">
        <v>7</v>
      </c>
      <c r="F418" s="4">
        <v>202.92999999999998</v>
      </c>
      <c r="G418" s="4">
        <v>-0.25139011535586053</v>
      </c>
      <c r="H418" s="3" t="s">
        <v>439</v>
      </c>
      <c r="I418" s="3" t="s">
        <v>337</v>
      </c>
      <c r="J418" s="1">
        <v>45293</v>
      </c>
      <c r="K418" s="4">
        <v>42123.110909090959</v>
      </c>
      <c r="L418" s="4">
        <v>132929.50192099597</v>
      </c>
      <c r="M418" s="4">
        <v>-0.31535648823844531</v>
      </c>
      <c r="N418" s="3" t="s">
        <v>439</v>
      </c>
    </row>
    <row r="419" spans="1:14" x14ac:dyDescent="0.3">
      <c r="A419" s="3" t="s">
        <v>18</v>
      </c>
      <c r="B419" s="3" t="s">
        <v>41</v>
      </c>
      <c r="C419" s="4">
        <v>36.950000000000003</v>
      </c>
      <c r="D419" s="4">
        <v>36</v>
      </c>
      <c r="E419" s="4">
        <v>109</v>
      </c>
      <c r="F419" s="4">
        <v>4027.55</v>
      </c>
      <c r="G419" s="4">
        <v>-0.2138427003502926</v>
      </c>
      <c r="H419" s="3" t="s">
        <v>439</v>
      </c>
      <c r="I419" s="3" t="s">
        <v>338</v>
      </c>
      <c r="J419" s="1">
        <v>45426</v>
      </c>
      <c r="K419" s="4">
        <v>10438.718031746032</v>
      </c>
      <c r="L419" s="4">
        <v>26406.609500097282</v>
      </c>
      <c r="M419" s="4">
        <v>-0.2427864899400437</v>
      </c>
      <c r="N419" s="3" t="s">
        <v>439</v>
      </c>
    </row>
    <row r="420" spans="1:14" x14ac:dyDescent="0.3">
      <c r="A420" s="3" t="s">
        <v>119</v>
      </c>
      <c r="B420" s="3" t="s">
        <v>41</v>
      </c>
      <c r="C420" s="4">
        <v>17.98</v>
      </c>
      <c r="D420" s="4">
        <v>10</v>
      </c>
      <c r="E420" s="4">
        <v>12</v>
      </c>
      <c r="F420" s="4">
        <v>215.76</v>
      </c>
      <c r="G420" s="4">
        <v>-0.25126415948716735</v>
      </c>
      <c r="H420" s="3" t="s">
        <v>439</v>
      </c>
      <c r="I420" s="3" t="s">
        <v>338</v>
      </c>
      <c r="J420" s="1">
        <v>45339</v>
      </c>
      <c r="K420" s="4">
        <v>10438.718031746032</v>
      </c>
      <c r="L420" s="4">
        <v>26406.609500097282</v>
      </c>
      <c r="M420" s="4">
        <v>-0.38713633538256281</v>
      </c>
      <c r="N420" s="3" t="s">
        <v>439</v>
      </c>
    </row>
    <row r="421" spans="1:14" x14ac:dyDescent="0.3">
      <c r="A421" s="3" t="s">
        <v>3</v>
      </c>
      <c r="B421" s="3" t="s">
        <v>41</v>
      </c>
      <c r="C421" s="4">
        <v>16.989999999999998</v>
      </c>
      <c r="D421" s="4">
        <v>10</v>
      </c>
      <c r="E421" s="4">
        <v>22</v>
      </c>
      <c r="F421" s="4">
        <v>373.78</v>
      </c>
      <c r="G421" s="4">
        <v>-0.24971283085342597</v>
      </c>
      <c r="H421" s="3" t="s">
        <v>439</v>
      </c>
      <c r="I421" s="3" t="s">
        <v>143</v>
      </c>
      <c r="J421" s="1">
        <v>45433</v>
      </c>
      <c r="K421" s="4">
        <v>10438.718031746032</v>
      </c>
      <c r="L421" s="4">
        <v>26406.609500097282</v>
      </c>
      <c r="M421" s="4">
        <v>-0.38115222750232103</v>
      </c>
      <c r="N421" s="3" t="s">
        <v>439</v>
      </c>
    </row>
    <row r="422" spans="1:14" x14ac:dyDescent="0.3">
      <c r="A422" s="3" t="s">
        <v>160</v>
      </c>
      <c r="B422" s="3" t="s">
        <v>54</v>
      </c>
      <c r="C422" s="4">
        <v>13.97</v>
      </c>
      <c r="D422" s="4">
        <v>31</v>
      </c>
      <c r="E422" s="4">
        <v>957</v>
      </c>
      <c r="F422" s="4">
        <v>13369.29</v>
      </c>
      <c r="G422" s="4">
        <v>-0.12213210200219152</v>
      </c>
      <c r="H422" s="3" t="s">
        <v>439</v>
      </c>
      <c r="I422" s="3" t="s">
        <v>337</v>
      </c>
      <c r="J422" s="1">
        <v>45340</v>
      </c>
      <c r="K422" s="4">
        <v>42123.110909090959</v>
      </c>
      <c r="L422" s="4">
        <v>132929.50192099597</v>
      </c>
      <c r="M422" s="4">
        <v>-0.21630879897662014</v>
      </c>
      <c r="N422" s="3" t="s">
        <v>439</v>
      </c>
    </row>
    <row r="423" spans="1:14" x14ac:dyDescent="0.3">
      <c r="A423" s="3" t="s">
        <v>3</v>
      </c>
      <c r="B423" s="3" t="s">
        <v>9</v>
      </c>
      <c r="C423" s="4">
        <v>13</v>
      </c>
      <c r="D423" s="4">
        <v>7</v>
      </c>
      <c r="E423" s="4">
        <v>11</v>
      </c>
      <c r="F423" s="4">
        <v>143</v>
      </c>
      <c r="G423" s="4">
        <v>-0.25197846572303001</v>
      </c>
      <c r="H423" s="3" t="s">
        <v>439</v>
      </c>
      <c r="I423" s="3" t="s">
        <v>338</v>
      </c>
      <c r="J423" s="1">
        <v>45417</v>
      </c>
      <c r="K423" s="4">
        <v>3369.2595999999985</v>
      </c>
      <c r="L423" s="4">
        <v>7916.3472393375896</v>
      </c>
      <c r="M423" s="4">
        <v>-0.40754397229674327</v>
      </c>
      <c r="N423" s="3" t="s">
        <v>439</v>
      </c>
    </row>
    <row r="424" spans="1:14" x14ac:dyDescent="0.3">
      <c r="A424" s="3" t="s">
        <v>159</v>
      </c>
      <c r="B424" s="3" t="s">
        <v>54</v>
      </c>
      <c r="C424" s="4">
        <v>44.93</v>
      </c>
      <c r="D424" s="4">
        <v>26</v>
      </c>
      <c r="E424" s="4">
        <v>2098</v>
      </c>
      <c r="F424" s="4">
        <v>94263.14</v>
      </c>
      <c r="G424" s="4">
        <v>0.67202652221358994</v>
      </c>
      <c r="H424" s="3" t="s">
        <v>439</v>
      </c>
      <c r="I424" s="3" t="s">
        <v>337</v>
      </c>
      <c r="J424" s="1">
        <v>45327</v>
      </c>
      <c r="K424" s="4">
        <v>42123.110909090959</v>
      </c>
      <c r="L424" s="4">
        <v>132929.50192099597</v>
      </c>
      <c r="M424" s="4">
        <v>0.39223820399099546</v>
      </c>
      <c r="N424" s="3" t="s">
        <v>439</v>
      </c>
    </row>
    <row r="425" spans="1:14" x14ac:dyDescent="0.3">
      <c r="A425" s="3" t="s">
        <v>18</v>
      </c>
      <c r="B425" s="3" t="s">
        <v>41</v>
      </c>
      <c r="C425" s="4">
        <v>29.99</v>
      </c>
      <c r="D425" s="4">
        <v>3</v>
      </c>
      <c r="E425" s="4">
        <v>7</v>
      </c>
      <c r="F425" s="4">
        <v>209.92999999999998</v>
      </c>
      <c r="G425" s="4">
        <v>-0.25132139430513156</v>
      </c>
      <c r="H425" s="3" t="s">
        <v>439</v>
      </c>
      <c r="I425" s="3" t="s">
        <v>143</v>
      </c>
      <c r="J425" s="1">
        <v>45440</v>
      </c>
      <c r="K425" s="4">
        <v>10438.718031746032</v>
      </c>
      <c r="L425" s="4">
        <v>26406.609500097282</v>
      </c>
      <c r="M425" s="4">
        <v>-0.38735711344193385</v>
      </c>
      <c r="N425" s="3" t="s">
        <v>439</v>
      </c>
    </row>
    <row r="426" spans="1:14" x14ac:dyDescent="0.3">
      <c r="A426" s="3" t="s">
        <v>23</v>
      </c>
      <c r="B426" s="3" t="s">
        <v>7</v>
      </c>
      <c r="C426" s="4">
        <v>19.73</v>
      </c>
      <c r="D426" s="4">
        <v>3</v>
      </c>
      <c r="E426" s="4">
        <v>5</v>
      </c>
      <c r="F426" s="4">
        <v>98.65</v>
      </c>
      <c r="G426" s="4">
        <v>-0.25241386266586269</v>
      </c>
      <c r="H426" s="3" t="s">
        <v>439</v>
      </c>
      <c r="I426" s="3" t="s">
        <v>338</v>
      </c>
      <c r="J426" s="1">
        <v>45315</v>
      </c>
      <c r="K426" s="4">
        <v>1881.0670270270268</v>
      </c>
      <c r="L426" s="4">
        <v>5343.4324984110126</v>
      </c>
      <c r="M426" s="4">
        <v>-0.33357154367666619</v>
      </c>
      <c r="N426" s="3" t="s">
        <v>439</v>
      </c>
    </row>
    <row r="427" spans="1:14" x14ac:dyDescent="0.3">
      <c r="A427" s="3" t="s">
        <v>360</v>
      </c>
      <c r="B427" s="3" t="s">
        <v>180</v>
      </c>
      <c r="C427" s="4">
        <v>69.97</v>
      </c>
      <c r="D427" s="4">
        <v>5</v>
      </c>
      <c r="E427" s="4">
        <v>244</v>
      </c>
      <c r="F427" s="4">
        <v>17072.68</v>
      </c>
      <c r="G427" s="4">
        <v>-8.5774837422319478E-2</v>
      </c>
      <c r="H427" s="3" t="s">
        <v>439</v>
      </c>
      <c r="I427" s="3" t="s">
        <v>338</v>
      </c>
      <c r="J427" s="1">
        <v>45443</v>
      </c>
      <c r="K427" s="4">
        <v>15577.778285714288</v>
      </c>
      <c r="L427" s="4">
        <v>35267.89604619662</v>
      </c>
      <c r="M427" s="4">
        <v>4.2387039825896443E-2</v>
      </c>
      <c r="N427" s="3" t="s">
        <v>439</v>
      </c>
    </row>
    <row r="428" spans="1:14" x14ac:dyDescent="0.3">
      <c r="A428" s="3" t="s">
        <v>16</v>
      </c>
      <c r="B428" s="3" t="s">
        <v>54</v>
      </c>
      <c r="C428" s="4">
        <v>39.99</v>
      </c>
      <c r="D428" s="4">
        <v>7</v>
      </c>
      <c r="E428" s="4">
        <v>40</v>
      </c>
      <c r="F428" s="4">
        <v>1599.6000000000001</v>
      </c>
      <c r="G428" s="4">
        <v>-0.23767859679563061</v>
      </c>
      <c r="H428" s="3" t="s">
        <v>439</v>
      </c>
      <c r="I428" s="3" t="s">
        <v>337</v>
      </c>
      <c r="J428" s="1">
        <v>45432</v>
      </c>
      <c r="K428" s="4">
        <v>42123.110909090959</v>
      </c>
      <c r="L428" s="4">
        <v>132929.50192099597</v>
      </c>
      <c r="M428" s="4">
        <v>-0.3048496407755692</v>
      </c>
      <c r="N428" s="3" t="s">
        <v>439</v>
      </c>
    </row>
    <row r="429" spans="1:14" x14ac:dyDescent="0.3">
      <c r="A429" s="3" t="s">
        <v>16</v>
      </c>
      <c r="B429" s="3" t="s">
        <v>54</v>
      </c>
      <c r="C429" s="4">
        <v>135</v>
      </c>
      <c r="D429" s="4">
        <v>8</v>
      </c>
      <c r="E429" s="4">
        <v>4</v>
      </c>
      <c r="F429" s="4">
        <v>540</v>
      </c>
      <c r="G429" s="4">
        <v>-0.24808100041740211</v>
      </c>
      <c r="H429" s="3" t="s">
        <v>439</v>
      </c>
      <c r="I429" s="3" t="s">
        <v>337</v>
      </c>
      <c r="J429" s="1">
        <v>45422</v>
      </c>
      <c r="K429" s="4">
        <v>42123.110909090959</v>
      </c>
      <c r="L429" s="4">
        <v>132929.50192099597</v>
      </c>
      <c r="M429" s="4">
        <v>-0.31282078325852047</v>
      </c>
      <c r="N429" s="3" t="s">
        <v>439</v>
      </c>
    </row>
    <row r="430" spans="1:14" x14ac:dyDescent="0.3">
      <c r="A430" s="3" t="s">
        <v>48</v>
      </c>
      <c r="B430" s="3" t="s">
        <v>41</v>
      </c>
      <c r="C430" s="4">
        <v>69.989999999999995</v>
      </c>
      <c r="D430" s="4">
        <v>4</v>
      </c>
      <c r="E430" s="4">
        <v>11</v>
      </c>
      <c r="F430" s="4">
        <v>769.89</v>
      </c>
      <c r="G430" s="4">
        <v>-0.24582410293853363</v>
      </c>
      <c r="H430" s="3" t="s">
        <v>439</v>
      </c>
      <c r="I430" s="3" t="s">
        <v>143</v>
      </c>
      <c r="J430" s="1">
        <v>45441</v>
      </c>
      <c r="K430" s="4">
        <v>10438.718031746032</v>
      </c>
      <c r="L430" s="4">
        <v>26406.609500097282</v>
      </c>
      <c r="M430" s="4">
        <v>-0.36615181633637639</v>
      </c>
      <c r="N430" s="3" t="s">
        <v>439</v>
      </c>
    </row>
    <row r="431" spans="1:14" x14ac:dyDescent="0.3">
      <c r="A431" s="3" t="s">
        <v>166</v>
      </c>
      <c r="B431" s="3" t="s">
        <v>54</v>
      </c>
      <c r="C431" s="4">
        <v>12.6</v>
      </c>
      <c r="D431" s="4">
        <v>10</v>
      </c>
      <c r="E431" s="4">
        <v>229</v>
      </c>
      <c r="F431" s="4">
        <v>2885.4</v>
      </c>
      <c r="G431" s="4">
        <v>-0.22505552150601768</v>
      </c>
      <c r="H431" s="3" t="s">
        <v>439</v>
      </c>
      <c r="I431" s="3" t="s">
        <v>337</v>
      </c>
      <c r="J431" s="1">
        <v>45403</v>
      </c>
      <c r="K431" s="4">
        <v>42123.110909090959</v>
      </c>
      <c r="L431" s="4">
        <v>132929.50192099597</v>
      </c>
      <c r="M431" s="4">
        <v>-0.29517684443300718</v>
      </c>
      <c r="N431" s="3" t="s">
        <v>439</v>
      </c>
    </row>
    <row r="432" spans="1:14" x14ac:dyDescent="0.3">
      <c r="A432" s="3" t="s">
        <v>18</v>
      </c>
      <c r="B432" s="3" t="s">
        <v>25</v>
      </c>
      <c r="C432" s="4">
        <v>56.95</v>
      </c>
      <c r="D432" s="4">
        <v>10</v>
      </c>
      <c r="E432" s="4">
        <v>700</v>
      </c>
      <c r="F432" s="4">
        <v>39865</v>
      </c>
      <c r="G432" s="4">
        <v>0.13798404528490538</v>
      </c>
      <c r="H432" s="3" t="s">
        <v>439</v>
      </c>
      <c r="I432" s="3" t="s">
        <v>338</v>
      </c>
      <c r="J432" s="1">
        <v>45323</v>
      </c>
      <c r="K432" s="4">
        <v>7851.1500000000024</v>
      </c>
      <c r="L432" s="4">
        <v>18631.101710406907</v>
      </c>
      <c r="M432" s="4">
        <v>1.7183014991602883</v>
      </c>
      <c r="N432" s="3" t="s">
        <v>439</v>
      </c>
    </row>
    <row r="433" spans="1:14" x14ac:dyDescent="0.3">
      <c r="A433" s="3" t="s">
        <v>53</v>
      </c>
      <c r="B433" s="3" t="s">
        <v>54</v>
      </c>
      <c r="C433" s="4">
        <v>54.5</v>
      </c>
      <c r="D433" s="4">
        <v>2</v>
      </c>
      <c r="E433" s="4">
        <v>1995</v>
      </c>
      <c r="F433" s="4">
        <v>108727.5</v>
      </c>
      <c r="G433" s="4">
        <v>0.81402738183099943</v>
      </c>
      <c r="H433" s="3" t="s">
        <v>439</v>
      </c>
      <c r="I433" s="3" t="s">
        <v>337</v>
      </c>
      <c r="J433" s="1">
        <v>45425</v>
      </c>
      <c r="K433" s="4">
        <v>42123.110909090959</v>
      </c>
      <c r="L433" s="4">
        <v>132929.50192099597</v>
      </c>
      <c r="M433" s="4">
        <v>0.50105046756659066</v>
      </c>
      <c r="N433" s="3" t="s">
        <v>439</v>
      </c>
    </row>
    <row r="434" spans="1:14" x14ac:dyDescent="0.3">
      <c r="A434" s="3" t="s">
        <v>362</v>
      </c>
      <c r="B434" s="3" t="s">
        <v>180</v>
      </c>
      <c r="C434" s="4">
        <v>100</v>
      </c>
      <c r="D434" s="4">
        <v>3</v>
      </c>
      <c r="E434" s="4">
        <v>1</v>
      </c>
      <c r="F434" s="4">
        <v>100</v>
      </c>
      <c r="G434" s="4">
        <v>-0.25240060932036501</v>
      </c>
      <c r="H434" s="3" t="s">
        <v>439</v>
      </c>
      <c r="I434" s="3" t="s">
        <v>337</v>
      </c>
      <c r="J434" s="1">
        <v>45314</v>
      </c>
      <c r="K434" s="4">
        <v>15577.778285714288</v>
      </c>
      <c r="L434" s="4">
        <v>35267.89604619662</v>
      </c>
      <c r="M434" s="4">
        <v>-0.43886310273344054</v>
      </c>
      <c r="N434" s="3" t="s">
        <v>439</v>
      </c>
    </row>
    <row r="435" spans="1:14" x14ac:dyDescent="0.3">
      <c r="A435" s="3" t="s">
        <v>14</v>
      </c>
      <c r="B435" s="3" t="s">
        <v>41</v>
      </c>
      <c r="C435" s="4">
        <v>39.99</v>
      </c>
      <c r="D435" s="4">
        <v>8</v>
      </c>
      <c r="E435" s="4">
        <v>10</v>
      </c>
      <c r="F435" s="4">
        <v>399.90000000000003</v>
      </c>
      <c r="G435" s="4">
        <v>-0.24945640316127732</v>
      </c>
      <c r="H435" s="3" t="s">
        <v>439</v>
      </c>
      <c r="I435" s="3" t="s">
        <v>338</v>
      </c>
      <c r="J435" s="1">
        <v>45341</v>
      </c>
      <c r="K435" s="4">
        <v>10438.718031746032</v>
      </c>
      <c r="L435" s="4">
        <v>26406.609500097282</v>
      </c>
      <c r="M435" s="4">
        <v>-0.38016308120544778</v>
      </c>
      <c r="N435" s="3" t="s">
        <v>439</v>
      </c>
    </row>
    <row r="436" spans="1:14" x14ac:dyDescent="0.3">
      <c r="A436" s="3" t="s">
        <v>42</v>
      </c>
      <c r="B436" s="3" t="s">
        <v>9</v>
      </c>
      <c r="C436" s="4">
        <v>88</v>
      </c>
      <c r="D436" s="4">
        <v>5</v>
      </c>
      <c r="E436" s="4">
        <v>5</v>
      </c>
      <c r="F436" s="4">
        <v>440</v>
      </c>
      <c r="G436" s="4">
        <v>-0.24906272971353005</v>
      </c>
      <c r="H436" s="3" t="s">
        <v>439</v>
      </c>
      <c r="I436" s="3" t="s">
        <v>143</v>
      </c>
      <c r="J436" s="1">
        <v>45389</v>
      </c>
      <c r="K436" s="4">
        <v>3369.2595999999985</v>
      </c>
      <c r="L436" s="4">
        <v>7916.3472393375896</v>
      </c>
      <c r="M436" s="4">
        <v>-0.37002666904807324</v>
      </c>
      <c r="N436" s="3" t="s">
        <v>439</v>
      </c>
    </row>
    <row r="437" spans="1:14" x14ac:dyDescent="0.3">
      <c r="A437" s="3" t="s">
        <v>120</v>
      </c>
      <c r="B437" s="3" t="s">
        <v>7</v>
      </c>
      <c r="C437" s="4">
        <v>38.53</v>
      </c>
      <c r="D437" s="4">
        <v>3</v>
      </c>
      <c r="E437" s="4">
        <v>12</v>
      </c>
      <c r="F437" s="4">
        <v>462.36</v>
      </c>
      <c r="G437" s="4">
        <v>-0.24884321504291584</v>
      </c>
      <c r="H437" s="3" t="s">
        <v>439</v>
      </c>
      <c r="I437" s="3" t="s">
        <v>337</v>
      </c>
      <c r="J437" s="1">
        <v>45389</v>
      </c>
      <c r="K437" s="4">
        <v>1881.0670270270268</v>
      </c>
      <c r="L437" s="4">
        <v>5343.4324984110126</v>
      </c>
      <c r="M437" s="4">
        <v>-0.2655048093989979</v>
      </c>
      <c r="N437" s="3" t="s">
        <v>439</v>
      </c>
    </row>
    <row r="438" spans="1:14" x14ac:dyDescent="0.3">
      <c r="A438" s="3" t="s">
        <v>3</v>
      </c>
      <c r="B438" s="3" t="s">
        <v>41</v>
      </c>
      <c r="C438" s="4">
        <v>25.99</v>
      </c>
      <c r="D438" s="4">
        <v>10</v>
      </c>
      <c r="E438" s="4">
        <v>38</v>
      </c>
      <c r="F438" s="4">
        <v>987.61999999999989</v>
      </c>
      <c r="G438" s="4">
        <v>-0.2436865837420743</v>
      </c>
      <c r="H438" s="3" t="s">
        <v>439</v>
      </c>
      <c r="I438" s="3" t="s">
        <v>335</v>
      </c>
      <c r="J438" s="1">
        <v>45422</v>
      </c>
      <c r="K438" s="4">
        <v>10438.718031746032</v>
      </c>
      <c r="L438" s="4">
        <v>26406.609500097282</v>
      </c>
      <c r="M438" s="4">
        <v>-0.35790653213966045</v>
      </c>
      <c r="N438" s="3" t="s">
        <v>439</v>
      </c>
    </row>
    <row r="439" spans="1:14" x14ac:dyDescent="0.3">
      <c r="A439" s="3" t="s">
        <v>116</v>
      </c>
      <c r="B439" s="3" t="s">
        <v>54</v>
      </c>
      <c r="C439" s="4">
        <v>12</v>
      </c>
      <c r="D439" s="4">
        <v>2</v>
      </c>
      <c r="E439" s="4">
        <v>11</v>
      </c>
      <c r="F439" s="4">
        <v>132</v>
      </c>
      <c r="G439" s="4">
        <v>-0.25208645594560408</v>
      </c>
      <c r="H439" s="3" t="s">
        <v>439</v>
      </c>
      <c r="I439" s="3" t="s">
        <v>337</v>
      </c>
      <c r="J439" s="1">
        <v>45309</v>
      </c>
      <c r="K439" s="4">
        <v>42123.110909090959</v>
      </c>
      <c r="L439" s="4">
        <v>132929.50192099597</v>
      </c>
      <c r="M439" s="4">
        <v>-0.31589007934482105</v>
      </c>
      <c r="N439" s="3" t="s">
        <v>439</v>
      </c>
    </row>
    <row r="440" spans="1:14" x14ac:dyDescent="0.3">
      <c r="A440" s="3" t="s">
        <v>29</v>
      </c>
      <c r="B440" s="3" t="s">
        <v>41</v>
      </c>
      <c r="C440" s="4">
        <v>62.08</v>
      </c>
      <c r="D440" s="4">
        <v>1</v>
      </c>
      <c r="E440" s="4">
        <v>950</v>
      </c>
      <c r="F440" s="4">
        <v>58976</v>
      </c>
      <c r="G440" s="4">
        <v>0.32560233106791359</v>
      </c>
      <c r="H440" s="3" t="s">
        <v>439</v>
      </c>
      <c r="I440" s="3" t="s">
        <v>335</v>
      </c>
      <c r="J440" s="1">
        <v>45429</v>
      </c>
      <c r="K440" s="4">
        <v>10438.718031746032</v>
      </c>
      <c r="L440" s="4">
        <v>26406.609500097282</v>
      </c>
      <c r="M440" s="4">
        <v>1.838073228146732</v>
      </c>
      <c r="N440" s="3" t="s">
        <v>439</v>
      </c>
    </row>
    <row r="441" spans="1:14" x14ac:dyDescent="0.3">
      <c r="A441" s="3" t="s">
        <v>55</v>
      </c>
      <c r="B441" s="3" t="s">
        <v>41</v>
      </c>
      <c r="C441" s="4">
        <v>20</v>
      </c>
      <c r="D441" s="4">
        <v>10</v>
      </c>
      <c r="E441" s="4">
        <v>16</v>
      </c>
      <c r="F441" s="4">
        <v>320</v>
      </c>
      <c r="G441" s="4">
        <v>-0.25024080486888356</v>
      </c>
      <c r="H441" s="3" t="s">
        <v>439</v>
      </c>
      <c r="I441" s="3" t="s">
        <v>338</v>
      </c>
      <c r="J441" s="1">
        <v>45356</v>
      </c>
      <c r="K441" s="4">
        <v>10438.718031746032</v>
      </c>
      <c r="L441" s="4">
        <v>26406.609500097282</v>
      </c>
      <c r="M441" s="4">
        <v>-0.38318883882873167</v>
      </c>
      <c r="N441" s="3" t="s">
        <v>439</v>
      </c>
    </row>
    <row r="442" spans="1:14" x14ac:dyDescent="0.3">
      <c r="A442" s="3" t="s">
        <v>12</v>
      </c>
      <c r="B442" s="3" t="s">
        <v>41</v>
      </c>
      <c r="C442" s="4">
        <v>53.98</v>
      </c>
      <c r="D442" s="4">
        <v>1</v>
      </c>
      <c r="E442" s="4">
        <v>869</v>
      </c>
      <c r="F442" s="4">
        <v>46908.619999999995</v>
      </c>
      <c r="G442" s="4">
        <v>0.20713332633283124</v>
      </c>
      <c r="H442" s="3" t="s">
        <v>439</v>
      </c>
      <c r="I442" s="3" t="s">
        <v>337</v>
      </c>
      <c r="J442" s="1">
        <v>45339</v>
      </c>
      <c r="K442" s="4">
        <v>10438.718031746032</v>
      </c>
      <c r="L442" s="4">
        <v>26406.609500097282</v>
      </c>
      <c r="M442" s="4">
        <v>1.3810899111496919</v>
      </c>
      <c r="N442" s="3" t="s">
        <v>439</v>
      </c>
    </row>
    <row r="443" spans="1:14" x14ac:dyDescent="0.3">
      <c r="A443" s="3" t="s">
        <v>168</v>
      </c>
      <c r="B443" s="3" t="s">
        <v>54</v>
      </c>
      <c r="C443" s="4">
        <v>39.99</v>
      </c>
      <c r="D443" s="4">
        <v>1</v>
      </c>
      <c r="E443" s="4">
        <v>11</v>
      </c>
      <c r="F443" s="4">
        <v>439.89000000000004</v>
      </c>
      <c r="G443" s="4">
        <v>-0.2490638096157558</v>
      </c>
      <c r="H443" s="3" t="s">
        <v>439</v>
      </c>
      <c r="I443" s="3" t="s">
        <v>337</v>
      </c>
      <c r="J443" s="1">
        <v>45308</v>
      </c>
      <c r="K443" s="4">
        <v>42123.110909090959</v>
      </c>
      <c r="L443" s="4">
        <v>132929.50192099597</v>
      </c>
      <c r="M443" s="4">
        <v>-0.31357388921734292</v>
      </c>
      <c r="N443" s="3" t="s">
        <v>439</v>
      </c>
    </row>
    <row r="444" spans="1:14" x14ac:dyDescent="0.3">
      <c r="A444" s="3" t="s">
        <v>45</v>
      </c>
      <c r="B444" s="3" t="s">
        <v>180</v>
      </c>
      <c r="C444" s="4">
        <v>24.99</v>
      </c>
      <c r="D444" s="4">
        <v>10</v>
      </c>
      <c r="E444" s="4">
        <v>18</v>
      </c>
      <c r="F444" s="4">
        <v>449.82</v>
      </c>
      <c r="G444" s="4">
        <v>-0.2489663238966503</v>
      </c>
      <c r="H444" s="3" t="s">
        <v>439</v>
      </c>
      <c r="I444" s="3" t="s">
        <v>335</v>
      </c>
      <c r="J444" s="1">
        <v>45359</v>
      </c>
      <c r="K444" s="4">
        <v>15577.778285714288</v>
      </c>
      <c r="L444" s="4">
        <v>35267.89604619662</v>
      </c>
      <c r="M444" s="4">
        <v>-0.42894416683939746</v>
      </c>
      <c r="N444" s="3" t="s">
        <v>439</v>
      </c>
    </row>
    <row r="445" spans="1:14" x14ac:dyDescent="0.3">
      <c r="A445" s="3" t="s">
        <v>171</v>
      </c>
      <c r="B445" s="3" t="s">
        <v>54</v>
      </c>
      <c r="C445" s="4">
        <v>10.67</v>
      </c>
      <c r="D445" s="4">
        <v>57</v>
      </c>
      <c r="E445" s="4">
        <v>272</v>
      </c>
      <c r="F445" s="4">
        <v>2902.24</v>
      </c>
      <c r="G445" s="4">
        <v>-0.22489019829254978</v>
      </c>
      <c r="H445" s="3" t="s">
        <v>439</v>
      </c>
      <c r="I445" s="3" t="s">
        <v>337</v>
      </c>
      <c r="J445" s="1">
        <v>45302</v>
      </c>
      <c r="K445" s="4">
        <v>42123.110909090959</v>
      </c>
      <c r="L445" s="4">
        <v>132929.50192099597</v>
      </c>
      <c r="M445" s="4">
        <v>-0.29505016074160206</v>
      </c>
      <c r="N445" s="3" t="s">
        <v>439</v>
      </c>
    </row>
    <row r="446" spans="1:14" x14ac:dyDescent="0.3">
      <c r="A446" s="3" t="s">
        <v>19</v>
      </c>
      <c r="B446" s="3" t="s">
        <v>85</v>
      </c>
      <c r="C446" s="4">
        <v>88.65</v>
      </c>
      <c r="D446" s="4">
        <v>10</v>
      </c>
      <c r="E446" s="4">
        <v>40</v>
      </c>
      <c r="F446" s="4">
        <v>3546</v>
      </c>
      <c r="G446" s="4">
        <v>-0.2185702177757966</v>
      </c>
      <c r="H446" s="3" t="s">
        <v>439</v>
      </c>
      <c r="I446" s="3" t="s">
        <v>338</v>
      </c>
      <c r="J446" s="1">
        <v>45364</v>
      </c>
      <c r="K446" s="4">
        <v>9929.7000000000007</v>
      </c>
      <c r="L446" s="4">
        <v>17495.282577171645</v>
      </c>
      <c r="M446" s="4">
        <v>-0.36488121708474941</v>
      </c>
      <c r="N446" s="3" t="s">
        <v>439</v>
      </c>
    </row>
    <row r="447" spans="1:14" x14ac:dyDescent="0.3">
      <c r="A447" s="3" t="s">
        <v>24</v>
      </c>
      <c r="B447" s="3" t="s">
        <v>54</v>
      </c>
      <c r="C447" s="4">
        <v>18.11</v>
      </c>
      <c r="D447" s="4">
        <v>10</v>
      </c>
      <c r="E447" s="4">
        <v>12</v>
      </c>
      <c r="F447" s="4">
        <v>217.32</v>
      </c>
      <c r="G447" s="4">
        <v>-0.25124884451014773</v>
      </c>
      <c r="H447" s="3" t="s">
        <v>439</v>
      </c>
      <c r="I447" s="3" t="s">
        <v>337</v>
      </c>
      <c r="J447" s="1">
        <v>45364</v>
      </c>
      <c r="K447" s="4">
        <v>42123.110909090959</v>
      </c>
      <c r="L447" s="4">
        <v>132929.50192099597</v>
      </c>
      <c r="M447" s="4">
        <v>-0.31524823536912699</v>
      </c>
      <c r="N447" s="3" t="s">
        <v>439</v>
      </c>
    </row>
    <row r="448" spans="1:14" x14ac:dyDescent="0.3">
      <c r="A448" s="3" t="s">
        <v>121</v>
      </c>
      <c r="B448" s="3" t="s">
        <v>41</v>
      </c>
      <c r="C448" s="4">
        <v>79.989999999999995</v>
      </c>
      <c r="D448" s="4">
        <v>7</v>
      </c>
      <c r="E448" s="4">
        <v>13</v>
      </c>
      <c r="F448" s="4">
        <v>1039.8699999999999</v>
      </c>
      <c r="G448" s="4">
        <v>-0.24317363018484744</v>
      </c>
      <c r="H448" s="3" t="s">
        <v>439</v>
      </c>
      <c r="I448" s="3" t="s">
        <v>338</v>
      </c>
      <c r="J448" s="1">
        <v>45330</v>
      </c>
      <c r="K448" s="4">
        <v>10438.718031746032</v>
      </c>
      <c r="L448" s="4">
        <v>26406.609500097282</v>
      </c>
      <c r="M448" s="4">
        <v>-0.35592786085284467</v>
      </c>
      <c r="N448" s="3" t="s">
        <v>439</v>
      </c>
    </row>
    <row r="449" spans="1:14" x14ac:dyDescent="0.3">
      <c r="A449" s="3" t="s">
        <v>122</v>
      </c>
      <c r="B449" s="3" t="s">
        <v>41</v>
      </c>
      <c r="C449" s="4">
        <v>59.09</v>
      </c>
      <c r="D449" s="4">
        <v>10</v>
      </c>
      <c r="E449" s="4">
        <v>432</v>
      </c>
      <c r="F449" s="4">
        <v>25526.880000000001</v>
      </c>
      <c r="G449" s="4">
        <v>-2.7774792690722226E-3</v>
      </c>
      <c r="H449" s="3" t="s">
        <v>439</v>
      </c>
      <c r="I449" s="3" t="s">
        <v>338</v>
      </c>
      <c r="J449" s="1">
        <v>45321</v>
      </c>
      <c r="K449" s="4">
        <v>10438.718031746032</v>
      </c>
      <c r="L449" s="4">
        <v>26406.609500097282</v>
      </c>
      <c r="M449" s="4">
        <v>0.57137823650546216</v>
      </c>
      <c r="N449" s="3" t="s">
        <v>439</v>
      </c>
    </row>
    <row r="450" spans="1:14" x14ac:dyDescent="0.3">
      <c r="A450" s="3" t="s">
        <v>175</v>
      </c>
      <c r="B450" s="3" t="s">
        <v>54</v>
      </c>
      <c r="C450" s="4">
        <v>68</v>
      </c>
      <c r="D450" s="4">
        <v>6</v>
      </c>
      <c r="E450" s="4">
        <v>33</v>
      </c>
      <c r="F450" s="4">
        <v>2244</v>
      </c>
      <c r="G450" s="4">
        <v>-0.23135233321138224</v>
      </c>
      <c r="H450" s="3" t="s">
        <v>439</v>
      </c>
      <c r="I450" s="3" t="s">
        <v>337</v>
      </c>
      <c r="J450" s="1">
        <v>45418</v>
      </c>
      <c r="K450" s="4">
        <v>42123.110909090959</v>
      </c>
      <c r="L450" s="4">
        <v>132929.50192099597</v>
      </c>
      <c r="M450" s="4">
        <v>-0.30000195842750033</v>
      </c>
      <c r="N450" s="3" t="s">
        <v>439</v>
      </c>
    </row>
    <row r="451" spans="1:14" x14ac:dyDescent="0.3">
      <c r="A451" s="3" t="s">
        <v>43</v>
      </c>
      <c r="B451" s="3" t="s">
        <v>41</v>
      </c>
      <c r="C451" s="4">
        <v>109.99</v>
      </c>
      <c r="D451" s="4">
        <v>8</v>
      </c>
      <c r="E451" s="4">
        <v>26</v>
      </c>
      <c r="F451" s="4">
        <v>2859.74</v>
      </c>
      <c r="G451" s="4">
        <v>-0.22530743324340416</v>
      </c>
      <c r="H451" s="3" t="s">
        <v>439</v>
      </c>
      <c r="I451" s="3" t="s">
        <v>335</v>
      </c>
      <c r="J451" s="1">
        <v>45303</v>
      </c>
      <c r="K451" s="4">
        <v>10438.718031746032</v>
      </c>
      <c r="L451" s="4">
        <v>26406.609500097282</v>
      </c>
      <c r="M451" s="4">
        <v>-0.28701064525978282</v>
      </c>
      <c r="N451" s="3" t="s">
        <v>439</v>
      </c>
    </row>
    <row r="452" spans="1:14" x14ac:dyDescent="0.3">
      <c r="A452" s="3" t="s">
        <v>16</v>
      </c>
      <c r="B452" s="3" t="s">
        <v>7</v>
      </c>
      <c r="C452" s="4">
        <v>68.61</v>
      </c>
      <c r="D452" s="4">
        <v>3</v>
      </c>
      <c r="E452" s="4">
        <v>10</v>
      </c>
      <c r="F452" s="4">
        <v>686.1</v>
      </c>
      <c r="G452" s="4">
        <v>-0.24664669391575922</v>
      </c>
      <c r="H452" s="3" t="s">
        <v>439</v>
      </c>
      <c r="I452" s="3" t="s">
        <v>143</v>
      </c>
      <c r="J452" s="1">
        <v>45443</v>
      </c>
      <c r="K452" s="4">
        <v>1881.0670270270268</v>
      </c>
      <c r="L452" s="4">
        <v>5343.4324984110126</v>
      </c>
      <c r="M452" s="4">
        <v>-0.22363284787117205</v>
      </c>
      <c r="N452" s="3" t="s">
        <v>439</v>
      </c>
    </row>
    <row r="453" spans="1:14" x14ac:dyDescent="0.3">
      <c r="A453" s="3" t="s">
        <v>61</v>
      </c>
      <c r="B453" s="3" t="s">
        <v>129</v>
      </c>
      <c r="C453" s="4">
        <v>12.49</v>
      </c>
      <c r="D453" s="4">
        <v>7</v>
      </c>
      <c r="E453" s="4">
        <v>17</v>
      </c>
      <c r="F453" s="4">
        <v>212.33</v>
      </c>
      <c r="G453" s="4">
        <v>-0.2512978328020245</v>
      </c>
      <c r="H453" s="3" t="s">
        <v>439</v>
      </c>
      <c r="I453" s="3" t="s">
        <v>335</v>
      </c>
      <c r="J453" s="1">
        <v>45387</v>
      </c>
      <c r="K453" s="4">
        <v>66960.915909090923</v>
      </c>
      <c r="L453" s="4">
        <v>268412.05159382155</v>
      </c>
      <c r="M453" s="4">
        <v>-0.24867954144659343</v>
      </c>
      <c r="N453" s="3" t="s">
        <v>439</v>
      </c>
    </row>
    <row r="454" spans="1:14" x14ac:dyDescent="0.3">
      <c r="A454" s="3" t="s">
        <v>12</v>
      </c>
      <c r="B454" s="3" t="s">
        <v>54</v>
      </c>
      <c r="C454" s="4">
        <v>25</v>
      </c>
      <c r="D454" s="4">
        <v>5</v>
      </c>
      <c r="E454" s="4">
        <v>8</v>
      </c>
      <c r="F454" s="4">
        <v>200</v>
      </c>
      <c r="G454" s="4">
        <v>-0.25141888002423707</v>
      </c>
      <c r="H454" s="3" t="s">
        <v>439</v>
      </c>
      <c r="I454" s="3" t="s">
        <v>337</v>
      </c>
      <c r="J454" s="1">
        <v>45293</v>
      </c>
      <c r="K454" s="4">
        <v>42123.110909090959</v>
      </c>
      <c r="L454" s="4">
        <v>132929.50192099597</v>
      </c>
      <c r="M454" s="4">
        <v>-0.31537852999710431</v>
      </c>
      <c r="N454" s="3" t="s">
        <v>439</v>
      </c>
    </row>
    <row r="455" spans="1:14" x14ac:dyDescent="0.3">
      <c r="A455" s="3" t="s">
        <v>123</v>
      </c>
      <c r="B455" s="3" t="s">
        <v>9</v>
      </c>
      <c r="C455" s="4">
        <v>139.99</v>
      </c>
      <c r="D455" s="4">
        <v>10</v>
      </c>
      <c r="E455" s="4">
        <v>4</v>
      </c>
      <c r="F455" s="4">
        <v>559.96</v>
      </c>
      <c r="G455" s="4">
        <v>-0.24788504724989499</v>
      </c>
      <c r="H455" s="3" t="s">
        <v>439</v>
      </c>
      <c r="I455" s="3" t="s">
        <v>338</v>
      </c>
      <c r="J455" s="1">
        <v>45322</v>
      </c>
      <c r="K455" s="4">
        <v>3369.2595999999985</v>
      </c>
      <c r="L455" s="4">
        <v>7916.3472393375896</v>
      </c>
      <c r="M455" s="4">
        <v>-0.35487321552042861</v>
      </c>
      <c r="N455" s="3" t="s">
        <v>439</v>
      </c>
    </row>
    <row r="456" spans="1:14" x14ac:dyDescent="0.3">
      <c r="A456" s="3" t="s">
        <v>71</v>
      </c>
      <c r="B456" s="3" t="s">
        <v>54</v>
      </c>
      <c r="C456" s="4">
        <v>44.61</v>
      </c>
      <c r="D456" s="4">
        <v>54</v>
      </c>
      <c r="E456" s="4">
        <v>27</v>
      </c>
      <c r="F456" s="4">
        <v>1204.47</v>
      </c>
      <c r="G456" s="4">
        <v>-0.24155770376342087</v>
      </c>
      <c r="H456" s="3" t="s">
        <v>439</v>
      </c>
      <c r="I456" s="3" t="s">
        <v>337</v>
      </c>
      <c r="J456" s="1">
        <v>45341</v>
      </c>
      <c r="K456" s="4">
        <v>42123.110909090959</v>
      </c>
      <c r="L456" s="4">
        <v>132929.50192099597</v>
      </c>
      <c r="M456" s="4">
        <v>-0.30782211862502989</v>
      </c>
      <c r="N456" s="3" t="s">
        <v>439</v>
      </c>
    </row>
    <row r="457" spans="1:14" x14ac:dyDescent="0.3">
      <c r="A457" s="3" t="s">
        <v>176</v>
      </c>
      <c r="B457" s="3" t="s">
        <v>54</v>
      </c>
      <c r="C457" s="4">
        <v>49.99</v>
      </c>
      <c r="D457" s="4">
        <v>3</v>
      </c>
      <c r="E457" s="4">
        <v>19</v>
      </c>
      <c r="F457" s="4">
        <v>949.81000000000006</v>
      </c>
      <c r="G457" s="4">
        <v>-0.24405777558894023</v>
      </c>
      <c r="H457" s="3" t="s">
        <v>439</v>
      </c>
      <c r="I457" s="3" t="s">
        <v>337</v>
      </c>
      <c r="J457" s="1">
        <v>45390</v>
      </c>
      <c r="K457" s="4">
        <v>42123.110909090959</v>
      </c>
      <c r="L457" s="4">
        <v>132929.50192099597</v>
      </c>
      <c r="M457" s="4">
        <v>-0.30973787093222921</v>
      </c>
      <c r="N457" s="3" t="s">
        <v>439</v>
      </c>
    </row>
    <row r="458" spans="1:14" x14ac:dyDescent="0.3">
      <c r="A458" s="3" t="s">
        <v>40</v>
      </c>
      <c r="B458" s="3" t="s">
        <v>54</v>
      </c>
      <c r="C458" s="4">
        <v>178.99</v>
      </c>
      <c r="D458" s="4">
        <v>1</v>
      </c>
      <c r="E458" s="4">
        <v>77</v>
      </c>
      <c r="F458" s="4">
        <v>13782.230000000001</v>
      </c>
      <c r="G458" s="4">
        <v>-0.11807814904676085</v>
      </c>
      <c r="H458" s="3" t="s">
        <v>439</v>
      </c>
      <c r="I458" s="3" t="s">
        <v>337</v>
      </c>
      <c r="J458" s="1">
        <v>45304</v>
      </c>
      <c r="K458" s="4">
        <v>42123.110909090959</v>
      </c>
      <c r="L458" s="4">
        <v>132929.50192099597</v>
      </c>
      <c r="M458" s="4">
        <v>-0.21320234033476482</v>
      </c>
      <c r="N458" s="3" t="s">
        <v>439</v>
      </c>
    </row>
    <row r="459" spans="1:14" x14ac:dyDescent="0.3">
      <c r="A459" s="3" t="s">
        <v>71</v>
      </c>
      <c r="B459" s="3" t="s">
        <v>54</v>
      </c>
      <c r="C459" s="4">
        <v>24.35</v>
      </c>
      <c r="D459" s="4">
        <v>10</v>
      </c>
      <c r="E459" s="4">
        <v>88</v>
      </c>
      <c r="F459" s="4">
        <v>2142.8000000000002</v>
      </c>
      <c r="G459" s="4">
        <v>-0.23234584325906371</v>
      </c>
      <c r="H459" s="3" t="s">
        <v>439</v>
      </c>
      <c r="I459" s="3" t="s">
        <v>337</v>
      </c>
      <c r="J459" s="1">
        <v>45362</v>
      </c>
      <c r="K459" s="4">
        <v>42123.110909090959</v>
      </c>
      <c r="L459" s="4">
        <v>132929.50192099597</v>
      </c>
      <c r="M459" s="4">
        <v>-0.30076326422145527</v>
      </c>
      <c r="N459" s="3" t="s">
        <v>439</v>
      </c>
    </row>
    <row r="460" spans="1:14" x14ac:dyDescent="0.3">
      <c r="A460" s="3" t="s">
        <v>38</v>
      </c>
      <c r="B460" s="3" t="s">
        <v>54</v>
      </c>
      <c r="C460" s="4">
        <v>24.5</v>
      </c>
      <c r="D460" s="4">
        <v>10</v>
      </c>
      <c r="E460" s="4">
        <v>415</v>
      </c>
      <c r="F460" s="4">
        <v>10167.5</v>
      </c>
      <c r="G460" s="4">
        <v>-0.15356501243268589</v>
      </c>
      <c r="H460" s="3" t="s">
        <v>439</v>
      </c>
      <c r="I460" s="3" t="s">
        <v>337</v>
      </c>
      <c r="J460" s="1">
        <v>45349</v>
      </c>
      <c r="K460" s="4">
        <v>42123.110909090959</v>
      </c>
      <c r="L460" s="4">
        <v>132929.50192099597</v>
      </c>
      <c r="M460" s="4">
        <v>-0.24039517524170931</v>
      </c>
      <c r="N460" s="3" t="s">
        <v>439</v>
      </c>
    </row>
    <row r="461" spans="1:14" x14ac:dyDescent="0.3">
      <c r="A461" s="3" t="s">
        <v>153</v>
      </c>
      <c r="B461" s="3" t="s">
        <v>54</v>
      </c>
      <c r="C461" s="4">
        <v>68.72</v>
      </c>
      <c r="D461" s="4">
        <v>10</v>
      </c>
      <c r="E461" s="4">
        <v>55</v>
      </c>
      <c r="F461" s="4">
        <v>3779.6</v>
      </c>
      <c r="G461" s="4">
        <v>-0.21627689814004181</v>
      </c>
      <c r="H461" s="3" t="s">
        <v>439</v>
      </c>
      <c r="I461" s="3" t="s">
        <v>337</v>
      </c>
      <c r="J461" s="1">
        <v>45368</v>
      </c>
      <c r="K461" s="4">
        <v>42123.110909090959</v>
      </c>
      <c r="L461" s="4">
        <v>132929.50192099597</v>
      </c>
      <c r="M461" s="4">
        <v>-0.28844997051053173</v>
      </c>
      <c r="N461" s="3" t="s">
        <v>439</v>
      </c>
    </row>
    <row r="462" spans="1:14" x14ac:dyDescent="0.3">
      <c r="A462" s="3" t="s">
        <v>18</v>
      </c>
      <c r="B462" s="3" t="s">
        <v>41</v>
      </c>
      <c r="C462" s="4">
        <v>65</v>
      </c>
      <c r="D462" s="4">
        <v>10</v>
      </c>
      <c r="E462" s="4">
        <v>485</v>
      </c>
      <c r="F462" s="4">
        <v>31525</v>
      </c>
      <c r="G462" s="4">
        <v>5.6107821987836211E-2</v>
      </c>
      <c r="H462" s="3" t="s">
        <v>439</v>
      </c>
      <c r="I462" s="3" t="s">
        <v>143</v>
      </c>
      <c r="J462" s="1">
        <v>45350</v>
      </c>
      <c r="K462" s="4">
        <v>10438.718031746032</v>
      </c>
      <c r="L462" s="4">
        <v>26406.609500097282</v>
      </c>
      <c r="M462" s="4">
        <v>0.79852288375667035</v>
      </c>
      <c r="N462" s="3" t="s">
        <v>439</v>
      </c>
    </row>
    <row r="463" spans="1:14" x14ac:dyDescent="0.3">
      <c r="A463" s="3" t="s">
        <v>182</v>
      </c>
      <c r="B463" s="3" t="s">
        <v>54</v>
      </c>
      <c r="C463" s="4">
        <v>21.25</v>
      </c>
      <c r="D463" s="4">
        <v>10</v>
      </c>
      <c r="E463" s="4">
        <v>504</v>
      </c>
      <c r="F463" s="4">
        <v>10710</v>
      </c>
      <c r="G463" s="4">
        <v>-0.1482391310011919</v>
      </c>
      <c r="H463" s="3" t="s">
        <v>439</v>
      </c>
      <c r="I463" s="3" t="s">
        <v>337</v>
      </c>
      <c r="J463" s="1">
        <v>45406</v>
      </c>
      <c r="K463" s="4">
        <v>42123.110909090959</v>
      </c>
      <c r="L463" s="4">
        <v>132929.50192099597</v>
      </c>
      <c r="M463" s="4">
        <v>-0.23631406463676305</v>
      </c>
      <c r="N463" s="3" t="s">
        <v>439</v>
      </c>
    </row>
    <row r="464" spans="1:14" x14ac:dyDescent="0.3">
      <c r="A464" s="3" t="s">
        <v>55</v>
      </c>
      <c r="B464" s="3" t="s">
        <v>54</v>
      </c>
      <c r="C464" s="4">
        <v>18.989999999999998</v>
      </c>
      <c r="D464" s="4">
        <v>10</v>
      </c>
      <c r="E464" s="4">
        <v>14</v>
      </c>
      <c r="F464" s="4">
        <v>265.85999999999996</v>
      </c>
      <c r="G464" s="4">
        <v>-0.25077231310980719</v>
      </c>
      <c r="H464" s="3" t="s">
        <v>439</v>
      </c>
      <c r="I464" s="3" t="s">
        <v>337</v>
      </c>
      <c r="J464" s="1">
        <v>45347</v>
      </c>
      <c r="K464" s="4">
        <v>42123.110909090959</v>
      </c>
      <c r="L464" s="4">
        <v>132929.50192099597</v>
      </c>
      <c r="M464" s="4">
        <v>-0.31488307940827154</v>
      </c>
      <c r="N464" s="3" t="s">
        <v>439</v>
      </c>
    </row>
    <row r="465" spans="1:14" x14ac:dyDescent="0.3">
      <c r="A465" s="3" t="s">
        <v>63</v>
      </c>
      <c r="B465" s="3" t="s">
        <v>54</v>
      </c>
      <c r="C465" s="4">
        <v>16.48</v>
      </c>
      <c r="D465" s="4">
        <v>10</v>
      </c>
      <c r="E465" s="4">
        <v>24</v>
      </c>
      <c r="F465" s="4">
        <v>395.52</v>
      </c>
      <c r="G465" s="4">
        <v>-0.24949940290444775</v>
      </c>
      <c r="H465" s="3" t="s">
        <v>439</v>
      </c>
      <c r="I465" s="3" t="s">
        <v>337</v>
      </c>
      <c r="J465" s="1">
        <v>45318</v>
      </c>
      <c r="K465" s="4">
        <v>42123.110909090959</v>
      </c>
      <c r="L465" s="4">
        <v>132929.50192099597</v>
      </c>
      <c r="M465" s="4">
        <v>-0.31390767516672813</v>
      </c>
      <c r="N465" s="3" t="s">
        <v>439</v>
      </c>
    </row>
    <row r="466" spans="1:14" x14ac:dyDescent="0.3">
      <c r="A466" s="3" t="s">
        <v>18</v>
      </c>
      <c r="B466" s="3" t="s">
        <v>41</v>
      </c>
      <c r="C466" s="4">
        <v>45</v>
      </c>
      <c r="D466" s="4">
        <v>10</v>
      </c>
      <c r="E466" s="4">
        <v>150</v>
      </c>
      <c r="F466" s="4">
        <v>6750</v>
      </c>
      <c r="G466" s="4">
        <v>-0.18711561112785782</v>
      </c>
      <c r="H466" s="3" t="s">
        <v>439</v>
      </c>
      <c r="I466" s="3" t="s">
        <v>143</v>
      </c>
      <c r="J466" s="1">
        <v>45294</v>
      </c>
      <c r="K466" s="4">
        <v>10438.718031746032</v>
      </c>
      <c r="L466" s="4">
        <v>26406.609500097282</v>
      </c>
      <c r="M466" s="4">
        <v>-0.13968919530288212</v>
      </c>
      <c r="N466" s="3" t="s">
        <v>439</v>
      </c>
    </row>
    <row r="467" spans="1:14" x14ac:dyDescent="0.3">
      <c r="A467" s="3" t="s">
        <v>58</v>
      </c>
      <c r="B467" s="3" t="s">
        <v>54</v>
      </c>
      <c r="C467" s="4">
        <v>15</v>
      </c>
      <c r="D467" s="4">
        <v>2</v>
      </c>
      <c r="E467" s="4">
        <v>3</v>
      </c>
      <c r="F467" s="4">
        <v>45</v>
      </c>
      <c r="G467" s="4">
        <v>-0.25294056043323537</v>
      </c>
      <c r="H467" s="3" t="s">
        <v>439</v>
      </c>
      <c r="I467" s="3" t="s">
        <v>337</v>
      </c>
      <c r="J467" s="1">
        <v>45388</v>
      </c>
      <c r="K467" s="4">
        <v>42123.110909090959</v>
      </c>
      <c r="L467" s="4">
        <v>132929.50192099597</v>
      </c>
      <c r="M467" s="4">
        <v>-0.31654456159851752</v>
      </c>
      <c r="N467" s="3" t="s">
        <v>439</v>
      </c>
    </row>
    <row r="468" spans="1:14" x14ac:dyDescent="0.3">
      <c r="A468" s="3" t="s">
        <v>341</v>
      </c>
      <c r="B468" s="3" t="s">
        <v>41</v>
      </c>
      <c r="C468" s="4">
        <v>71.989999999999995</v>
      </c>
      <c r="D468" s="4">
        <v>5</v>
      </c>
      <c r="E468" s="4">
        <v>3</v>
      </c>
      <c r="F468" s="4">
        <v>215.96999999999997</v>
      </c>
      <c r="G468" s="4">
        <v>-0.25126209785564541</v>
      </c>
      <c r="H468" s="3" t="s">
        <v>439</v>
      </c>
      <c r="I468" s="3" t="s">
        <v>335</v>
      </c>
      <c r="J468" s="1">
        <v>45383</v>
      </c>
      <c r="K468" s="4">
        <v>10438.718031746032</v>
      </c>
      <c r="L468" s="4">
        <v>26406.609500097282</v>
      </c>
      <c r="M468" s="4">
        <v>-0.38712838282810869</v>
      </c>
      <c r="N468" s="3" t="s">
        <v>439</v>
      </c>
    </row>
    <row r="469" spans="1:14" x14ac:dyDescent="0.3">
      <c r="A469" s="3" t="s">
        <v>52</v>
      </c>
      <c r="B469" s="3" t="s">
        <v>54</v>
      </c>
      <c r="C469" s="4">
        <v>29.74</v>
      </c>
      <c r="D469" s="4">
        <v>19</v>
      </c>
      <c r="E469" s="4">
        <v>578</v>
      </c>
      <c r="F469" s="4">
        <v>17189.719999999998</v>
      </c>
      <c r="G469" s="4">
        <v>-8.4625821454131375E-2</v>
      </c>
      <c r="H469" s="3" t="s">
        <v>439</v>
      </c>
      <c r="I469" s="3" t="s">
        <v>337</v>
      </c>
      <c r="J469" s="1">
        <v>45410</v>
      </c>
      <c r="K469" s="4">
        <v>42123.110909090959</v>
      </c>
      <c r="L469" s="4">
        <v>132929.50192099597</v>
      </c>
      <c r="M469" s="4">
        <v>-0.18756852729283249</v>
      </c>
      <c r="N469" s="3" t="s">
        <v>439</v>
      </c>
    </row>
    <row r="470" spans="1:14" x14ac:dyDescent="0.3">
      <c r="A470" s="3" t="s">
        <v>153</v>
      </c>
      <c r="B470" s="3" t="s">
        <v>54</v>
      </c>
      <c r="C470" s="4">
        <v>36.99</v>
      </c>
      <c r="D470" s="4">
        <v>4</v>
      </c>
      <c r="E470" s="4">
        <v>16</v>
      </c>
      <c r="F470" s="4">
        <v>591.84</v>
      </c>
      <c r="G470" s="4">
        <v>-0.24757207195028941</v>
      </c>
      <c r="H470" s="3" t="s">
        <v>439</v>
      </c>
      <c r="I470" s="3" t="s">
        <v>337</v>
      </c>
      <c r="J470" s="1">
        <v>45345</v>
      </c>
      <c r="K470" s="4">
        <v>42123.110909090959</v>
      </c>
      <c r="L470" s="4">
        <v>132929.50192099597</v>
      </c>
      <c r="M470" s="4">
        <v>-0.3124308021087317</v>
      </c>
      <c r="N470" s="3" t="s">
        <v>439</v>
      </c>
    </row>
    <row r="471" spans="1:14" x14ac:dyDescent="0.3">
      <c r="A471" s="3" t="s">
        <v>50</v>
      </c>
      <c r="B471" s="3" t="s">
        <v>54</v>
      </c>
      <c r="C471" s="4">
        <v>69.25</v>
      </c>
      <c r="D471" s="4">
        <v>3</v>
      </c>
      <c r="E471" s="4">
        <v>19</v>
      </c>
      <c r="F471" s="4">
        <v>1315.75</v>
      </c>
      <c r="G471" s="4">
        <v>-0.24046523540268971</v>
      </c>
      <c r="H471" s="3" t="s">
        <v>439</v>
      </c>
      <c r="I471" s="3" t="s">
        <v>337</v>
      </c>
      <c r="J471" s="1">
        <v>45322</v>
      </c>
      <c r="K471" s="4">
        <v>42123.110909090959</v>
      </c>
      <c r="L471" s="4">
        <v>132929.50192099597</v>
      </c>
      <c r="M471" s="4">
        <v>-0.30698498316306044</v>
      </c>
      <c r="N471" s="3" t="s">
        <v>439</v>
      </c>
    </row>
    <row r="472" spans="1:14" x14ac:dyDescent="0.3">
      <c r="A472" s="3" t="s">
        <v>126</v>
      </c>
      <c r="B472" s="3" t="s">
        <v>180</v>
      </c>
      <c r="C472" s="4">
        <v>28.97</v>
      </c>
      <c r="D472" s="4">
        <v>9</v>
      </c>
      <c r="E472" s="4">
        <v>12</v>
      </c>
      <c r="F472" s="4">
        <v>347.64</v>
      </c>
      <c r="G472" s="4">
        <v>-0.2499694548914338</v>
      </c>
      <c r="H472" s="3" t="s">
        <v>439</v>
      </c>
      <c r="I472" s="3" t="s">
        <v>338</v>
      </c>
      <c r="J472" s="1">
        <v>45375</v>
      </c>
      <c r="K472" s="4">
        <v>15577.778285714288</v>
      </c>
      <c r="L472" s="4">
        <v>35267.89604619662</v>
      </c>
      <c r="M472" s="4">
        <v>-0.43184141933969283</v>
      </c>
      <c r="N472" s="3" t="s">
        <v>439</v>
      </c>
    </row>
    <row r="473" spans="1:14" x14ac:dyDescent="0.3">
      <c r="A473" s="3" t="s">
        <v>87</v>
      </c>
      <c r="B473" s="3" t="s">
        <v>54</v>
      </c>
      <c r="C473" s="4">
        <v>18.32</v>
      </c>
      <c r="D473" s="4">
        <v>10</v>
      </c>
      <c r="E473" s="4">
        <v>211</v>
      </c>
      <c r="F473" s="4">
        <v>3865.52</v>
      </c>
      <c r="G473" s="4">
        <v>-0.21543339632880867</v>
      </c>
      <c r="H473" s="3" t="s">
        <v>439</v>
      </c>
      <c r="I473" s="3" t="s">
        <v>337</v>
      </c>
      <c r="J473" s="1">
        <v>45366</v>
      </c>
      <c r="K473" s="4">
        <v>42123.110909090959</v>
      </c>
      <c r="L473" s="4">
        <v>132929.50192099597</v>
      </c>
      <c r="M473" s="4">
        <v>-0.28780361286412259</v>
      </c>
      <c r="N473" s="3" t="s">
        <v>439</v>
      </c>
    </row>
    <row r="474" spans="1:14" x14ac:dyDescent="0.3">
      <c r="A474" s="3" t="s">
        <v>363</v>
      </c>
      <c r="B474" s="3" t="s">
        <v>101</v>
      </c>
      <c r="C474" s="4">
        <v>16.850000000000001</v>
      </c>
      <c r="D474" s="4">
        <v>4</v>
      </c>
      <c r="E474" s="4">
        <v>16</v>
      </c>
      <c r="F474" s="4">
        <v>269.60000000000002</v>
      </c>
      <c r="G474" s="4">
        <v>-0.25073559643413207</v>
      </c>
      <c r="H474" s="3" t="s">
        <v>439</v>
      </c>
      <c r="I474" s="3" t="s">
        <v>335</v>
      </c>
      <c r="J474" s="1">
        <v>45396</v>
      </c>
      <c r="K474" s="4">
        <v>1516.98</v>
      </c>
      <c r="L474" s="4">
        <v>1143.3262167222638</v>
      </c>
      <c r="M474" s="4">
        <v>-1.091009706377627</v>
      </c>
      <c r="N474" s="3" t="s">
        <v>439</v>
      </c>
    </row>
    <row r="475" spans="1:14" x14ac:dyDescent="0.3">
      <c r="A475" s="3" t="s">
        <v>13</v>
      </c>
      <c r="B475" s="3" t="s">
        <v>54</v>
      </c>
      <c r="C475" s="4">
        <v>54.99</v>
      </c>
      <c r="D475" s="4">
        <v>2</v>
      </c>
      <c r="E475" s="4">
        <v>45</v>
      </c>
      <c r="F475" s="4">
        <v>2474.5500000000002</v>
      </c>
      <c r="G475" s="4">
        <v>-0.22908895631915929</v>
      </c>
      <c r="H475" s="3" t="s">
        <v>439</v>
      </c>
      <c r="I475" s="3" t="s">
        <v>337</v>
      </c>
      <c r="J475" s="1">
        <v>45293</v>
      </c>
      <c r="K475" s="4">
        <v>42123.110909090959</v>
      </c>
      <c r="L475" s="4">
        <v>132929.50192099597</v>
      </c>
      <c r="M475" s="4">
        <v>-0.29826758045520474</v>
      </c>
      <c r="N475" s="3" t="s">
        <v>439</v>
      </c>
    </row>
    <row r="476" spans="1:14" x14ac:dyDescent="0.3">
      <c r="A476" s="3" t="s">
        <v>359</v>
      </c>
      <c r="B476" s="3" t="s">
        <v>54</v>
      </c>
      <c r="C476" s="4">
        <v>18.84</v>
      </c>
      <c r="D476" s="4">
        <v>47</v>
      </c>
      <c r="E476" s="4">
        <v>674</v>
      </c>
      <c r="F476" s="4">
        <v>12698.16</v>
      </c>
      <c r="G476" s="4">
        <v>-0.12872078182729491</v>
      </c>
      <c r="H476" s="3" t="s">
        <v>439</v>
      </c>
      <c r="I476" s="3" t="s">
        <v>337</v>
      </c>
      <c r="J476" s="1">
        <v>45304</v>
      </c>
      <c r="K476" s="4">
        <v>42123.110909090959</v>
      </c>
      <c r="L476" s="4">
        <v>132929.50192099597</v>
      </c>
      <c r="M476" s="4">
        <v>-0.22135756535504886</v>
      </c>
      <c r="N476" s="3" t="s">
        <v>439</v>
      </c>
    </row>
    <row r="477" spans="1:14" x14ac:dyDescent="0.3">
      <c r="A477" s="3" t="s">
        <v>1</v>
      </c>
      <c r="B477" s="3" t="s">
        <v>180</v>
      </c>
      <c r="C477" s="4">
        <v>89.99</v>
      </c>
      <c r="D477" s="4">
        <v>7</v>
      </c>
      <c r="E477" s="4">
        <v>129</v>
      </c>
      <c r="F477" s="4">
        <v>11608.71</v>
      </c>
      <c r="G477" s="4">
        <v>-0.13941623164396061</v>
      </c>
      <c r="H477" s="3" t="s">
        <v>439</v>
      </c>
      <c r="I477" s="3" t="s">
        <v>143</v>
      </c>
      <c r="J477" s="1">
        <v>45368</v>
      </c>
      <c r="K477" s="4">
        <v>15577.778285714288</v>
      </c>
      <c r="L477" s="4">
        <v>35267.89604619662</v>
      </c>
      <c r="M477" s="4">
        <v>-0.11254054623829265</v>
      </c>
      <c r="N477" s="3" t="s">
        <v>439</v>
      </c>
    </row>
    <row r="478" spans="1:14" x14ac:dyDescent="0.3">
      <c r="A478" s="3" t="s">
        <v>16</v>
      </c>
      <c r="B478" s="3" t="s">
        <v>41</v>
      </c>
      <c r="C478" s="4">
        <v>140</v>
      </c>
      <c r="D478" s="4">
        <v>1</v>
      </c>
      <c r="E478" s="4">
        <v>2</v>
      </c>
      <c r="F478" s="4">
        <v>280</v>
      </c>
      <c r="G478" s="4">
        <v>-0.25063349658733475</v>
      </c>
      <c r="H478" s="3" t="s">
        <v>439</v>
      </c>
      <c r="I478" s="3" t="s">
        <v>338</v>
      </c>
      <c r="J478" s="1">
        <v>45331</v>
      </c>
      <c r="K478" s="4">
        <v>10438.718031746032</v>
      </c>
      <c r="L478" s="4">
        <v>26406.609500097282</v>
      </c>
      <c r="M478" s="4">
        <v>-0.38470361110571982</v>
      </c>
      <c r="N478" s="3" t="s">
        <v>439</v>
      </c>
    </row>
    <row r="479" spans="1:14" x14ac:dyDescent="0.3">
      <c r="A479" s="3" t="s">
        <v>159</v>
      </c>
      <c r="B479" s="3" t="s">
        <v>41</v>
      </c>
      <c r="C479" s="4">
        <v>52.99</v>
      </c>
      <c r="D479" s="4">
        <v>1</v>
      </c>
      <c r="E479" s="4">
        <v>7</v>
      </c>
      <c r="F479" s="4">
        <v>370.93</v>
      </c>
      <c r="G479" s="4">
        <v>-0.2497408101383656</v>
      </c>
      <c r="H479" s="3" t="s">
        <v>439</v>
      </c>
      <c r="I479" s="3" t="s">
        <v>338</v>
      </c>
      <c r="J479" s="1">
        <v>45402</v>
      </c>
      <c r="K479" s="4">
        <v>10438.718031746032</v>
      </c>
      <c r="L479" s="4">
        <v>26406.609500097282</v>
      </c>
      <c r="M479" s="4">
        <v>-0.38126015502705646</v>
      </c>
      <c r="N479" s="3" t="s">
        <v>439</v>
      </c>
    </row>
    <row r="480" spans="1:14" x14ac:dyDescent="0.3">
      <c r="A480" s="3" t="s">
        <v>199</v>
      </c>
      <c r="B480" s="3" t="s">
        <v>54</v>
      </c>
      <c r="C480" s="4">
        <v>27.99</v>
      </c>
      <c r="D480" s="4">
        <v>10</v>
      </c>
      <c r="E480" s="4">
        <v>75</v>
      </c>
      <c r="F480" s="4">
        <v>2099.25</v>
      </c>
      <c r="G480" s="4">
        <v>-0.2327733863675274</v>
      </c>
      <c r="H480" s="3" t="s">
        <v>439</v>
      </c>
      <c r="I480" s="3" t="s">
        <v>337</v>
      </c>
      <c r="J480" s="1">
        <v>45352</v>
      </c>
      <c r="K480" s="4">
        <v>42123.110909090959</v>
      </c>
      <c r="L480" s="4">
        <v>132929.50192099597</v>
      </c>
      <c r="M480" s="4">
        <v>-0.30109088148752977</v>
      </c>
      <c r="N480" s="3" t="s">
        <v>439</v>
      </c>
    </row>
    <row r="481" spans="1:14" x14ac:dyDescent="0.3">
      <c r="A481" s="3" t="s">
        <v>91</v>
      </c>
      <c r="B481" s="3" t="s">
        <v>54</v>
      </c>
      <c r="C481" s="4">
        <v>9.99</v>
      </c>
      <c r="D481" s="4">
        <v>2</v>
      </c>
      <c r="E481" s="4">
        <v>22</v>
      </c>
      <c r="F481" s="4">
        <v>219.78</v>
      </c>
      <c r="G481" s="4">
        <v>-0.25122469396946295</v>
      </c>
      <c r="H481" s="3" t="s">
        <v>439</v>
      </c>
      <c r="I481" s="3" t="s">
        <v>337</v>
      </c>
      <c r="J481" s="1">
        <v>45399</v>
      </c>
      <c r="K481" s="4">
        <v>42123.110909090959</v>
      </c>
      <c r="L481" s="4">
        <v>132929.50192099597</v>
      </c>
      <c r="M481" s="4">
        <v>-0.31522972931919491</v>
      </c>
      <c r="N481" s="3" t="s">
        <v>439</v>
      </c>
    </row>
    <row r="482" spans="1:14" x14ac:dyDescent="0.3">
      <c r="A482" s="3" t="s">
        <v>20</v>
      </c>
      <c r="B482" s="3" t="s">
        <v>54</v>
      </c>
      <c r="C482" s="4">
        <v>29.94</v>
      </c>
      <c r="D482" s="4">
        <v>1</v>
      </c>
      <c r="E482" s="4">
        <v>9208</v>
      </c>
      <c r="F482" s="4">
        <v>275687.52</v>
      </c>
      <c r="G482" s="4">
        <v>2.4531228109920469</v>
      </c>
      <c r="H482" s="3" t="s">
        <v>439</v>
      </c>
      <c r="I482" s="3" t="s">
        <v>338</v>
      </c>
      <c r="J482" s="1">
        <v>45406</v>
      </c>
      <c r="K482" s="4">
        <v>42123.110909090959</v>
      </c>
      <c r="L482" s="4">
        <v>132929.50192099597</v>
      </c>
      <c r="M482" s="4">
        <v>1.7570547223574453</v>
      </c>
      <c r="N482" s="3" t="s">
        <v>439</v>
      </c>
    </row>
    <row r="483" spans="1:14" x14ac:dyDescent="0.3">
      <c r="A483" s="3" t="s">
        <v>18</v>
      </c>
      <c r="B483" s="3" t="s">
        <v>54</v>
      </c>
      <c r="C483" s="4">
        <v>32.85</v>
      </c>
      <c r="D483" s="4">
        <v>10</v>
      </c>
      <c r="E483" s="4">
        <v>8385</v>
      </c>
      <c r="F483" s="4">
        <v>275447.25</v>
      </c>
      <c r="G483" s="4">
        <v>2.4507640100122399</v>
      </c>
      <c r="H483" s="3" t="s">
        <v>439</v>
      </c>
      <c r="I483" s="3" t="s">
        <v>338</v>
      </c>
      <c r="J483" s="1">
        <v>45343</v>
      </c>
      <c r="K483" s="4">
        <v>42123.110909090959</v>
      </c>
      <c r="L483" s="4">
        <v>132929.50192099597</v>
      </c>
      <c r="M483" s="4">
        <v>1.7552472229195641</v>
      </c>
      <c r="N483" s="3" t="s">
        <v>439</v>
      </c>
    </row>
    <row r="484" spans="1:14" x14ac:dyDescent="0.3">
      <c r="A484" s="3" t="s">
        <v>28</v>
      </c>
      <c r="B484" s="3" t="s">
        <v>54</v>
      </c>
      <c r="C484" s="4">
        <v>16.98</v>
      </c>
      <c r="D484" s="4">
        <v>620</v>
      </c>
      <c r="E484" s="4">
        <v>2345</v>
      </c>
      <c r="F484" s="4">
        <v>39818.1</v>
      </c>
      <c r="G484" s="4">
        <v>0.13752361424502135</v>
      </c>
      <c r="H484" s="3" t="s">
        <v>439</v>
      </c>
      <c r="I484" s="3" t="s">
        <v>338</v>
      </c>
      <c r="J484" s="1">
        <v>45341</v>
      </c>
      <c r="K484" s="4">
        <v>42123.110909090959</v>
      </c>
      <c r="L484" s="4">
        <v>132929.50192099597</v>
      </c>
      <c r="M484" s="4">
        <v>-1.7340100397433961E-2</v>
      </c>
      <c r="N484" s="3" t="s">
        <v>439</v>
      </c>
    </row>
    <row r="485" spans="1:14" x14ac:dyDescent="0.3">
      <c r="A485" s="3" t="s">
        <v>3</v>
      </c>
      <c r="B485" s="3" t="s">
        <v>9</v>
      </c>
      <c r="C485" s="4">
        <v>35.99</v>
      </c>
      <c r="D485" s="4">
        <v>5</v>
      </c>
      <c r="E485" s="4">
        <v>27</v>
      </c>
      <c r="F485" s="4">
        <v>971.73</v>
      </c>
      <c r="G485" s="4">
        <v>-0.24384258052722901</v>
      </c>
      <c r="H485" s="3" t="s">
        <v>439</v>
      </c>
      <c r="I485" s="3" t="s">
        <v>337</v>
      </c>
      <c r="J485" s="1">
        <v>45346</v>
      </c>
      <c r="K485" s="4">
        <v>3369.2595999999985</v>
      </c>
      <c r="L485" s="4">
        <v>7916.3472393375896</v>
      </c>
      <c r="M485" s="4">
        <v>-0.30285806414431798</v>
      </c>
      <c r="N485" s="3" t="s">
        <v>439</v>
      </c>
    </row>
    <row r="486" spans="1:14" x14ac:dyDescent="0.3">
      <c r="A486" s="3" t="s">
        <v>31</v>
      </c>
      <c r="B486" s="3" t="s">
        <v>41</v>
      </c>
      <c r="C486" s="4">
        <v>21.27</v>
      </c>
      <c r="D486" s="4">
        <v>10</v>
      </c>
      <c r="E486" s="4">
        <v>30</v>
      </c>
      <c r="F486" s="4">
        <v>638.1</v>
      </c>
      <c r="G486" s="4">
        <v>-0.24711792397790064</v>
      </c>
      <c r="H486" s="3" t="s">
        <v>439</v>
      </c>
      <c r="I486" s="3" t="s">
        <v>143</v>
      </c>
      <c r="J486" s="1">
        <v>45436</v>
      </c>
      <c r="K486" s="4">
        <v>10438.718031746032</v>
      </c>
      <c r="L486" s="4">
        <v>26406.609500097282</v>
      </c>
      <c r="M486" s="4">
        <v>-0.37114261229598317</v>
      </c>
      <c r="N486" s="3" t="s">
        <v>439</v>
      </c>
    </row>
    <row r="487" spans="1:14" x14ac:dyDescent="0.3">
      <c r="A487" s="3" t="s">
        <v>35</v>
      </c>
      <c r="B487" s="3" t="s">
        <v>41</v>
      </c>
      <c r="C487" s="4">
        <v>79.989999999999995</v>
      </c>
      <c r="D487" s="4">
        <v>10</v>
      </c>
      <c r="E487" s="4">
        <v>17</v>
      </c>
      <c r="F487" s="4">
        <v>1359.83</v>
      </c>
      <c r="G487" s="4">
        <v>-0.2400324891289565</v>
      </c>
      <c r="H487" s="3" t="s">
        <v>439</v>
      </c>
      <c r="I487" s="3" t="s">
        <v>337</v>
      </c>
      <c r="J487" s="1">
        <v>45382</v>
      </c>
      <c r="K487" s="4">
        <v>10438.718031746032</v>
      </c>
      <c r="L487" s="4">
        <v>26406.609500097282</v>
      </c>
      <c r="M487" s="4">
        <v>-0.34381119740921623</v>
      </c>
      <c r="N487" s="3" t="s">
        <v>439</v>
      </c>
    </row>
    <row r="488" spans="1:14" x14ac:dyDescent="0.3">
      <c r="A488" s="3" t="s">
        <v>32</v>
      </c>
      <c r="B488" s="3" t="s">
        <v>54</v>
      </c>
      <c r="C488" s="4">
        <v>34.72</v>
      </c>
      <c r="D488" s="4">
        <v>71</v>
      </c>
      <c r="E488" s="4">
        <v>627</v>
      </c>
      <c r="F488" s="4">
        <v>21769.439999999999</v>
      </c>
      <c r="G488" s="4">
        <v>-3.9665368533501444E-2</v>
      </c>
      <c r="H488" s="3" t="s">
        <v>439</v>
      </c>
      <c r="I488" s="3" t="s">
        <v>338</v>
      </c>
      <c r="J488" s="1">
        <v>45306</v>
      </c>
      <c r="K488" s="4">
        <v>42123.110909090959</v>
      </c>
      <c r="L488" s="4">
        <v>132929.50192099597</v>
      </c>
      <c r="M488" s="4">
        <v>-0.15311628054687035</v>
      </c>
      <c r="N488" s="3" t="s">
        <v>439</v>
      </c>
    </row>
    <row r="489" spans="1:14" x14ac:dyDescent="0.3">
      <c r="A489" s="3" t="s">
        <v>35</v>
      </c>
      <c r="B489" s="3" t="s">
        <v>54</v>
      </c>
      <c r="C489" s="4">
        <v>27.94</v>
      </c>
      <c r="D489" s="4">
        <v>161</v>
      </c>
      <c r="E489" s="4">
        <v>485</v>
      </c>
      <c r="F489" s="4">
        <v>13550.900000000001</v>
      </c>
      <c r="G489" s="4">
        <v>-0.12034918342749359</v>
      </c>
      <c r="H489" s="3" t="s">
        <v>439</v>
      </c>
      <c r="I489" s="3" t="s">
        <v>338</v>
      </c>
      <c r="J489" s="1">
        <v>45296</v>
      </c>
      <c r="K489" s="4">
        <v>42123.110909090959</v>
      </c>
      <c r="L489" s="4">
        <v>132929.50192099597</v>
      </c>
      <c r="M489" s="4">
        <v>-0.21494258607899011</v>
      </c>
      <c r="N489" s="3" t="s">
        <v>439</v>
      </c>
    </row>
    <row r="490" spans="1:14" x14ac:dyDescent="0.3">
      <c r="A490" s="3" t="s">
        <v>36</v>
      </c>
      <c r="B490" s="3" t="s">
        <v>54</v>
      </c>
      <c r="C490" s="4">
        <v>14.99</v>
      </c>
      <c r="D490" s="4">
        <v>3</v>
      </c>
      <c r="E490" s="4">
        <v>291</v>
      </c>
      <c r="F490" s="4">
        <v>4362.09</v>
      </c>
      <c r="G490" s="4">
        <v>-0.21055842316302623</v>
      </c>
      <c r="H490" s="3" t="s">
        <v>439</v>
      </c>
      <c r="I490" s="3" t="s">
        <v>338</v>
      </c>
      <c r="J490" s="1">
        <v>45443</v>
      </c>
      <c r="K490" s="4">
        <v>42123.110909090959</v>
      </c>
      <c r="L490" s="4">
        <v>132929.50192099597</v>
      </c>
      <c r="M490" s="4">
        <v>-0.28406802375242091</v>
      </c>
      <c r="N490" s="3" t="s">
        <v>439</v>
      </c>
    </row>
    <row r="491" spans="1:14" x14ac:dyDescent="0.3">
      <c r="A491" s="3" t="s">
        <v>128</v>
      </c>
      <c r="B491" s="3" t="s">
        <v>9</v>
      </c>
      <c r="C491" s="4">
        <v>139.99</v>
      </c>
      <c r="D491" s="4">
        <v>4</v>
      </c>
      <c r="E491" s="4">
        <v>46</v>
      </c>
      <c r="F491" s="4">
        <v>6439.5400000000009</v>
      </c>
      <c r="G491" s="4">
        <v>-0.19016348790061657</v>
      </c>
      <c r="H491" s="3" t="s">
        <v>439</v>
      </c>
      <c r="I491" s="3" t="s">
        <v>335</v>
      </c>
      <c r="J491" s="1">
        <v>45317</v>
      </c>
      <c r="K491" s="4">
        <v>3369.2595999999985</v>
      </c>
      <c r="L491" s="4">
        <v>7916.3472393375896</v>
      </c>
      <c r="M491" s="4">
        <v>0.38784054149915131</v>
      </c>
      <c r="N491" s="3" t="s">
        <v>439</v>
      </c>
    </row>
    <row r="492" spans="1:14" x14ac:dyDescent="0.3">
      <c r="A492" s="3" t="s">
        <v>45</v>
      </c>
      <c r="B492" s="3" t="s">
        <v>180</v>
      </c>
      <c r="C492" s="4">
        <v>49.49</v>
      </c>
      <c r="D492" s="4">
        <v>10</v>
      </c>
      <c r="E492" s="4">
        <v>463</v>
      </c>
      <c r="F492" s="4">
        <v>22913.870000000003</v>
      </c>
      <c r="G492" s="4">
        <v>-2.8430163949824564E-2</v>
      </c>
      <c r="H492" s="3" t="s">
        <v>439</v>
      </c>
      <c r="I492" s="3" t="s">
        <v>337</v>
      </c>
      <c r="J492" s="1">
        <v>45417</v>
      </c>
      <c r="K492" s="4">
        <v>15577.778285714288</v>
      </c>
      <c r="L492" s="4">
        <v>35267.89604619662</v>
      </c>
      <c r="M492" s="4">
        <v>0.20801047231953768</v>
      </c>
      <c r="N492" s="3" t="s">
        <v>439</v>
      </c>
    </row>
    <row r="493" spans="1:14" x14ac:dyDescent="0.3">
      <c r="A493" s="3" t="s">
        <v>5</v>
      </c>
      <c r="B493" s="3" t="s">
        <v>54</v>
      </c>
      <c r="C493" s="4">
        <v>45.95</v>
      </c>
      <c r="D493" s="4">
        <v>5</v>
      </c>
      <c r="E493" s="4">
        <v>578</v>
      </c>
      <c r="F493" s="4">
        <v>26559.100000000002</v>
      </c>
      <c r="G493" s="4">
        <v>7.3561268714194819E-3</v>
      </c>
      <c r="H493" s="3" t="s">
        <v>439</v>
      </c>
      <c r="I493" s="3" t="s">
        <v>338</v>
      </c>
      <c r="J493" s="1">
        <v>45359</v>
      </c>
      <c r="K493" s="4">
        <v>42123.110909090959</v>
      </c>
      <c r="L493" s="4">
        <v>132929.50192099597</v>
      </c>
      <c r="M493" s="4">
        <v>-0.11708470041767793</v>
      </c>
      <c r="N493" s="3" t="s">
        <v>439</v>
      </c>
    </row>
    <row r="494" spans="1:14" x14ac:dyDescent="0.3">
      <c r="A494" s="3" t="s">
        <v>12</v>
      </c>
      <c r="B494" s="3" t="s">
        <v>180</v>
      </c>
      <c r="C494" s="4">
        <v>53.99</v>
      </c>
      <c r="D494" s="4">
        <v>129</v>
      </c>
      <c r="E494" s="4">
        <v>229</v>
      </c>
      <c r="F494" s="4">
        <v>12363.710000000001</v>
      </c>
      <c r="G494" s="4">
        <v>-0.13200417545819473</v>
      </c>
      <c r="H494" s="3" t="s">
        <v>439</v>
      </c>
      <c r="I494" s="3" t="s">
        <v>335</v>
      </c>
      <c r="J494" s="1">
        <v>45314</v>
      </c>
      <c r="K494" s="4">
        <v>15577.778285714288</v>
      </c>
      <c r="L494" s="4">
        <v>35267.89604619662</v>
      </c>
      <c r="M494" s="4">
        <v>-9.113297491589098E-2</v>
      </c>
      <c r="N494" s="3" t="s">
        <v>439</v>
      </c>
    </row>
    <row r="495" spans="1:14" x14ac:dyDescent="0.3">
      <c r="A495" s="3" t="s">
        <v>11</v>
      </c>
      <c r="B495" s="3" t="s">
        <v>41</v>
      </c>
      <c r="C495" s="4">
        <v>68.989999999999995</v>
      </c>
      <c r="D495" s="4">
        <v>8</v>
      </c>
      <c r="E495" s="4">
        <v>248</v>
      </c>
      <c r="F495" s="4">
        <v>17109.52</v>
      </c>
      <c r="G495" s="4">
        <v>-8.5413168349625951E-2</v>
      </c>
      <c r="H495" s="3" t="s">
        <v>439</v>
      </c>
      <c r="I495" s="3" t="s">
        <v>337</v>
      </c>
      <c r="J495" s="1">
        <v>45428</v>
      </c>
      <c r="K495" s="4">
        <v>10438.718031746032</v>
      </c>
      <c r="L495" s="4">
        <v>26406.609500097282</v>
      </c>
      <c r="M495" s="4">
        <v>0.25261864716973204</v>
      </c>
      <c r="N495" s="3" t="s">
        <v>439</v>
      </c>
    </row>
    <row r="496" spans="1:14" x14ac:dyDescent="0.3">
      <c r="A496" s="3" t="s">
        <v>31</v>
      </c>
      <c r="B496" s="3" t="s">
        <v>54</v>
      </c>
      <c r="C496" s="4">
        <v>31.08</v>
      </c>
      <c r="D496" s="4">
        <v>842</v>
      </c>
      <c r="E496" s="4">
        <v>1362</v>
      </c>
      <c r="F496" s="4">
        <v>42330.96</v>
      </c>
      <c r="G496" s="4">
        <v>0.16219309703570159</v>
      </c>
      <c r="H496" s="3" t="s">
        <v>439</v>
      </c>
      <c r="I496" s="3" t="s">
        <v>338</v>
      </c>
      <c r="J496" s="1">
        <v>45422</v>
      </c>
      <c r="K496" s="4">
        <v>42123.110909090959</v>
      </c>
      <c r="L496" s="4">
        <v>132929.50192099597</v>
      </c>
      <c r="M496" s="4">
        <v>1.5636039246770869E-3</v>
      </c>
      <c r="N496" s="3" t="s">
        <v>439</v>
      </c>
    </row>
    <row r="497" spans="1:14" x14ac:dyDescent="0.3">
      <c r="A497" s="3" t="s">
        <v>340</v>
      </c>
      <c r="B497" s="3" t="s">
        <v>9</v>
      </c>
      <c r="C497" s="4">
        <v>11.99</v>
      </c>
      <c r="D497" s="4">
        <v>10</v>
      </c>
      <c r="E497" s="4">
        <v>51</v>
      </c>
      <c r="F497" s="4">
        <v>611.49</v>
      </c>
      <c r="G497" s="4">
        <v>-0.24737916214360026</v>
      </c>
      <c r="H497" s="3" t="s">
        <v>439</v>
      </c>
      <c r="I497" s="3" t="s">
        <v>143</v>
      </c>
      <c r="J497" s="1">
        <v>45330</v>
      </c>
      <c r="K497" s="4">
        <v>3369.2595999999985</v>
      </c>
      <c r="L497" s="4">
        <v>7916.3472393375896</v>
      </c>
      <c r="M497" s="4">
        <v>-0.34836390024634123</v>
      </c>
      <c r="N497" s="3" t="s">
        <v>439</v>
      </c>
    </row>
    <row r="498" spans="1:14" x14ac:dyDescent="0.3">
      <c r="A498" s="3" t="s">
        <v>12</v>
      </c>
      <c r="B498" s="3" t="s">
        <v>54</v>
      </c>
      <c r="C498" s="4">
        <v>38.57</v>
      </c>
      <c r="D498" s="4">
        <v>484</v>
      </c>
      <c r="E498" s="4">
        <v>1503</v>
      </c>
      <c r="F498" s="4">
        <v>57970.71</v>
      </c>
      <c r="G498" s="4">
        <v>0.31573310462686915</v>
      </c>
      <c r="H498" s="3" t="s">
        <v>439</v>
      </c>
      <c r="I498" s="3" t="s">
        <v>338</v>
      </c>
      <c r="J498" s="1">
        <v>45426</v>
      </c>
      <c r="K498" s="4">
        <v>42123.110909090959</v>
      </c>
      <c r="L498" s="4">
        <v>132929.50192099597</v>
      </c>
      <c r="M498" s="4">
        <v>0.11921807320340182</v>
      </c>
      <c r="N498" s="3" t="s">
        <v>439</v>
      </c>
    </row>
    <row r="499" spans="1:14" x14ac:dyDescent="0.3">
      <c r="A499" s="3" t="s">
        <v>40</v>
      </c>
      <c r="B499" s="3" t="s">
        <v>41</v>
      </c>
      <c r="C499" s="4">
        <v>84.59</v>
      </c>
      <c r="D499" s="4">
        <v>3</v>
      </c>
      <c r="E499" s="4">
        <v>19</v>
      </c>
      <c r="F499" s="4">
        <v>1607.21</v>
      </c>
      <c r="G499" s="4">
        <v>-0.23760388719619527</v>
      </c>
      <c r="H499" s="3" t="s">
        <v>439</v>
      </c>
      <c r="I499" s="3" t="s">
        <v>143</v>
      </c>
      <c r="J499" s="1">
        <v>45408</v>
      </c>
      <c r="K499" s="4">
        <v>10438.718031746032</v>
      </c>
      <c r="L499" s="4">
        <v>26406.609500097282</v>
      </c>
      <c r="M499" s="4">
        <v>-0.33444308826218283</v>
      </c>
      <c r="N499" s="3" t="s">
        <v>439</v>
      </c>
    </row>
    <row r="500" spans="1:14" x14ac:dyDescent="0.3">
      <c r="A500" s="3" t="s">
        <v>15</v>
      </c>
      <c r="B500" s="3" t="s">
        <v>54</v>
      </c>
      <c r="C500" s="4">
        <v>8.32</v>
      </c>
      <c r="D500" s="4">
        <v>322</v>
      </c>
      <c r="E500" s="4">
        <v>417</v>
      </c>
      <c r="F500" s="4">
        <v>3469.44</v>
      </c>
      <c r="G500" s="4">
        <v>-0.21932182972491218</v>
      </c>
      <c r="H500" s="3" t="s">
        <v>439</v>
      </c>
      <c r="I500" s="3" t="s">
        <v>338</v>
      </c>
      <c r="J500" s="1">
        <v>45314</v>
      </c>
      <c r="K500" s="4">
        <v>42123.110909090959</v>
      </c>
      <c r="L500" s="4">
        <v>132929.50192099597</v>
      </c>
      <c r="M500" s="4">
        <v>-0.29078323735888217</v>
      </c>
      <c r="N500" s="3" t="s">
        <v>439</v>
      </c>
    </row>
    <row r="501" spans="1:14" x14ac:dyDescent="0.3">
      <c r="A501" s="3" t="s">
        <v>19</v>
      </c>
      <c r="B501" s="3" t="s">
        <v>54</v>
      </c>
      <c r="C501" s="4">
        <v>54.99</v>
      </c>
      <c r="D501" s="4">
        <v>10</v>
      </c>
      <c r="E501" s="4">
        <v>780</v>
      </c>
      <c r="F501" s="4">
        <v>42892.200000000004</v>
      </c>
      <c r="G501" s="4">
        <v>0.16770295453729003</v>
      </c>
      <c r="H501" s="3" t="s">
        <v>439</v>
      </c>
      <c r="I501" s="3" t="s">
        <v>338</v>
      </c>
      <c r="J501" s="1">
        <v>45316</v>
      </c>
      <c r="K501" s="4">
        <v>42123.110909090959</v>
      </c>
      <c r="L501" s="4">
        <v>132929.50192099597</v>
      </c>
      <c r="M501" s="4">
        <v>5.7856915116264998E-3</v>
      </c>
      <c r="N501" s="3" t="s">
        <v>439</v>
      </c>
    </row>
    <row r="502" spans="1:14" x14ac:dyDescent="0.3">
      <c r="A502" s="3" t="s">
        <v>345</v>
      </c>
      <c r="B502" s="3" t="s">
        <v>54</v>
      </c>
      <c r="C502" s="4">
        <v>58.99</v>
      </c>
      <c r="D502" s="4">
        <v>1</v>
      </c>
      <c r="E502" s="4">
        <v>3</v>
      </c>
      <c r="F502" s="4">
        <v>176.97</v>
      </c>
      <c r="G502" s="4">
        <v>-0.2516449722811353</v>
      </c>
      <c r="H502" s="3" t="s">
        <v>439</v>
      </c>
      <c r="I502" s="3" t="s">
        <v>338</v>
      </c>
      <c r="J502" s="1">
        <v>45312</v>
      </c>
      <c r="K502" s="4">
        <v>42123.110909090959</v>
      </c>
      <c r="L502" s="4">
        <v>132929.50192099597</v>
      </c>
      <c r="M502" s="4">
        <v>-0.3155517797247207</v>
      </c>
      <c r="N502" s="3" t="s">
        <v>439</v>
      </c>
    </row>
    <row r="503" spans="1:14" x14ac:dyDescent="0.3">
      <c r="A503" s="3" t="s">
        <v>48</v>
      </c>
      <c r="B503" s="3" t="s">
        <v>54</v>
      </c>
      <c r="C503" s="4">
        <v>48.99</v>
      </c>
      <c r="D503" s="4">
        <v>10</v>
      </c>
      <c r="E503" s="4">
        <v>101</v>
      </c>
      <c r="F503" s="4">
        <v>4947.99</v>
      </c>
      <c r="G503" s="4">
        <v>-0.2048064712170127</v>
      </c>
      <c r="H503" s="3" t="s">
        <v>439</v>
      </c>
      <c r="I503" s="3" t="s">
        <v>338</v>
      </c>
      <c r="J503" s="1">
        <v>45322</v>
      </c>
      <c r="K503" s="4">
        <v>42123.110909090959</v>
      </c>
      <c r="L503" s="4">
        <v>132929.50192099597</v>
      </c>
      <c r="M503" s="4">
        <v>-0.27966042429907895</v>
      </c>
      <c r="N503" s="3" t="s">
        <v>439</v>
      </c>
    </row>
    <row r="504" spans="1:14" x14ac:dyDescent="0.3">
      <c r="A504" s="3" t="s">
        <v>75</v>
      </c>
      <c r="B504" s="3" t="s">
        <v>180</v>
      </c>
      <c r="C504" s="4">
        <v>32.619999999999997</v>
      </c>
      <c r="D504" s="4">
        <v>10</v>
      </c>
      <c r="E504" s="4">
        <v>242</v>
      </c>
      <c r="F504" s="4">
        <v>7894.0399999999991</v>
      </c>
      <c r="G504" s="4">
        <v>-0.17588423528843586</v>
      </c>
      <c r="H504" s="3" t="s">
        <v>439</v>
      </c>
      <c r="I504" s="3" t="s">
        <v>338</v>
      </c>
      <c r="J504" s="1">
        <v>45365</v>
      </c>
      <c r="K504" s="4">
        <v>15577.778285714288</v>
      </c>
      <c r="L504" s="4">
        <v>35267.89604619662</v>
      </c>
      <c r="M504" s="4">
        <v>-0.21786778195244577</v>
      </c>
      <c r="N504" s="3" t="s">
        <v>439</v>
      </c>
    </row>
    <row r="505" spans="1:14" x14ac:dyDescent="0.3">
      <c r="A505" s="3" t="s">
        <v>33</v>
      </c>
      <c r="B505" s="3" t="s">
        <v>41</v>
      </c>
      <c r="C505" s="4">
        <v>37.590000000000003</v>
      </c>
      <c r="D505" s="4">
        <v>10</v>
      </c>
      <c r="E505" s="4">
        <v>78</v>
      </c>
      <c r="F505" s="4">
        <v>2932.0200000000004</v>
      </c>
      <c r="G505" s="4">
        <v>-0.22459783930816285</v>
      </c>
      <c r="H505" s="3" t="s">
        <v>439</v>
      </c>
      <c r="I505" s="3" t="s">
        <v>337</v>
      </c>
      <c r="J505" s="1">
        <v>45299</v>
      </c>
      <c r="K505" s="4">
        <v>10438.718031746032</v>
      </c>
      <c r="L505" s="4">
        <v>26406.609500097282</v>
      </c>
      <c r="M505" s="4">
        <v>-0.28427345175526514</v>
      </c>
      <c r="N505" s="3" t="s">
        <v>439</v>
      </c>
    </row>
    <row r="506" spans="1:14" x14ac:dyDescent="0.3">
      <c r="A506" s="3" t="s">
        <v>52</v>
      </c>
      <c r="B506" s="3" t="s">
        <v>54</v>
      </c>
      <c r="C506" s="4">
        <v>17</v>
      </c>
      <c r="D506" s="4">
        <v>6</v>
      </c>
      <c r="E506" s="4">
        <v>147</v>
      </c>
      <c r="F506" s="4">
        <v>2499</v>
      </c>
      <c r="G506" s="4">
        <v>-0.22884892350625602</v>
      </c>
      <c r="H506" s="3" t="s">
        <v>439</v>
      </c>
      <c r="I506" s="3" t="s">
        <v>338</v>
      </c>
      <c r="J506" s="1">
        <v>45308</v>
      </c>
      <c r="K506" s="4">
        <v>42123.110909090959</v>
      </c>
      <c r="L506" s="4">
        <v>132929.50192099597</v>
      </c>
      <c r="M506" s="4">
        <v>-0.29808364837356244</v>
      </c>
      <c r="N506" s="3" t="s">
        <v>439</v>
      </c>
    </row>
    <row r="507" spans="1:14" x14ac:dyDescent="0.3">
      <c r="A507" s="3" t="s">
        <v>53</v>
      </c>
      <c r="B507" s="3" t="s">
        <v>54</v>
      </c>
      <c r="C507" s="4">
        <v>36.68</v>
      </c>
      <c r="D507" s="4">
        <v>10</v>
      </c>
      <c r="E507" s="4">
        <v>9</v>
      </c>
      <c r="F507" s="4">
        <v>330.12</v>
      </c>
      <c r="G507" s="4">
        <v>-0.2501414538641154</v>
      </c>
      <c r="H507" s="3" t="s">
        <v>439</v>
      </c>
      <c r="I507" s="3" t="s">
        <v>338</v>
      </c>
      <c r="J507" s="1">
        <v>45425</v>
      </c>
      <c r="K507" s="4">
        <v>42123.110909090959</v>
      </c>
      <c r="L507" s="4">
        <v>132929.50192099597</v>
      </c>
      <c r="M507" s="4">
        <v>-0.31439966527467916</v>
      </c>
      <c r="N507" s="3" t="s">
        <v>439</v>
      </c>
    </row>
    <row r="508" spans="1:14" x14ac:dyDescent="0.3">
      <c r="A508" s="3" t="s">
        <v>13</v>
      </c>
      <c r="B508" s="3" t="s">
        <v>54</v>
      </c>
      <c r="C508" s="4">
        <v>36.99</v>
      </c>
      <c r="D508" s="4">
        <v>2</v>
      </c>
      <c r="E508" s="4">
        <v>98</v>
      </c>
      <c r="F508" s="4">
        <v>3625.02</v>
      </c>
      <c r="G508" s="4">
        <v>-0.21779445528599634</v>
      </c>
      <c r="H508" s="3" t="s">
        <v>439</v>
      </c>
      <c r="I508" s="3" t="s">
        <v>338</v>
      </c>
      <c r="J508" s="1">
        <v>45429</v>
      </c>
      <c r="K508" s="4">
        <v>42123.110909090959</v>
      </c>
      <c r="L508" s="4">
        <v>132929.50192099597</v>
      </c>
      <c r="M508" s="4">
        <v>-0.28961284254244435</v>
      </c>
      <c r="N508" s="3" t="s">
        <v>439</v>
      </c>
    </row>
    <row r="509" spans="1:14" x14ac:dyDescent="0.3">
      <c r="A509" s="3" t="s">
        <v>61</v>
      </c>
      <c r="B509" s="3" t="s">
        <v>54</v>
      </c>
      <c r="C509" s="4">
        <v>25.49</v>
      </c>
      <c r="D509" s="4">
        <v>4</v>
      </c>
      <c r="E509" s="4">
        <v>64</v>
      </c>
      <c r="F509" s="4">
        <v>1631.36</v>
      </c>
      <c r="G509" s="4">
        <v>-0.23736679957118037</v>
      </c>
      <c r="H509" s="3" t="s">
        <v>439</v>
      </c>
      <c r="I509" s="3" t="s">
        <v>338</v>
      </c>
      <c r="J509" s="1">
        <v>45407</v>
      </c>
      <c r="K509" s="4">
        <v>42123.110909090959</v>
      </c>
      <c r="L509" s="4">
        <v>132929.50192099597</v>
      </c>
      <c r="M509" s="4">
        <v>-0.30461071713904736</v>
      </c>
      <c r="N509" s="3" t="s">
        <v>439</v>
      </c>
    </row>
    <row r="510" spans="1:14" x14ac:dyDescent="0.3">
      <c r="A510" s="3" t="s">
        <v>63</v>
      </c>
      <c r="B510" s="3" t="s">
        <v>54</v>
      </c>
      <c r="C510" s="4">
        <v>45.68</v>
      </c>
      <c r="D510" s="4">
        <v>10</v>
      </c>
      <c r="E510" s="4">
        <v>5</v>
      </c>
      <c r="F510" s="4">
        <v>228.4</v>
      </c>
      <c r="G510" s="4">
        <v>-0.2511400689041367</v>
      </c>
      <c r="H510" s="3" t="s">
        <v>439</v>
      </c>
      <c r="I510" s="3" t="s">
        <v>338</v>
      </c>
      <c r="J510" s="1">
        <v>45324</v>
      </c>
      <c r="K510" s="4">
        <v>42123.110909090959</v>
      </c>
      <c r="L510" s="4">
        <v>132929.50192099597</v>
      </c>
      <c r="M510" s="4">
        <v>-0.31516488291658729</v>
      </c>
      <c r="N510" s="3" t="s">
        <v>439</v>
      </c>
    </row>
    <row r="511" spans="1:14" x14ac:dyDescent="0.3">
      <c r="A511" s="3" t="s">
        <v>12</v>
      </c>
      <c r="B511" s="3" t="s">
        <v>54</v>
      </c>
      <c r="C511" s="4">
        <v>35.99</v>
      </c>
      <c r="D511" s="4">
        <v>10</v>
      </c>
      <c r="E511" s="4">
        <v>4520</v>
      </c>
      <c r="F511" s="4">
        <v>162674.80000000002</v>
      </c>
      <c r="G511" s="4">
        <v>1.343643830401021</v>
      </c>
      <c r="H511" s="3" t="s">
        <v>439</v>
      </c>
      <c r="I511" s="3" t="s">
        <v>338</v>
      </c>
      <c r="J511" s="1">
        <v>45432</v>
      </c>
      <c r="K511" s="4">
        <v>42123.110909090959</v>
      </c>
      <c r="L511" s="4">
        <v>132929.50192099597</v>
      </c>
      <c r="M511" s="4">
        <v>0.90688438118542392</v>
      </c>
      <c r="N511" s="3" t="s">
        <v>439</v>
      </c>
    </row>
    <row r="512" spans="1:14" x14ac:dyDescent="0.3">
      <c r="A512" s="3" t="s">
        <v>66</v>
      </c>
      <c r="B512" s="3" t="s">
        <v>54</v>
      </c>
      <c r="C512" s="4">
        <v>16.91</v>
      </c>
      <c r="D512" s="4">
        <v>6</v>
      </c>
      <c r="E512" s="4">
        <v>825</v>
      </c>
      <c r="F512" s="4">
        <v>13950.75</v>
      </c>
      <c r="G512" s="4">
        <v>-0.11642373883692608</v>
      </c>
      <c r="H512" s="3" t="s">
        <v>439</v>
      </c>
      <c r="I512" s="3" t="s">
        <v>338</v>
      </c>
      <c r="J512" s="1">
        <v>45346</v>
      </c>
      <c r="K512" s="4">
        <v>42123.110909090959</v>
      </c>
      <c r="L512" s="4">
        <v>132929.50192099597</v>
      </c>
      <c r="M512" s="4">
        <v>-0.2119346006865703</v>
      </c>
      <c r="N512" s="3" t="s">
        <v>439</v>
      </c>
    </row>
    <row r="513" spans="1:14" x14ac:dyDescent="0.3">
      <c r="A513" s="3" t="s">
        <v>86</v>
      </c>
      <c r="B513" s="3" t="s">
        <v>41</v>
      </c>
      <c r="C513" s="4">
        <v>27.25</v>
      </c>
      <c r="D513" s="4">
        <v>3</v>
      </c>
      <c r="E513" s="4">
        <v>24</v>
      </c>
      <c r="F513" s="4">
        <v>654</v>
      </c>
      <c r="G513" s="4">
        <v>-0.24696182901981628</v>
      </c>
      <c r="H513" s="3" t="s">
        <v>439</v>
      </c>
      <c r="I513" s="3" t="s">
        <v>338</v>
      </c>
      <c r="J513" s="1">
        <v>45310</v>
      </c>
      <c r="K513" s="4">
        <v>10438.718031746032</v>
      </c>
      <c r="L513" s="4">
        <v>26406.609500097282</v>
      </c>
      <c r="M513" s="4">
        <v>-0.37054049031588038</v>
      </c>
      <c r="N513" s="3" t="s">
        <v>439</v>
      </c>
    </row>
    <row r="514" spans="1:14" x14ac:dyDescent="0.3">
      <c r="A514" s="3" t="s">
        <v>23</v>
      </c>
      <c r="B514" s="3" t="s">
        <v>41</v>
      </c>
      <c r="C514" s="4">
        <v>24.43</v>
      </c>
      <c r="D514" s="4">
        <v>3</v>
      </c>
      <c r="E514" s="4">
        <v>16</v>
      </c>
      <c r="F514" s="4">
        <v>390.88</v>
      </c>
      <c r="G514" s="4">
        <v>-0.24954495514378808</v>
      </c>
      <c r="H514" s="3" t="s">
        <v>439</v>
      </c>
      <c r="I514" s="3" t="s">
        <v>143</v>
      </c>
      <c r="J514" s="1">
        <v>45386</v>
      </c>
      <c r="K514" s="4">
        <v>10438.718031746032</v>
      </c>
      <c r="L514" s="4">
        <v>26406.609500097282</v>
      </c>
      <c r="M514" s="4">
        <v>-0.38050466235390862</v>
      </c>
      <c r="N514" s="3" t="s">
        <v>439</v>
      </c>
    </row>
    <row r="515" spans="1:14" x14ac:dyDescent="0.3">
      <c r="A515" s="3" t="s">
        <v>5</v>
      </c>
      <c r="B515" s="3" t="s">
        <v>25</v>
      </c>
      <c r="C515" s="4">
        <v>128.99</v>
      </c>
      <c r="D515" s="4">
        <v>10</v>
      </c>
      <c r="E515" s="4">
        <v>9</v>
      </c>
      <c r="F515" s="4">
        <v>1160.9100000000001</v>
      </c>
      <c r="G515" s="4">
        <v>-0.2419853450448142</v>
      </c>
      <c r="H515" s="3" t="s">
        <v>439</v>
      </c>
      <c r="I515" s="3" t="s">
        <v>337</v>
      </c>
      <c r="J515" s="1">
        <v>45340</v>
      </c>
      <c r="K515" s="4">
        <v>7851.1500000000024</v>
      </c>
      <c r="L515" s="4">
        <v>18631.101710406907</v>
      </c>
      <c r="M515" s="4">
        <v>-0.35908987584255353</v>
      </c>
      <c r="N515" s="3" t="s">
        <v>439</v>
      </c>
    </row>
    <row r="516" spans="1:14" x14ac:dyDescent="0.3">
      <c r="A516" s="3" t="s">
        <v>28</v>
      </c>
      <c r="B516" s="3" t="s">
        <v>129</v>
      </c>
      <c r="C516" s="4">
        <v>15.95</v>
      </c>
      <c r="D516" s="4">
        <v>10</v>
      </c>
      <c r="E516" s="4">
        <v>257</v>
      </c>
      <c r="F516" s="4">
        <v>4099.1499999999996</v>
      </c>
      <c r="G516" s="4">
        <v>-0.21313978217426496</v>
      </c>
      <c r="H516" s="3" t="s">
        <v>439</v>
      </c>
      <c r="I516" s="3" t="s">
        <v>338</v>
      </c>
      <c r="J516" s="1">
        <v>45363</v>
      </c>
      <c r="K516" s="4">
        <v>66960.915909090923</v>
      </c>
      <c r="L516" s="4">
        <v>268412.05159382155</v>
      </c>
      <c r="M516" s="4">
        <v>-0.23419874605413546</v>
      </c>
      <c r="N516" s="3" t="s">
        <v>439</v>
      </c>
    </row>
    <row r="517" spans="1:14" x14ac:dyDescent="0.3">
      <c r="A517" s="3" t="s">
        <v>69</v>
      </c>
      <c r="B517" s="3" t="s">
        <v>54</v>
      </c>
      <c r="C517" s="4">
        <v>15.4</v>
      </c>
      <c r="D517" s="4">
        <v>224</v>
      </c>
      <c r="E517" s="4">
        <v>3942</v>
      </c>
      <c r="F517" s="4">
        <v>60706.8</v>
      </c>
      <c r="G517" s="4">
        <v>0.34259410172529581</v>
      </c>
      <c r="H517" s="3" t="s">
        <v>439</v>
      </c>
      <c r="I517" s="3" t="s">
        <v>338</v>
      </c>
      <c r="J517" s="1">
        <v>45436</v>
      </c>
      <c r="K517" s="4">
        <v>42123.110909090959</v>
      </c>
      <c r="L517" s="4">
        <v>132929.50192099597</v>
      </c>
      <c r="M517" s="4">
        <v>0.13980108871508368</v>
      </c>
      <c r="N517" s="3" t="s">
        <v>439</v>
      </c>
    </row>
    <row r="518" spans="1:14" x14ac:dyDescent="0.3">
      <c r="A518" s="3" t="s">
        <v>58</v>
      </c>
      <c r="B518" s="3" t="s">
        <v>41</v>
      </c>
      <c r="C518" s="4">
        <v>58.95</v>
      </c>
      <c r="D518" s="4">
        <v>5</v>
      </c>
      <c r="E518" s="4">
        <v>12</v>
      </c>
      <c r="F518" s="4">
        <v>707.40000000000009</v>
      </c>
      <c r="G518" s="4">
        <v>-0.24643758557568396</v>
      </c>
      <c r="H518" s="3" t="s">
        <v>439</v>
      </c>
      <c r="I518" s="3" t="s">
        <v>335</v>
      </c>
      <c r="J518" s="1">
        <v>45412</v>
      </c>
      <c r="K518" s="4">
        <v>10438.718031746032</v>
      </c>
      <c r="L518" s="4">
        <v>26406.609500097282</v>
      </c>
      <c r="M518" s="4">
        <v>-0.36851826932610116</v>
      </c>
      <c r="N518" s="3" t="s">
        <v>439</v>
      </c>
    </row>
    <row r="519" spans="1:14" x14ac:dyDescent="0.3">
      <c r="A519" s="3" t="s">
        <v>18</v>
      </c>
      <c r="B519" s="3" t="s">
        <v>41</v>
      </c>
      <c r="C519" s="4">
        <v>33.99</v>
      </c>
      <c r="D519" s="4">
        <v>22</v>
      </c>
      <c r="E519" s="4">
        <v>2</v>
      </c>
      <c r="F519" s="4">
        <v>67.98</v>
      </c>
      <c r="G519" s="4">
        <v>-0.25271495904098518</v>
      </c>
      <c r="H519" s="3" t="s">
        <v>439</v>
      </c>
      <c r="I519" s="3" t="s">
        <v>338</v>
      </c>
      <c r="J519" s="1">
        <v>45294</v>
      </c>
      <c r="K519" s="4">
        <v>10438.718031746032</v>
      </c>
      <c r="L519" s="4">
        <v>26406.609500097282</v>
      </c>
      <c r="M519" s="4">
        <v>-0.39273266155989567</v>
      </c>
      <c r="N519" s="3" t="s">
        <v>439</v>
      </c>
    </row>
    <row r="520" spans="1:14" x14ac:dyDescent="0.3">
      <c r="A520" s="3" t="s">
        <v>130</v>
      </c>
      <c r="B520" s="3" t="s">
        <v>41</v>
      </c>
      <c r="C520" s="4">
        <v>34.99</v>
      </c>
      <c r="D520" s="4">
        <v>8</v>
      </c>
      <c r="E520" s="4">
        <v>4</v>
      </c>
      <c r="F520" s="4">
        <v>139.96</v>
      </c>
      <c r="G520" s="4">
        <v>-0.2520083102936323</v>
      </c>
      <c r="H520" s="3" t="s">
        <v>439</v>
      </c>
      <c r="I520" s="3" t="s">
        <v>143</v>
      </c>
      <c r="J520" s="1">
        <v>45381</v>
      </c>
      <c r="K520" s="4">
        <v>10438.718031746032</v>
      </c>
      <c r="L520" s="4">
        <v>26406.609500097282</v>
      </c>
      <c r="M520" s="4">
        <v>-0.39000682884745547</v>
      </c>
      <c r="N520" s="3" t="s">
        <v>439</v>
      </c>
    </row>
    <row r="521" spans="1:14" x14ac:dyDescent="0.3">
      <c r="A521" s="3" t="s">
        <v>60</v>
      </c>
      <c r="B521" s="3" t="s">
        <v>54</v>
      </c>
      <c r="C521" s="4">
        <v>12.2</v>
      </c>
      <c r="D521" s="4">
        <v>10</v>
      </c>
      <c r="E521" s="4">
        <v>5</v>
      </c>
      <c r="F521" s="4">
        <v>61</v>
      </c>
      <c r="G521" s="4">
        <v>-0.25278348374585491</v>
      </c>
      <c r="H521" s="3" t="s">
        <v>439</v>
      </c>
      <c r="I521" s="3" t="s">
        <v>338</v>
      </c>
      <c r="J521" s="1">
        <v>45374</v>
      </c>
      <c r="K521" s="4">
        <v>42123.110909090959</v>
      </c>
      <c r="L521" s="4">
        <v>132929.50192099597</v>
      </c>
      <c r="M521" s="4">
        <v>-0.31642419704611358</v>
      </c>
      <c r="N521" s="3" t="s">
        <v>439</v>
      </c>
    </row>
    <row r="522" spans="1:14" x14ac:dyDescent="0.3">
      <c r="A522" s="3" t="s">
        <v>16</v>
      </c>
      <c r="B522" s="3" t="s">
        <v>54</v>
      </c>
      <c r="C522" s="4">
        <v>28.93</v>
      </c>
      <c r="D522" s="4">
        <v>44</v>
      </c>
      <c r="E522" s="4">
        <v>4764</v>
      </c>
      <c r="F522" s="4">
        <v>137822.51999999999</v>
      </c>
      <c r="G522" s="4">
        <v>1.0996617168852791</v>
      </c>
      <c r="H522" s="3" t="s">
        <v>439</v>
      </c>
      <c r="I522" s="3" t="s">
        <v>338</v>
      </c>
      <c r="J522" s="1">
        <v>45326</v>
      </c>
      <c r="K522" s="4">
        <v>42123.110909090959</v>
      </c>
      <c r="L522" s="4">
        <v>132929.50192099597</v>
      </c>
      <c r="M522" s="4">
        <v>0.7199260337843294</v>
      </c>
      <c r="N522" s="3" t="s">
        <v>439</v>
      </c>
    </row>
    <row r="523" spans="1:14" x14ac:dyDescent="0.3">
      <c r="A523" s="3" t="s">
        <v>31</v>
      </c>
      <c r="B523" s="3" t="s">
        <v>54</v>
      </c>
      <c r="C523" s="4">
        <v>25.98</v>
      </c>
      <c r="D523" s="4">
        <v>10</v>
      </c>
      <c r="E523" s="4">
        <v>1536</v>
      </c>
      <c r="F523" s="4">
        <v>39905.279999999999</v>
      </c>
      <c r="G523" s="4">
        <v>0.13837948584538567</v>
      </c>
      <c r="H523" s="3" t="s">
        <v>439</v>
      </c>
      <c r="I523" s="3" t="s">
        <v>338</v>
      </c>
      <c r="J523" s="1">
        <v>45310</v>
      </c>
      <c r="K523" s="4">
        <v>42123.110909090959</v>
      </c>
      <c r="L523" s="4">
        <v>132929.50192099597</v>
      </c>
      <c r="M523" s="4">
        <v>-1.6684264042522965E-2</v>
      </c>
      <c r="N523" s="3" t="s">
        <v>439</v>
      </c>
    </row>
    <row r="524" spans="1:14" x14ac:dyDescent="0.3">
      <c r="A524" s="3" t="s">
        <v>72</v>
      </c>
      <c r="B524" s="3" t="s">
        <v>54</v>
      </c>
      <c r="C524" s="4">
        <v>86.87</v>
      </c>
      <c r="D524" s="4">
        <v>1</v>
      </c>
      <c r="E524" s="4">
        <v>322</v>
      </c>
      <c r="F524" s="4">
        <v>27972.140000000003</v>
      </c>
      <c r="G524" s="4">
        <v>2.1228354517425559E-2</v>
      </c>
      <c r="H524" s="3" t="s">
        <v>439</v>
      </c>
      <c r="I524" s="3" t="s">
        <v>338</v>
      </c>
      <c r="J524" s="1">
        <v>45444</v>
      </c>
      <c r="K524" s="4">
        <v>42123.110909090959</v>
      </c>
      <c r="L524" s="4">
        <v>132929.50192099597</v>
      </c>
      <c r="M524" s="4">
        <v>-0.10645470497212355</v>
      </c>
      <c r="N524" s="3" t="s">
        <v>439</v>
      </c>
    </row>
    <row r="525" spans="1:14" x14ac:dyDescent="0.3">
      <c r="A525" s="3" t="s">
        <v>18</v>
      </c>
      <c r="B525" s="3" t="s">
        <v>129</v>
      </c>
      <c r="C525" s="4">
        <v>62.99</v>
      </c>
      <c r="D525" s="4">
        <v>3</v>
      </c>
      <c r="E525" s="4">
        <v>61</v>
      </c>
      <c r="F525" s="4">
        <v>3842.3900000000003</v>
      </c>
      <c r="G525" s="4">
        <v>-0.21566047031500307</v>
      </c>
      <c r="H525" s="3" t="s">
        <v>439</v>
      </c>
      <c r="I525" s="3" t="s">
        <v>335</v>
      </c>
      <c r="J525" s="1">
        <v>45368</v>
      </c>
      <c r="K525" s="4">
        <v>66960.915909090923</v>
      </c>
      <c r="L525" s="4">
        <v>268412.05159382155</v>
      </c>
      <c r="M525" s="4">
        <v>-0.23515533499444335</v>
      </c>
      <c r="N525" s="3" t="s">
        <v>439</v>
      </c>
    </row>
    <row r="526" spans="1:14" x14ac:dyDescent="0.3">
      <c r="A526" s="3" t="s">
        <v>40</v>
      </c>
      <c r="B526" s="3" t="s">
        <v>9</v>
      </c>
      <c r="C526" s="4">
        <v>25.95</v>
      </c>
      <c r="D526" s="4">
        <v>10</v>
      </c>
      <c r="E526" s="4">
        <v>2</v>
      </c>
      <c r="F526" s="4">
        <v>51.9</v>
      </c>
      <c r="G526" s="4">
        <v>-0.25287282111180254</v>
      </c>
      <c r="H526" s="3" t="s">
        <v>439</v>
      </c>
      <c r="I526" s="3" t="s">
        <v>335</v>
      </c>
      <c r="J526" s="1">
        <v>45309</v>
      </c>
      <c r="K526" s="4">
        <v>3369.2595999999985</v>
      </c>
      <c r="L526" s="4">
        <v>7916.3472393375896</v>
      </c>
      <c r="M526" s="4">
        <v>-0.41905180504406253</v>
      </c>
      <c r="N526" s="3" t="s">
        <v>439</v>
      </c>
    </row>
    <row r="527" spans="1:14" x14ac:dyDescent="0.3">
      <c r="A527" s="3" t="s">
        <v>86</v>
      </c>
      <c r="B527" s="3" t="s">
        <v>41</v>
      </c>
      <c r="C527" s="4">
        <v>28.19</v>
      </c>
      <c r="D527" s="4">
        <v>3</v>
      </c>
      <c r="E527" s="4">
        <v>10</v>
      </c>
      <c r="F527" s="4">
        <v>281.90000000000003</v>
      </c>
      <c r="G527" s="4">
        <v>-0.2506148437307083</v>
      </c>
      <c r="H527" s="3" t="s">
        <v>439</v>
      </c>
      <c r="I527" s="3" t="s">
        <v>143</v>
      </c>
      <c r="J527" s="1">
        <v>45399</v>
      </c>
      <c r="K527" s="4">
        <v>10438.718031746032</v>
      </c>
      <c r="L527" s="4">
        <v>26406.609500097282</v>
      </c>
      <c r="M527" s="4">
        <v>-0.38463165942256289</v>
      </c>
      <c r="N527" s="3" t="s">
        <v>439</v>
      </c>
    </row>
    <row r="528" spans="1:14" x14ac:dyDescent="0.3">
      <c r="A528" s="3" t="s">
        <v>13</v>
      </c>
      <c r="B528" s="3" t="s">
        <v>54</v>
      </c>
      <c r="C528" s="4">
        <v>28.79</v>
      </c>
      <c r="D528" s="4">
        <v>9</v>
      </c>
      <c r="E528" s="4">
        <v>45</v>
      </c>
      <c r="F528" s="4">
        <v>1295.55</v>
      </c>
      <c r="G528" s="4">
        <v>-0.24066354472050758</v>
      </c>
      <c r="H528" s="3" t="s">
        <v>439</v>
      </c>
      <c r="I528" s="3" t="s">
        <v>338</v>
      </c>
      <c r="J528" s="1">
        <v>45354</v>
      </c>
      <c r="K528" s="4">
        <v>42123.110909090959</v>
      </c>
      <c r="L528" s="4">
        <v>132929.50192099597</v>
      </c>
      <c r="M528" s="4">
        <v>-0.30713694341047038</v>
      </c>
      <c r="N528" s="3" t="s">
        <v>439</v>
      </c>
    </row>
    <row r="529" spans="1:14" x14ac:dyDescent="0.3">
      <c r="A529" s="3" t="s">
        <v>87</v>
      </c>
      <c r="B529" s="3" t="s">
        <v>54</v>
      </c>
      <c r="C529" s="4">
        <v>27.03</v>
      </c>
      <c r="D529" s="4">
        <v>101</v>
      </c>
      <c r="E529" s="4">
        <v>1337</v>
      </c>
      <c r="F529" s="4">
        <v>36139.11</v>
      </c>
      <c r="G529" s="4">
        <v>0.10140589161340453</v>
      </c>
      <c r="H529" s="3" t="s">
        <v>439</v>
      </c>
      <c r="I529" s="3" t="s">
        <v>338</v>
      </c>
      <c r="J529" s="1">
        <v>45352</v>
      </c>
      <c r="K529" s="4">
        <v>42123.110909090959</v>
      </c>
      <c r="L529" s="4">
        <v>132929.50192099597</v>
      </c>
      <c r="M529" s="4">
        <v>-4.5016349437970754E-2</v>
      </c>
      <c r="N529" s="3" t="s">
        <v>439</v>
      </c>
    </row>
    <row r="530" spans="1:14" x14ac:dyDescent="0.3">
      <c r="A530" s="3" t="s">
        <v>3</v>
      </c>
      <c r="B530" s="3" t="s">
        <v>9</v>
      </c>
      <c r="C530" s="4">
        <v>15.99</v>
      </c>
      <c r="D530" s="4">
        <v>10</v>
      </c>
      <c r="E530" s="4">
        <v>136</v>
      </c>
      <c r="F530" s="4">
        <v>2174.64</v>
      </c>
      <c r="G530" s="4">
        <v>-0.23203326065117658</v>
      </c>
      <c r="H530" s="3" t="s">
        <v>439</v>
      </c>
      <c r="I530" s="3" t="s">
        <v>335</v>
      </c>
      <c r="J530" s="1">
        <v>45381</v>
      </c>
      <c r="K530" s="4">
        <v>3369.2595999999985</v>
      </c>
      <c r="L530" s="4">
        <v>7916.3472393375896</v>
      </c>
      <c r="M530" s="4">
        <v>-0.15090540673402295</v>
      </c>
      <c r="N530" s="3" t="s">
        <v>439</v>
      </c>
    </row>
    <row r="531" spans="1:14" x14ac:dyDescent="0.3">
      <c r="A531" s="3" t="s">
        <v>31</v>
      </c>
      <c r="B531" s="3" t="s">
        <v>129</v>
      </c>
      <c r="C531" s="4">
        <v>23.79</v>
      </c>
      <c r="D531" s="4">
        <v>5</v>
      </c>
      <c r="E531" s="4">
        <v>83</v>
      </c>
      <c r="F531" s="4">
        <v>1974.57</v>
      </c>
      <c r="G531" s="4">
        <v>-0.23399740645393971</v>
      </c>
      <c r="H531" s="3" t="s">
        <v>439</v>
      </c>
      <c r="I531" s="3" t="s">
        <v>338</v>
      </c>
      <c r="J531" s="1">
        <v>45293</v>
      </c>
      <c r="K531" s="4">
        <v>66960.915909090923</v>
      </c>
      <c r="L531" s="4">
        <v>268412.05159382155</v>
      </c>
      <c r="M531" s="4">
        <v>-0.24211411344313427</v>
      </c>
      <c r="N531" s="3" t="s">
        <v>439</v>
      </c>
    </row>
    <row r="532" spans="1:14" x14ac:dyDescent="0.3">
      <c r="A532" s="3" t="s">
        <v>5</v>
      </c>
      <c r="B532" s="3" t="s">
        <v>54</v>
      </c>
      <c r="C532" s="4">
        <v>45.99</v>
      </c>
      <c r="D532" s="4">
        <v>1</v>
      </c>
      <c r="E532" s="4">
        <v>101</v>
      </c>
      <c r="F532" s="4">
        <v>4644.99</v>
      </c>
      <c r="G532" s="4">
        <v>-0.20778111098428032</v>
      </c>
      <c r="H532" s="3" t="s">
        <v>439</v>
      </c>
      <c r="I532" s="3" t="s">
        <v>338</v>
      </c>
      <c r="J532" s="1">
        <v>45336</v>
      </c>
      <c r="K532" s="4">
        <v>42123.110909090959</v>
      </c>
      <c r="L532" s="4">
        <v>132929.50192099597</v>
      </c>
      <c r="M532" s="4">
        <v>-0.28193982801022865</v>
      </c>
      <c r="N532" s="3" t="s">
        <v>439</v>
      </c>
    </row>
    <row r="533" spans="1:14" x14ac:dyDescent="0.3">
      <c r="A533" s="3" t="s">
        <v>14</v>
      </c>
      <c r="B533" s="3" t="s">
        <v>54</v>
      </c>
      <c r="C533" s="4">
        <v>35.99</v>
      </c>
      <c r="D533" s="4">
        <v>10</v>
      </c>
      <c r="E533" s="4">
        <v>51</v>
      </c>
      <c r="F533" s="4">
        <v>1835.49</v>
      </c>
      <c r="G533" s="4">
        <v>-0.23536279555899442</v>
      </c>
      <c r="H533" s="3" t="s">
        <v>439</v>
      </c>
      <c r="I533" s="3" t="s">
        <v>338</v>
      </c>
      <c r="J533" s="1">
        <v>45437</v>
      </c>
      <c r="K533" s="4">
        <v>42123.110909090959</v>
      </c>
      <c r="L533" s="4">
        <v>132929.50192099597</v>
      </c>
      <c r="M533" s="4">
        <v>-0.30307509113390879</v>
      </c>
      <c r="N533" s="3" t="s">
        <v>439</v>
      </c>
    </row>
    <row r="534" spans="1:14" x14ac:dyDescent="0.3">
      <c r="A534" s="3" t="s">
        <v>16</v>
      </c>
      <c r="B534" s="3" t="s">
        <v>54</v>
      </c>
      <c r="C534" s="4">
        <v>39.99</v>
      </c>
      <c r="D534" s="4">
        <v>10</v>
      </c>
      <c r="E534" s="4">
        <v>16</v>
      </c>
      <c r="F534" s="4">
        <v>639.84</v>
      </c>
      <c r="G534" s="4">
        <v>-0.24710084188814799</v>
      </c>
      <c r="H534" s="3" t="s">
        <v>439</v>
      </c>
      <c r="I534" s="3" t="s">
        <v>338</v>
      </c>
      <c r="J534" s="1">
        <v>45437</v>
      </c>
      <c r="K534" s="4">
        <v>42123.110909090959</v>
      </c>
      <c r="L534" s="4">
        <v>132929.50192099597</v>
      </c>
      <c r="M534" s="4">
        <v>-0.31206970845151988</v>
      </c>
      <c r="N534" s="3" t="s">
        <v>439</v>
      </c>
    </row>
    <row r="535" spans="1:14" x14ac:dyDescent="0.3">
      <c r="A535" s="3" t="s">
        <v>24</v>
      </c>
      <c r="B535" s="3" t="s">
        <v>54</v>
      </c>
      <c r="C535" s="4">
        <v>18.100000000000001</v>
      </c>
      <c r="D535" s="4">
        <v>84</v>
      </c>
      <c r="E535" s="4">
        <v>210</v>
      </c>
      <c r="F535" s="4">
        <v>3801.0000000000005</v>
      </c>
      <c r="G535" s="4">
        <v>-0.21606680807067041</v>
      </c>
      <c r="H535" s="3" t="s">
        <v>439</v>
      </c>
      <c r="I535" s="3" t="s">
        <v>338</v>
      </c>
      <c r="J535" s="1">
        <v>45357</v>
      </c>
      <c r="K535" s="4">
        <v>42123.110909090959</v>
      </c>
      <c r="L535" s="4">
        <v>132929.50192099597</v>
      </c>
      <c r="M535" s="4">
        <v>-0.28828898292169147</v>
      </c>
      <c r="N535" s="3" t="s">
        <v>439</v>
      </c>
    </row>
    <row r="536" spans="1:14" x14ac:dyDescent="0.3">
      <c r="A536" s="3" t="s">
        <v>16</v>
      </c>
      <c r="B536" s="3" t="s">
        <v>54</v>
      </c>
      <c r="C536" s="4">
        <v>39.99</v>
      </c>
      <c r="D536" s="4">
        <v>3</v>
      </c>
      <c r="E536" s="4">
        <v>3</v>
      </c>
      <c r="F536" s="4">
        <v>119.97</v>
      </c>
      <c r="G536" s="4">
        <v>-0.25220455797992825</v>
      </c>
      <c r="H536" s="3" t="s">
        <v>439</v>
      </c>
      <c r="I536" s="3" t="s">
        <v>338</v>
      </c>
      <c r="J536" s="1">
        <v>45389</v>
      </c>
      <c r="K536" s="4">
        <v>42123.110909090959</v>
      </c>
      <c r="L536" s="4">
        <v>132929.50192099597</v>
      </c>
      <c r="M536" s="4">
        <v>-0.31598057844265975</v>
      </c>
      <c r="N536" s="3" t="s">
        <v>439</v>
      </c>
    </row>
    <row r="537" spans="1:14" x14ac:dyDescent="0.3">
      <c r="A537" s="3" t="s">
        <v>5</v>
      </c>
      <c r="B537" s="3" t="s">
        <v>180</v>
      </c>
      <c r="C537" s="4">
        <v>129.99</v>
      </c>
      <c r="D537" s="4">
        <v>1</v>
      </c>
      <c r="E537" s="4">
        <v>14</v>
      </c>
      <c r="F537" s="4">
        <v>1819.8600000000001</v>
      </c>
      <c r="G537" s="4">
        <v>-0.23551623984797923</v>
      </c>
      <c r="H537" s="3" t="s">
        <v>439</v>
      </c>
      <c r="I537" s="3" t="s">
        <v>335</v>
      </c>
      <c r="J537" s="1">
        <v>45425</v>
      </c>
      <c r="K537" s="4">
        <v>15577.778285714288</v>
      </c>
      <c r="L537" s="4">
        <v>35267.89604619662</v>
      </c>
      <c r="M537" s="4">
        <v>-0.3900975058929827</v>
      </c>
      <c r="N537" s="3" t="s">
        <v>439</v>
      </c>
    </row>
    <row r="538" spans="1:14" x14ac:dyDescent="0.3">
      <c r="A538" s="3" t="s">
        <v>12</v>
      </c>
      <c r="B538" s="3" t="s">
        <v>54</v>
      </c>
      <c r="C538" s="4">
        <v>22.99</v>
      </c>
      <c r="D538" s="4">
        <v>6</v>
      </c>
      <c r="E538" s="4">
        <v>14</v>
      </c>
      <c r="F538" s="4">
        <v>321.85999999999996</v>
      </c>
      <c r="G538" s="4">
        <v>-0.25022254470397559</v>
      </c>
      <c r="H538" s="3" t="s">
        <v>439</v>
      </c>
      <c r="I538" s="3" t="s">
        <v>338</v>
      </c>
      <c r="J538" s="1">
        <v>45348</v>
      </c>
      <c r="K538" s="4">
        <v>42123.110909090959</v>
      </c>
      <c r="L538" s="4">
        <v>132929.50192099597</v>
      </c>
      <c r="M538" s="4">
        <v>-0.31446180347485775</v>
      </c>
      <c r="N538" s="3" t="s">
        <v>439</v>
      </c>
    </row>
    <row r="539" spans="1:14" x14ac:dyDescent="0.3">
      <c r="A539" s="3" t="s">
        <v>1</v>
      </c>
      <c r="B539" s="3" t="s">
        <v>54</v>
      </c>
      <c r="C539" s="4">
        <v>84.99</v>
      </c>
      <c r="D539" s="4">
        <v>9</v>
      </c>
      <c r="E539" s="4">
        <v>13</v>
      </c>
      <c r="F539" s="4">
        <v>1104.8699999999999</v>
      </c>
      <c r="G539" s="4">
        <v>-0.2425355061423643</v>
      </c>
      <c r="H539" s="3" t="s">
        <v>439</v>
      </c>
      <c r="I539" s="3" t="s">
        <v>338</v>
      </c>
      <c r="J539" s="1">
        <v>45420</v>
      </c>
      <c r="K539" s="4">
        <v>42123.110909090959</v>
      </c>
      <c r="L539" s="4">
        <v>132929.50192099597</v>
      </c>
      <c r="M539" s="4">
        <v>-0.30857138796374439</v>
      </c>
      <c r="N539" s="3" t="s">
        <v>439</v>
      </c>
    </row>
    <row r="540" spans="1:14" x14ac:dyDescent="0.3">
      <c r="A540" s="3" t="s">
        <v>12</v>
      </c>
      <c r="B540" s="3" t="s">
        <v>54</v>
      </c>
      <c r="C540" s="4">
        <v>34.99</v>
      </c>
      <c r="D540" s="4">
        <v>10</v>
      </c>
      <c r="E540" s="4">
        <v>457</v>
      </c>
      <c r="F540" s="4">
        <v>15990.43</v>
      </c>
      <c r="G540" s="4">
        <v>-9.6399602729663969E-2</v>
      </c>
      <c r="H540" s="3" t="s">
        <v>439</v>
      </c>
      <c r="I540" s="3" t="s">
        <v>338</v>
      </c>
      <c r="J540" s="1">
        <v>45305</v>
      </c>
      <c r="K540" s="4">
        <v>42123.110909090959</v>
      </c>
      <c r="L540" s="4">
        <v>132929.50192099597</v>
      </c>
      <c r="M540" s="4">
        <v>-0.19659052754611542</v>
      </c>
      <c r="N540" s="3" t="s">
        <v>439</v>
      </c>
    </row>
    <row r="541" spans="1:14" x14ac:dyDescent="0.3">
      <c r="A541" s="3" t="s">
        <v>132</v>
      </c>
      <c r="B541" s="3" t="s">
        <v>7</v>
      </c>
      <c r="C541" s="4">
        <v>17.850000000000001</v>
      </c>
      <c r="D541" s="4">
        <v>3</v>
      </c>
      <c r="E541" s="4">
        <v>6</v>
      </c>
      <c r="F541" s="4">
        <v>107.10000000000001</v>
      </c>
      <c r="G541" s="4">
        <v>-0.25233090654033991</v>
      </c>
      <c r="H541" s="3" t="s">
        <v>439</v>
      </c>
      <c r="I541" s="3" t="s">
        <v>335</v>
      </c>
      <c r="J541" s="1">
        <v>45338</v>
      </c>
      <c r="K541" s="4">
        <v>1881.0670270270268</v>
      </c>
      <c r="L541" s="4">
        <v>5343.4324984110126</v>
      </c>
      <c r="M541" s="4">
        <v>-0.33199016316844182</v>
      </c>
      <c r="N541" s="3" t="s">
        <v>439</v>
      </c>
    </row>
    <row r="542" spans="1:14" x14ac:dyDescent="0.3">
      <c r="A542" s="3" t="s">
        <v>98</v>
      </c>
      <c r="B542" s="3" t="s">
        <v>54</v>
      </c>
      <c r="C542" s="4">
        <v>17.989999999999998</v>
      </c>
      <c r="D542" s="4">
        <v>138</v>
      </c>
      <c r="E542" s="4">
        <v>1955</v>
      </c>
      <c r="F542" s="4">
        <v>35170.449999999997</v>
      </c>
      <c r="G542" s="4">
        <v>9.1896272613531713E-2</v>
      </c>
      <c r="H542" s="3" t="s">
        <v>439</v>
      </c>
      <c r="I542" s="3" t="s">
        <v>338</v>
      </c>
      <c r="J542" s="1">
        <v>45413</v>
      </c>
      <c r="K542" s="4">
        <v>42123.110909090959</v>
      </c>
      <c r="L542" s="4">
        <v>132929.50192099597</v>
      </c>
      <c r="M542" s="4">
        <v>-5.2303369896196099E-2</v>
      </c>
      <c r="N542" s="3" t="s">
        <v>439</v>
      </c>
    </row>
    <row r="543" spans="1:14" x14ac:dyDescent="0.3">
      <c r="A543" s="3" t="s">
        <v>133</v>
      </c>
      <c r="B543" s="3" t="s">
        <v>7</v>
      </c>
      <c r="C543" s="4">
        <v>30.07</v>
      </c>
      <c r="D543" s="4">
        <v>3</v>
      </c>
      <c r="E543" s="4">
        <v>12</v>
      </c>
      <c r="F543" s="4">
        <v>360.84000000000003</v>
      </c>
      <c r="G543" s="4">
        <v>-0.2498398666243449</v>
      </c>
      <c r="H543" s="3" t="s">
        <v>439</v>
      </c>
      <c r="I543" s="3" t="s">
        <v>143</v>
      </c>
      <c r="J543" s="1">
        <v>45366</v>
      </c>
      <c r="K543" s="4">
        <v>1881.0670270270268</v>
      </c>
      <c r="L543" s="4">
        <v>5343.4324984110126</v>
      </c>
      <c r="M543" s="4">
        <v>-0.2845038329723637</v>
      </c>
      <c r="N543" s="3" t="s">
        <v>439</v>
      </c>
    </row>
    <row r="544" spans="1:14" x14ac:dyDescent="0.3">
      <c r="A544" s="3" t="s">
        <v>134</v>
      </c>
      <c r="B544" s="3" t="s">
        <v>180</v>
      </c>
      <c r="C544" s="4">
        <v>15.51</v>
      </c>
      <c r="D544" s="4">
        <v>113</v>
      </c>
      <c r="E544" s="4">
        <v>4443</v>
      </c>
      <c r="F544" s="4">
        <v>68910.929999999993</v>
      </c>
      <c r="G544" s="4">
        <v>0.42313644942771583</v>
      </c>
      <c r="H544" s="3" t="s">
        <v>439</v>
      </c>
      <c r="I544" s="3" t="s">
        <v>337</v>
      </c>
      <c r="J544" s="1">
        <v>45356</v>
      </c>
      <c r="K544" s="4">
        <v>15577.778285714288</v>
      </c>
      <c r="L544" s="4">
        <v>35267.89604619662</v>
      </c>
      <c r="M544" s="4">
        <v>1.5122294691020359</v>
      </c>
      <c r="N544" s="3" t="s">
        <v>439</v>
      </c>
    </row>
    <row r="545" spans="1:14" x14ac:dyDescent="0.3">
      <c r="A545" s="3" t="s">
        <v>42</v>
      </c>
      <c r="B545" s="3" t="s">
        <v>54</v>
      </c>
      <c r="C545" s="4">
        <v>19.899999999999999</v>
      </c>
      <c r="D545" s="4">
        <v>10</v>
      </c>
      <c r="E545" s="4">
        <v>294</v>
      </c>
      <c r="F545" s="4">
        <v>5850.5999999999995</v>
      </c>
      <c r="G545" s="4">
        <v>-0.19594528441723241</v>
      </c>
      <c r="H545" s="3" t="s">
        <v>439</v>
      </c>
      <c r="I545" s="3" t="s">
        <v>338</v>
      </c>
      <c r="J545" s="1">
        <v>45315</v>
      </c>
      <c r="K545" s="4">
        <v>42123.110909090959</v>
      </c>
      <c r="L545" s="4">
        <v>132929.50192099597</v>
      </c>
      <c r="M545" s="4">
        <v>-0.27287028375874611</v>
      </c>
      <c r="N545" s="3" t="s">
        <v>439</v>
      </c>
    </row>
    <row r="546" spans="1:14" x14ac:dyDescent="0.3">
      <c r="A546" s="3" t="s">
        <v>16</v>
      </c>
      <c r="B546" s="3" t="s">
        <v>41</v>
      </c>
      <c r="C546" s="4">
        <v>68.989999999999995</v>
      </c>
      <c r="D546" s="4">
        <v>6</v>
      </c>
      <c r="E546" s="4">
        <v>59</v>
      </c>
      <c r="F546" s="4">
        <v>4070.41</v>
      </c>
      <c r="G546" s="4">
        <v>-0.21342193117397215</v>
      </c>
      <c r="H546" s="3" t="s">
        <v>439</v>
      </c>
      <c r="I546" s="3" t="s">
        <v>337</v>
      </c>
      <c r="J546" s="1">
        <v>45318</v>
      </c>
      <c r="K546" s="4">
        <v>10438.718031746032</v>
      </c>
      <c r="L546" s="4">
        <v>26406.609500097282</v>
      </c>
      <c r="M546" s="4">
        <v>-0.24116341144525089</v>
      </c>
      <c r="N546" s="3" t="s">
        <v>439</v>
      </c>
    </row>
    <row r="547" spans="1:14" x14ac:dyDescent="0.3">
      <c r="A547" s="3" t="s">
        <v>3</v>
      </c>
      <c r="B547" s="3" t="s">
        <v>180</v>
      </c>
      <c r="C547" s="4">
        <v>18</v>
      </c>
      <c r="D547" s="4">
        <v>5</v>
      </c>
      <c r="E547" s="4">
        <v>3</v>
      </c>
      <c r="F547" s="4">
        <v>54</v>
      </c>
      <c r="G547" s="4">
        <v>-0.25285220479658382</v>
      </c>
      <c r="H547" s="3" t="s">
        <v>439</v>
      </c>
      <c r="I547" s="3" t="s">
        <v>337</v>
      </c>
      <c r="J547" s="1">
        <v>45360</v>
      </c>
      <c r="K547" s="4">
        <v>15577.778285714288</v>
      </c>
      <c r="L547" s="4">
        <v>35267.89604619662</v>
      </c>
      <c r="M547" s="4">
        <v>-0.44016740509215641</v>
      </c>
      <c r="N547" s="3" t="s">
        <v>439</v>
      </c>
    </row>
    <row r="548" spans="1:14" x14ac:dyDescent="0.3">
      <c r="A548" s="3" t="s">
        <v>347</v>
      </c>
      <c r="B548" s="3" t="s">
        <v>41</v>
      </c>
      <c r="C548" s="4">
        <v>49.99</v>
      </c>
      <c r="D548" s="4">
        <v>10</v>
      </c>
      <c r="E548" s="4">
        <v>12</v>
      </c>
      <c r="F548" s="4">
        <v>599.88</v>
      </c>
      <c r="G548" s="4">
        <v>-0.2474931409148807</v>
      </c>
      <c r="H548" s="3" t="s">
        <v>439</v>
      </c>
      <c r="I548" s="3" t="s">
        <v>338</v>
      </c>
      <c r="J548" s="1">
        <v>45437</v>
      </c>
      <c r="K548" s="4">
        <v>10438.718031746032</v>
      </c>
      <c r="L548" s="4">
        <v>26406.609500097282</v>
      </c>
      <c r="M548" s="4">
        <v>-0.37258997720664538</v>
      </c>
      <c r="N548" s="3" t="s">
        <v>439</v>
      </c>
    </row>
    <row r="549" spans="1:14" x14ac:dyDescent="0.3">
      <c r="A549" s="3" t="s">
        <v>40</v>
      </c>
      <c r="B549" s="3" t="s">
        <v>54</v>
      </c>
      <c r="C549" s="4">
        <v>144.99</v>
      </c>
      <c r="D549" s="4">
        <v>10</v>
      </c>
      <c r="E549" s="4">
        <v>145</v>
      </c>
      <c r="F549" s="4">
        <v>21023.550000000003</v>
      </c>
      <c r="G549" s="4">
        <v>-4.6987989180390002E-2</v>
      </c>
      <c r="H549" s="3" t="s">
        <v>439</v>
      </c>
      <c r="I549" s="3" t="s">
        <v>338</v>
      </c>
      <c r="J549" s="1">
        <v>45332</v>
      </c>
      <c r="K549" s="4">
        <v>42123.110909090959</v>
      </c>
      <c r="L549" s="4">
        <v>132929.50192099597</v>
      </c>
      <c r="M549" s="4">
        <v>-0.15872745029640647</v>
      </c>
      <c r="N549" s="3" t="s">
        <v>439</v>
      </c>
    </row>
    <row r="550" spans="1:14" x14ac:dyDescent="0.3">
      <c r="A550" s="3" t="s">
        <v>135</v>
      </c>
      <c r="B550" s="3" t="s">
        <v>180</v>
      </c>
      <c r="C550" s="4">
        <v>28.38</v>
      </c>
      <c r="D550" s="4">
        <v>4</v>
      </c>
      <c r="E550" s="4">
        <v>1433</v>
      </c>
      <c r="F550" s="4">
        <v>40668.54</v>
      </c>
      <c r="G550" s="4">
        <v>0.14587263287101171</v>
      </c>
      <c r="H550" s="3" t="s">
        <v>439</v>
      </c>
      <c r="I550" s="3" t="s">
        <v>143</v>
      </c>
      <c r="J550" s="1">
        <v>45308</v>
      </c>
      <c r="K550" s="4">
        <v>15577.778285714288</v>
      </c>
      <c r="L550" s="4">
        <v>35267.89604619662</v>
      </c>
      <c r="M550" s="4">
        <v>0.71143347143305324</v>
      </c>
      <c r="N550" s="3" t="s">
        <v>439</v>
      </c>
    </row>
    <row r="551" spans="1:14" x14ac:dyDescent="0.3">
      <c r="A551" s="3" t="s">
        <v>16</v>
      </c>
      <c r="B551" s="3" t="s">
        <v>25</v>
      </c>
      <c r="C551" s="4">
        <v>11.95</v>
      </c>
      <c r="D551" s="4">
        <v>10</v>
      </c>
      <c r="E551" s="4">
        <v>18</v>
      </c>
      <c r="F551" s="4">
        <v>215.1</v>
      </c>
      <c r="G551" s="4">
        <v>-0.25127063890052176</v>
      </c>
      <c r="H551" s="3" t="s">
        <v>439</v>
      </c>
      <c r="I551" s="3" t="s">
        <v>337</v>
      </c>
      <c r="J551" s="1">
        <v>45312</v>
      </c>
      <c r="K551" s="4">
        <v>7851.1500000000024</v>
      </c>
      <c r="L551" s="4">
        <v>18631.101710406907</v>
      </c>
      <c r="M551" s="4">
        <v>-0.40985498972047796</v>
      </c>
      <c r="N551" s="3" t="s">
        <v>439</v>
      </c>
    </row>
    <row r="552" spans="1:14" x14ac:dyDescent="0.3">
      <c r="A552" s="3" t="s">
        <v>5</v>
      </c>
      <c r="B552" s="3" t="s">
        <v>41</v>
      </c>
      <c r="C552" s="4">
        <v>27</v>
      </c>
      <c r="D552" s="4">
        <v>6</v>
      </c>
      <c r="E552" s="4">
        <v>5</v>
      </c>
      <c r="F552" s="4">
        <v>135</v>
      </c>
      <c r="G552" s="4">
        <v>-0.25205700406672021</v>
      </c>
      <c r="H552" s="3" t="s">
        <v>439</v>
      </c>
      <c r="I552" s="3" t="s">
        <v>338</v>
      </c>
      <c r="J552" s="1">
        <v>45412</v>
      </c>
      <c r="K552" s="4">
        <v>10438.718031746032</v>
      </c>
      <c r="L552" s="4">
        <v>26406.609500097282</v>
      </c>
      <c r="M552" s="4">
        <v>-0.39019466060980196</v>
      </c>
      <c r="N552" s="3" t="s">
        <v>439</v>
      </c>
    </row>
    <row r="553" spans="1:14" x14ac:dyDescent="0.3">
      <c r="A553" s="3" t="s">
        <v>87</v>
      </c>
      <c r="B553" s="3" t="s">
        <v>180</v>
      </c>
      <c r="C553" s="4">
        <v>17.29</v>
      </c>
      <c r="D553" s="4">
        <v>226</v>
      </c>
      <c r="E553" s="4">
        <v>1370</v>
      </c>
      <c r="F553" s="4">
        <v>23687.3</v>
      </c>
      <c r="G553" s="4">
        <v>-2.0837175054782369E-2</v>
      </c>
      <c r="H553" s="3" t="s">
        <v>439</v>
      </c>
      <c r="I553" s="3" t="s">
        <v>335</v>
      </c>
      <c r="J553" s="1">
        <v>45301</v>
      </c>
      <c r="K553" s="4">
        <v>15577.778285714288</v>
      </c>
      <c r="L553" s="4">
        <v>35267.89604619662</v>
      </c>
      <c r="M553" s="4">
        <v>0.22994061521739861</v>
      </c>
      <c r="N553" s="3" t="s">
        <v>439</v>
      </c>
    </row>
    <row r="554" spans="1:14" x14ac:dyDescent="0.3">
      <c r="A554" s="3" t="s">
        <v>356</v>
      </c>
      <c r="B554" s="3" t="s">
        <v>54</v>
      </c>
      <c r="C554" s="4">
        <v>12.23</v>
      </c>
      <c r="D554" s="4">
        <v>10</v>
      </c>
      <c r="E554" s="4">
        <v>1128</v>
      </c>
      <c r="F554" s="4">
        <v>13795.44</v>
      </c>
      <c r="G554" s="4">
        <v>-0.11794846260674237</v>
      </c>
      <c r="H554" s="3" t="s">
        <v>439</v>
      </c>
      <c r="I554" s="3" t="s">
        <v>338</v>
      </c>
      <c r="J554" s="1">
        <v>45398</v>
      </c>
      <c r="K554" s="4">
        <v>42123.110909090959</v>
      </c>
      <c r="L554" s="4">
        <v>132929.50192099597</v>
      </c>
      <c r="M554" s="4">
        <v>-0.21310296435118631</v>
      </c>
      <c r="N554" s="3" t="s">
        <v>439</v>
      </c>
    </row>
    <row r="555" spans="1:14" x14ac:dyDescent="0.3">
      <c r="A555" s="3" t="s">
        <v>40</v>
      </c>
      <c r="B555" s="3" t="s">
        <v>54</v>
      </c>
      <c r="C555" s="4">
        <v>45.98</v>
      </c>
      <c r="D555" s="4">
        <v>7</v>
      </c>
      <c r="E555" s="4">
        <v>343</v>
      </c>
      <c r="F555" s="4">
        <v>15771.14</v>
      </c>
      <c r="G555" s="4">
        <v>-9.8552436903142915E-2</v>
      </c>
      <c r="H555" s="3" t="s">
        <v>439</v>
      </c>
      <c r="I555" s="3" t="s">
        <v>338</v>
      </c>
      <c r="J555" s="1">
        <v>45301</v>
      </c>
      <c r="K555" s="4">
        <v>42123.110909090959</v>
      </c>
      <c r="L555" s="4">
        <v>132929.50192099597</v>
      </c>
      <c r="M555" s="4">
        <v>-0.19824019896465672</v>
      </c>
      <c r="N555" s="3" t="s">
        <v>439</v>
      </c>
    </row>
    <row r="556" spans="1:14" x14ac:dyDescent="0.3">
      <c r="A556" s="3" t="s">
        <v>18</v>
      </c>
      <c r="B556" s="3" t="s">
        <v>41</v>
      </c>
      <c r="C556" s="4">
        <v>28.8</v>
      </c>
      <c r="D556" s="4">
        <v>10</v>
      </c>
      <c r="E556" s="4">
        <v>712</v>
      </c>
      <c r="F556" s="4">
        <v>20505.600000000002</v>
      </c>
      <c r="G556" s="4">
        <v>-5.2072856069684606E-2</v>
      </c>
      <c r="H556" s="3" t="s">
        <v>439</v>
      </c>
      <c r="I556" s="3" t="s">
        <v>143</v>
      </c>
      <c r="J556" s="1">
        <v>45318</v>
      </c>
      <c r="K556" s="4">
        <v>10438.718031746032</v>
      </c>
      <c r="L556" s="4">
        <v>26406.609500097282</v>
      </c>
      <c r="M556" s="4">
        <v>0.38122584303058232</v>
      </c>
      <c r="N556" s="3" t="s">
        <v>439</v>
      </c>
    </row>
    <row r="557" spans="1:14" x14ac:dyDescent="0.3">
      <c r="A557" s="3" t="s">
        <v>11</v>
      </c>
      <c r="B557" s="3" t="s">
        <v>41</v>
      </c>
      <c r="C557" s="4">
        <v>74.25</v>
      </c>
      <c r="D557" s="4">
        <v>3</v>
      </c>
      <c r="E557" s="4">
        <v>16</v>
      </c>
      <c r="F557" s="4">
        <v>1188</v>
      </c>
      <c r="G557" s="4">
        <v>-0.24171939457849315</v>
      </c>
      <c r="H557" s="3" t="s">
        <v>439</v>
      </c>
      <c r="I557" s="3" t="s">
        <v>338</v>
      </c>
      <c r="J557" s="1">
        <v>45311</v>
      </c>
      <c r="K557" s="4">
        <v>10438.718031746032</v>
      </c>
      <c r="L557" s="4">
        <v>26406.609500097282</v>
      </c>
      <c r="M557" s="4">
        <v>-0.35031828041808821</v>
      </c>
      <c r="N557" s="3" t="s">
        <v>439</v>
      </c>
    </row>
    <row r="558" spans="1:14" x14ac:dyDescent="0.3">
      <c r="A558" s="3" t="s">
        <v>72</v>
      </c>
      <c r="B558" s="3" t="s">
        <v>41</v>
      </c>
      <c r="C558" s="4">
        <v>90.45</v>
      </c>
      <c r="D558" s="4">
        <v>3</v>
      </c>
      <c r="E558" s="4">
        <v>19</v>
      </c>
      <c r="F558" s="4">
        <v>1718.55</v>
      </c>
      <c r="G558" s="4">
        <v>-0.23651082979788643</v>
      </c>
      <c r="H558" s="3" t="s">
        <v>439</v>
      </c>
      <c r="I558" s="3" t="s">
        <v>335</v>
      </c>
      <c r="J558" s="1">
        <v>45404</v>
      </c>
      <c r="K558" s="4">
        <v>10438.718031746032</v>
      </c>
      <c r="L558" s="4">
        <v>26406.609500097282</v>
      </c>
      <c r="M558" s="4">
        <v>-0.33022671962918632</v>
      </c>
      <c r="N558" s="3" t="s">
        <v>439</v>
      </c>
    </row>
    <row r="559" spans="1:14" x14ac:dyDescent="0.3">
      <c r="A559" s="3" t="s">
        <v>13</v>
      </c>
      <c r="B559" s="3" t="s">
        <v>41</v>
      </c>
      <c r="C559" s="4">
        <v>28.95</v>
      </c>
      <c r="D559" s="4">
        <v>1</v>
      </c>
      <c r="E559" s="4">
        <v>81</v>
      </c>
      <c r="F559" s="4">
        <v>2344.9499999999998</v>
      </c>
      <c r="G559" s="4">
        <v>-0.23036127748694107</v>
      </c>
      <c r="H559" s="3" t="s">
        <v>439</v>
      </c>
      <c r="I559" s="3" t="s">
        <v>337</v>
      </c>
      <c r="J559" s="1">
        <v>45296</v>
      </c>
      <c r="K559" s="4">
        <v>10438.718031746032</v>
      </c>
      <c r="L559" s="4">
        <v>26406.609500097282</v>
      </c>
      <c r="M559" s="4">
        <v>-0.3065053857715514</v>
      </c>
      <c r="N559" s="3" t="s">
        <v>439</v>
      </c>
    </row>
    <row r="560" spans="1:14" x14ac:dyDescent="0.3">
      <c r="A560" s="3" t="s">
        <v>116</v>
      </c>
      <c r="B560" s="3" t="s">
        <v>54</v>
      </c>
      <c r="C560" s="4">
        <v>10.7</v>
      </c>
      <c r="D560" s="4">
        <v>5</v>
      </c>
      <c r="E560" s="4">
        <v>163</v>
      </c>
      <c r="F560" s="4">
        <v>1744.1</v>
      </c>
      <c r="G560" s="4">
        <v>-0.23625999796272576</v>
      </c>
      <c r="H560" s="3" t="s">
        <v>439</v>
      </c>
      <c r="I560" s="3" t="s">
        <v>338</v>
      </c>
      <c r="J560" s="1">
        <v>45356</v>
      </c>
      <c r="K560" s="4">
        <v>42123.110909090959</v>
      </c>
      <c r="L560" s="4">
        <v>132929.50192099597</v>
      </c>
      <c r="M560" s="4">
        <v>-0.30376259841167108</v>
      </c>
      <c r="N560" s="3" t="s">
        <v>439</v>
      </c>
    </row>
    <row r="561" spans="1:14" x14ac:dyDescent="0.3">
      <c r="A561" s="3" t="s">
        <v>14</v>
      </c>
      <c r="B561" s="3" t="s">
        <v>54</v>
      </c>
      <c r="C561" s="4">
        <v>29.99</v>
      </c>
      <c r="D561" s="4">
        <v>10</v>
      </c>
      <c r="E561" s="4">
        <v>92</v>
      </c>
      <c r="F561" s="4">
        <v>2759.08</v>
      </c>
      <c r="G561" s="4">
        <v>-0.22629564195288648</v>
      </c>
      <c r="H561" s="3" t="s">
        <v>439</v>
      </c>
      <c r="I561" s="3" t="s">
        <v>338</v>
      </c>
      <c r="J561" s="1">
        <v>45307</v>
      </c>
      <c r="K561" s="4">
        <v>42123.110909090959</v>
      </c>
      <c r="L561" s="4">
        <v>132929.50192099597</v>
      </c>
      <c r="M561" s="4">
        <v>-0.29612712257423635</v>
      </c>
      <c r="N561" s="3" t="s">
        <v>439</v>
      </c>
    </row>
    <row r="562" spans="1:14" x14ac:dyDescent="0.3">
      <c r="A562" s="3" t="s">
        <v>13</v>
      </c>
      <c r="B562" s="3" t="s">
        <v>54</v>
      </c>
      <c r="C562" s="4">
        <v>33.99</v>
      </c>
      <c r="D562" s="4">
        <v>10</v>
      </c>
      <c r="E562" s="4">
        <v>573</v>
      </c>
      <c r="F562" s="4">
        <v>19476.27</v>
      </c>
      <c r="G562" s="4">
        <v>-6.2178090233518224E-2</v>
      </c>
      <c r="H562" s="3" t="s">
        <v>439</v>
      </c>
      <c r="I562" s="3" t="s">
        <v>338</v>
      </c>
      <c r="J562" s="1">
        <v>45401</v>
      </c>
      <c r="K562" s="4">
        <v>42123.110909090959</v>
      </c>
      <c r="L562" s="4">
        <v>132929.50192099597</v>
      </c>
      <c r="M562" s="4">
        <v>-0.17036730433662997</v>
      </c>
      <c r="N562" s="3" t="s">
        <v>439</v>
      </c>
    </row>
    <row r="563" spans="1:14" x14ac:dyDescent="0.3">
      <c r="A563" s="3" t="s">
        <v>137</v>
      </c>
      <c r="B563" s="3" t="s">
        <v>9</v>
      </c>
      <c r="C563" s="4">
        <v>17.989999999999998</v>
      </c>
      <c r="D563" s="4">
        <v>13</v>
      </c>
      <c r="E563" s="4">
        <v>1</v>
      </c>
      <c r="F563" s="4">
        <v>17.989999999999998</v>
      </c>
      <c r="G563" s="4">
        <v>-0.25320572551611947</v>
      </c>
      <c r="H563" s="3" t="s">
        <v>439</v>
      </c>
      <c r="I563" s="3" t="s">
        <v>143</v>
      </c>
      <c r="J563" s="1">
        <v>45356</v>
      </c>
      <c r="K563" s="4">
        <v>3369.2595999999985</v>
      </c>
      <c r="L563" s="4">
        <v>7916.3472393375896</v>
      </c>
      <c r="M563" s="4">
        <v>-0.42333534630050162</v>
      </c>
      <c r="N563" s="3" t="s">
        <v>439</v>
      </c>
    </row>
    <row r="564" spans="1:14" x14ac:dyDescent="0.3">
      <c r="A564" s="3" t="s">
        <v>5</v>
      </c>
      <c r="B564" s="3" t="s">
        <v>41</v>
      </c>
      <c r="C564" s="4">
        <v>79.89</v>
      </c>
      <c r="D564" s="4">
        <v>3</v>
      </c>
      <c r="E564" s="4">
        <v>15</v>
      </c>
      <c r="F564" s="4">
        <v>1198.3499999999999</v>
      </c>
      <c r="G564" s="4">
        <v>-0.24161778559634392</v>
      </c>
      <c r="H564" s="3" t="s">
        <v>439</v>
      </c>
      <c r="I564" s="3" t="s">
        <v>335</v>
      </c>
      <c r="J564" s="1">
        <v>45333</v>
      </c>
      <c r="K564" s="4">
        <v>10438.718031746032</v>
      </c>
      <c r="L564" s="4">
        <v>26406.609500097282</v>
      </c>
      <c r="M564" s="4">
        <v>-0.34992633309141752</v>
      </c>
      <c r="N564" s="3" t="s">
        <v>439</v>
      </c>
    </row>
    <row r="565" spans="1:14" x14ac:dyDescent="0.3">
      <c r="A565" s="3" t="s">
        <v>346</v>
      </c>
      <c r="B565" s="3" t="s">
        <v>41</v>
      </c>
      <c r="C565" s="4">
        <v>13.95</v>
      </c>
      <c r="D565" s="4">
        <v>7</v>
      </c>
      <c r="E565" s="4">
        <v>41</v>
      </c>
      <c r="F565" s="4">
        <v>571.94999999999993</v>
      </c>
      <c r="G565" s="4">
        <v>-0.24776733790728925</v>
      </c>
      <c r="H565" s="3" t="s">
        <v>439</v>
      </c>
      <c r="I565" s="3" t="s">
        <v>337</v>
      </c>
      <c r="J565" s="1">
        <v>45369</v>
      </c>
      <c r="K565" s="4">
        <v>10438.718031746032</v>
      </c>
      <c r="L565" s="4">
        <v>26406.609500097282</v>
      </c>
      <c r="M565" s="4">
        <v>-0.37364766694905233</v>
      </c>
      <c r="N565" s="3" t="s">
        <v>439</v>
      </c>
    </row>
    <row r="566" spans="1:14" x14ac:dyDescent="0.3">
      <c r="A566" s="3" t="s">
        <v>5</v>
      </c>
      <c r="B566" s="3" t="s">
        <v>85</v>
      </c>
      <c r="C566" s="4">
        <v>94.43</v>
      </c>
      <c r="D566" s="4">
        <v>10</v>
      </c>
      <c r="E566" s="4">
        <v>98</v>
      </c>
      <c r="F566" s="4">
        <v>9254.1400000000012</v>
      </c>
      <c r="G566" s="4">
        <v>-0.16253173513179994</v>
      </c>
      <c r="H566" s="3" t="s">
        <v>439</v>
      </c>
      <c r="I566" s="3" t="s">
        <v>335</v>
      </c>
      <c r="J566" s="1">
        <v>45444</v>
      </c>
      <c r="K566" s="4">
        <v>9929.7000000000007</v>
      </c>
      <c r="L566" s="4">
        <v>17495.282577171645</v>
      </c>
      <c r="M566" s="4">
        <v>-3.861383758851028E-2</v>
      </c>
      <c r="N566" s="3" t="s">
        <v>439</v>
      </c>
    </row>
    <row r="567" spans="1:14" x14ac:dyDescent="0.3">
      <c r="A567" s="3" t="s">
        <v>48</v>
      </c>
      <c r="B567" s="3" t="s">
        <v>54</v>
      </c>
      <c r="C567" s="4">
        <v>49.63</v>
      </c>
      <c r="D567" s="4">
        <v>10</v>
      </c>
      <c r="E567" s="4">
        <v>5</v>
      </c>
      <c r="F567" s="4">
        <v>248.15</v>
      </c>
      <c r="G567" s="4">
        <v>-0.25094617736815145</v>
      </c>
      <c r="H567" s="3" t="s">
        <v>439</v>
      </c>
      <c r="I567" s="3" t="s">
        <v>338</v>
      </c>
      <c r="J567" s="1">
        <v>45343</v>
      </c>
      <c r="K567" s="4">
        <v>42123.110909090959</v>
      </c>
      <c r="L567" s="4">
        <v>132929.50192099597</v>
      </c>
      <c r="M567" s="4">
        <v>-0.31501630792221363</v>
      </c>
      <c r="N567" s="3" t="s">
        <v>439</v>
      </c>
    </row>
    <row r="568" spans="1:14" x14ac:dyDescent="0.3">
      <c r="A568" s="3" t="s">
        <v>21</v>
      </c>
      <c r="B568" s="3" t="s">
        <v>41</v>
      </c>
      <c r="C568" s="4">
        <v>17.98</v>
      </c>
      <c r="D568" s="4">
        <v>10</v>
      </c>
      <c r="E568" s="4">
        <v>40</v>
      </c>
      <c r="F568" s="4">
        <v>719.2</v>
      </c>
      <c r="G568" s="4">
        <v>-0.24632174151874087</v>
      </c>
      <c r="H568" s="3" t="s">
        <v>439</v>
      </c>
      <c r="I568" s="3" t="s">
        <v>335</v>
      </c>
      <c r="J568" s="1">
        <v>45338</v>
      </c>
      <c r="K568" s="4">
        <v>10438.718031746032</v>
      </c>
      <c r="L568" s="4">
        <v>26406.609500097282</v>
      </c>
      <c r="M568" s="4">
        <v>-0.3680714115043896</v>
      </c>
      <c r="N568" s="3" t="s">
        <v>439</v>
      </c>
    </row>
    <row r="569" spans="1:14" x14ac:dyDescent="0.3">
      <c r="A569" s="3" t="s">
        <v>13</v>
      </c>
      <c r="B569" s="3" t="s">
        <v>41</v>
      </c>
      <c r="C569" s="4">
        <v>119.99</v>
      </c>
      <c r="D569" s="4">
        <v>6</v>
      </c>
      <c r="E569" s="4">
        <v>21</v>
      </c>
      <c r="F569" s="4">
        <v>2519.79</v>
      </c>
      <c r="G569" s="4">
        <v>-0.22864482198559102</v>
      </c>
      <c r="H569" s="3" t="s">
        <v>439</v>
      </c>
      <c r="I569" s="3" t="s">
        <v>335</v>
      </c>
      <c r="J569" s="1">
        <v>45354</v>
      </c>
      <c r="K569" s="4">
        <v>10438.718031746032</v>
      </c>
      <c r="L569" s="4">
        <v>26406.609500097282</v>
      </c>
      <c r="M569" s="4">
        <v>-0.29988431614883609</v>
      </c>
      <c r="N569" s="3" t="s">
        <v>439</v>
      </c>
    </row>
    <row r="570" spans="1:14" x14ac:dyDescent="0.3">
      <c r="A570" s="3" t="s">
        <v>60</v>
      </c>
      <c r="B570" s="3" t="s">
        <v>54</v>
      </c>
      <c r="C570" s="4">
        <v>114.99</v>
      </c>
      <c r="D570" s="4">
        <v>10</v>
      </c>
      <c r="E570" s="4">
        <v>539</v>
      </c>
      <c r="F570" s="4">
        <v>61979.61</v>
      </c>
      <c r="G570" s="4">
        <v>0.35508965037934165</v>
      </c>
      <c r="H570" s="3" t="s">
        <v>439</v>
      </c>
      <c r="I570" s="3" t="s">
        <v>338</v>
      </c>
      <c r="J570" s="1">
        <v>45298</v>
      </c>
      <c r="K570" s="4">
        <v>42123.110909090959</v>
      </c>
      <c r="L570" s="4">
        <v>132929.50192099597</v>
      </c>
      <c r="M570" s="4">
        <v>0.14937616408666271</v>
      </c>
      <c r="N570" s="3" t="s">
        <v>439</v>
      </c>
    </row>
    <row r="571" spans="1:14" x14ac:dyDescent="0.3">
      <c r="A571" s="3" t="s">
        <v>5</v>
      </c>
      <c r="B571" s="3" t="s">
        <v>54</v>
      </c>
      <c r="C571" s="4">
        <v>51.99</v>
      </c>
      <c r="D571" s="4">
        <v>8</v>
      </c>
      <c r="E571" s="4">
        <v>111</v>
      </c>
      <c r="F571" s="4">
        <v>5770.89</v>
      </c>
      <c r="G571" s="4">
        <v>-0.19672782083917598</v>
      </c>
      <c r="H571" s="3" t="s">
        <v>439</v>
      </c>
      <c r="I571" s="3" t="s">
        <v>338</v>
      </c>
      <c r="J571" s="1">
        <v>45346</v>
      </c>
      <c r="K571" s="4">
        <v>42123.110909090959</v>
      </c>
      <c r="L571" s="4">
        <v>132929.50192099597</v>
      </c>
      <c r="M571" s="4">
        <v>-0.27346992491325356</v>
      </c>
      <c r="N571" s="3" t="s">
        <v>439</v>
      </c>
    </row>
    <row r="572" spans="1:14" x14ac:dyDescent="0.3">
      <c r="A572" s="3" t="s">
        <v>345</v>
      </c>
      <c r="B572" s="3" t="s">
        <v>54</v>
      </c>
      <c r="C572" s="4">
        <v>99.98</v>
      </c>
      <c r="D572" s="4">
        <v>10</v>
      </c>
      <c r="E572" s="4">
        <v>740</v>
      </c>
      <c r="F572" s="4">
        <v>73985.2</v>
      </c>
      <c r="G572" s="4">
        <v>0.47295204458234646</v>
      </c>
      <c r="H572" s="3" t="s">
        <v>439</v>
      </c>
      <c r="I572" s="3" t="s">
        <v>338</v>
      </c>
      <c r="J572" s="1">
        <v>45355</v>
      </c>
      <c r="K572" s="4">
        <v>42123.110909090959</v>
      </c>
      <c r="L572" s="4">
        <v>132929.50192099597</v>
      </c>
      <c r="M572" s="4">
        <v>0.2396916307551174</v>
      </c>
      <c r="N572" s="3" t="s">
        <v>439</v>
      </c>
    </row>
    <row r="573" spans="1:14" x14ac:dyDescent="0.3">
      <c r="A573" s="3" t="s">
        <v>19</v>
      </c>
      <c r="B573" s="3" t="s">
        <v>54</v>
      </c>
      <c r="C573" s="4">
        <v>153</v>
      </c>
      <c r="D573" s="4">
        <v>10</v>
      </c>
      <c r="E573" s="4">
        <v>23</v>
      </c>
      <c r="F573" s="4">
        <v>3519</v>
      </c>
      <c r="G573" s="4">
        <v>-0.21883528468575117</v>
      </c>
      <c r="H573" s="3" t="s">
        <v>439</v>
      </c>
      <c r="I573" s="3" t="s">
        <v>338</v>
      </c>
      <c r="J573" s="1">
        <v>45412</v>
      </c>
      <c r="K573" s="4">
        <v>42123.110909090959</v>
      </c>
      <c r="L573" s="4">
        <v>132929.50192099597</v>
      </c>
      <c r="M573" s="4">
        <v>-0.290410408157811</v>
      </c>
      <c r="N573" s="3" t="s">
        <v>439</v>
      </c>
    </row>
    <row r="574" spans="1:14" x14ac:dyDescent="0.3">
      <c r="A574" s="3" t="s">
        <v>140</v>
      </c>
      <c r="B574" s="3" t="s">
        <v>180</v>
      </c>
      <c r="C574" s="4">
        <v>19.989999999999998</v>
      </c>
      <c r="D574" s="4">
        <v>2</v>
      </c>
      <c r="E574" s="4">
        <v>132</v>
      </c>
      <c r="F574" s="4">
        <v>2638.68</v>
      </c>
      <c r="G574" s="4">
        <v>-0.22747764402542453</v>
      </c>
      <c r="H574" s="3" t="s">
        <v>439</v>
      </c>
      <c r="I574" s="3" t="s">
        <v>143</v>
      </c>
      <c r="J574" s="1">
        <v>45340</v>
      </c>
      <c r="K574" s="4">
        <v>15577.778285714288</v>
      </c>
      <c r="L574" s="4">
        <v>35267.89604619662</v>
      </c>
      <c r="M574" s="4">
        <v>-0.36688035681985837</v>
      </c>
      <c r="N574" s="3" t="s">
        <v>439</v>
      </c>
    </row>
    <row r="575" spans="1:14" x14ac:dyDescent="0.3">
      <c r="A575" s="3" t="s">
        <v>33</v>
      </c>
      <c r="B575" s="3" t="s">
        <v>54</v>
      </c>
      <c r="C575" s="4">
        <v>33.99</v>
      </c>
      <c r="D575" s="4">
        <v>8</v>
      </c>
      <c r="E575" s="4">
        <v>89</v>
      </c>
      <c r="F575" s="4">
        <v>3025.11</v>
      </c>
      <c r="G575" s="4">
        <v>-0.22368394750639736</v>
      </c>
      <c r="H575" s="3" t="s">
        <v>439</v>
      </c>
      <c r="I575" s="3" t="s">
        <v>338</v>
      </c>
      <c r="J575" s="1">
        <v>45421</v>
      </c>
      <c r="K575" s="4">
        <v>42123.110909090959</v>
      </c>
      <c r="L575" s="4">
        <v>132929.50192099597</v>
      </c>
      <c r="M575" s="4">
        <v>-0.29412583620698501</v>
      </c>
      <c r="N575" s="3" t="s">
        <v>439</v>
      </c>
    </row>
    <row r="576" spans="1:14" x14ac:dyDescent="0.3">
      <c r="A576" s="3" t="s">
        <v>13</v>
      </c>
      <c r="B576" s="3" t="s">
        <v>41</v>
      </c>
      <c r="C576" s="4">
        <v>75</v>
      </c>
      <c r="D576" s="4">
        <v>7</v>
      </c>
      <c r="E576" s="4">
        <v>1</v>
      </c>
      <c r="F576" s="4">
        <v>75</v>
      </c>
      <c r="G576" s="4">
        <v>-0.25264604164439697</v>
      </c>
      <c r="H576" s="3" t="s">
        <v>439</v>
      </c>
      <c r="I576" s="3" t="s">
        <v>338</v>
      </c>
      <c r="J576" s="1">
        <v>45306</v>
      </c>
      <c r="K576" s="4">
        <v>10438.718031746032</v>
      </c>
      <c r="L576" s="4">
        <v>26406.609500097282</v>
      </c>
      <c r="M576" s="4">
        <v>-0.39246681902528424</v>
      </c>
      <c r="N576" s="3" t="s">
        <v>439</v>
      </c>
    </row>
    <row r="577" spans="1:14" x14ac:dyDescent="0.3">
      <c r="A577" s="3" t="s">
        <v>16</v>
      </c>
      <c r="B577" s="3" t="s">
        <v>54</v>
      </c>
      <c r="C577" s="4">
        <v>16.48</v>
      </c>
      <c r="D577" s="4">
        <v>10</v>
      </c>
      <c r="E577" s="4">
        <v>16</v>
      </c>
      <c r="F577" s="4">
        <v>263.68</v>
      </c>
      <c r="G577" s="4">
        <v>-0.2507937148084628</v>
      </c>
      <c r="H577" s="3" t="s">
        <v>439</v>
      </c>
      <c r="I577" s="3" t="s">
        <v>338</v>
      </c>
      <c r="J577" s="1">
        <v>45313</v>
      </c>
      <c r="K577" s="4">
        <v>42123.110909090959</v>
      </c>
      <c r="L577" s="4">
        <v>132929.50192099597</v>
      </c>
      <c r="M577" s="4">
        <v>-0.3148994790785366</v>
      </c>
      <c r="N577" s="3" t="s">
        <v>439</v>
      </c>
    </row>
    <row r="578" spans="1:14" x14ac:dyDescent="0.3">
      <c r="A578" s="3" t="s">
        <v>70</v>
      </c>
      <c r="B578" s="3" t="s">
        <v>180</v>
      </c>
      <c r="C578" s="4">
        <v>59.97</v>
      </c>
      <c r="D578" s="4">
        <v>10</v>
      </c>
      <c r="E578" s="4">
        <v>35</v>
      </c>
      <c r="F578" s="4">
        <v>2098.9499999999998</v>
      </c>
      <c r="G578" s="4">
        <v>-0.23277633155541577</v>
      </c>
      <c r="H578" s="3" t="s">
        <v>439</v>
      </c>
      <c r="I578" s="3" t="s">
        <v>335</v>
      </c>
      <c r="J578" s="1">
        <v>45352</v>
      </c>
      <c r="K578" s="4">
        <v>15577.778285714288</v>
      </c>
      <c r="L578" s="4">
        <v>35267.89604619662</v>
      </c>
      <c r="M578" s="4">
        <v>-0.38218407664746079</v>
      </c>
      <c r="N578" s="3" t="s">
        <v>439</v>
      </c>
    </row>
    <row r="579" spans="1:14" x14ac:dyDescent="0.3">
      <c r="A579" s="3" t="s">
        <v>125</v>
      </c>
      <c r="B579" s="3" t="s">
        <v>54</v>
      </c>
      <c r="C579" s="4">
        <v>20.25</v>
      </c>
      <c r="D579" s="4">
        <v>311</v>
      </c>
      <c r="E579" s="4">
        <v>6633</v>
      </c>
      <c r="F579" s="4">
        <v>134318.25</v>
      </c>
      <c r="G579" s="4">
        <v>1.065259271679857</v>
      </c>
      <c r="H579" s="3" t="s">
        <v>439</v>
      </c>
      <c r="I579" s="3" t="s">
        <v>338</v>
      </c>
      <c r="J579" s="1">
        <v>45391</v>
      </c>
      <c r="K579" s="4">
        <v>42123.110909090959</v>
      </c>
      <c r="L579" s="4">
        <v>132929.50192099597</v>
      </c>
      <c r="M579" s="4">
        <v>0.69356416565604373</v>
      </c>
      <c r="N579" s="3" t="s">
        <v>439</v>
      </c>
    </row>
    <row r="580" spans="1:14" x14ac:dyDescent="0.3">
      <c r="A580" s="3" t="s">
        <v>96</v>
      </c>
      <c r="B580" s="3" t="s">
        <v>54</v>
      </c>
      <c r="C580" s="4">
        <v>39.99</v>
      </c>
      <c r="D580" s="4">
        <v>13</v>
      </c>
      <c r="E580" s="4">
        <v>35</v>
      </c>
      <c r="F580" s="4">
        <v>1399.65</v>
      </c>
      <c r="G580" s="4">
        <v>-0.23964156452323837</v>
      </c>
      <c r="H580" s="3" t="s">
        <v>439</v>
      </c>
      <c r="I580" s="3" t="s">
        <v>338</v>
      </c>
      <c r="J580" s="1">
        <v>45361</v>
      </c>
      <c r="K580" s="4">
        <v>42123.110909090959</v>
      </c>
      <c r="L580" s="4">
        <v>132929.50192099597</v>
      </c>
      <c r="M580" s="4">
        <v>-0.30635382154139223</v>
      </c>
      <c r="N580" s="3" t="s">
        <v>439</v>
      </c>
    </row>
    <row r="581" spans="1:14" x14ac:dyDescent="0.3">
      <c r="A581" s="3" t="s">
        <v>13</v>
      </c>
      <c r="B581" s="3" t="s">
        <v>41</v>
      </c>
      <c r="C581" s="4">
        <v>114.99</v>
      </c>
      <c r="D581" s="4">
        <v>7</v>
      </c>
      <c r="E581" s="4">
        <v>13</v>
      </c>
      <c r="F581" s="4">
        <v>1494.87</v>
      </c>
      <c r="G581" s="4">
        <v>-0.2387067618874654</v>
      </c>
      <c r="H581" s="3" t="s">
        <v>439</v>
      </c>
      <c r="I581" s="3" t="s">
        <v>338</v>
      </c>
      <c r="J581" s="1">
        <v>45438</v>
      </c>
      <c r="K581" s="4">
        <v>10438.718031746032</v>
      </c>
      <c r="L581" s="4">
        <v>26406.609500097282</v>
      </c>
      <c r="M581" s="4">
        <v>-0.33869732620210413</v>
      </c>
      <c r="N581" s="3" t="s">
        <v>439</v>
      </c>
    </row>
    <row r="582" spans="1:14" x14ac:dyDescent="0.3">
      <c r="A582" s="3" t="s">
        <v>96</v>
      </c>
      <c r="B582" s="3" t="s">
        <v>54</v>
      </c>
      <c r="C582" s="4">
        <v>41.99</v>
      </c>
      <c r="D582" s="4">
        <v>15</v>
      </c>
      <c r="E582" s="4">
        <v>248</v>
      </c>
      <c r="F582" s="4">
        <v>10413.52</v>
      </c>
      <c r="G582" s="4">
        <v>-0.15114976201835198</v>
      </c>
      <c r="H582" s="3" t="s">
        <v>439</v>
      </c>
      <c r="I582" s="3" t="s">
        <v>338</v>
      </c>
      <c r="J582" s="1">
        <v>45304</v>
      </c>
      <c r="K582" s="4">
        <v>42123.110909090959</v>
      </c>
      <c r="L582" s="4">
        <v>132929.50192099597</v>
      </c>
      <c r="M582" s="4">
        <v>-0.23854441979280813</v>
      </c>
      <c r="N582" s="3" t="s">
        <v>439</v>
      </c>
    </row>
    <row r="583" spans="1:14" x14ac:dyDescent="0.3">
      <c r="A583" s="3" t="s">
        <v>141</v>
      </c>
      <c r="B583" s="3" t="s">
        <v>41</v>
      </c>
      <c r="C583" s="4">
        <v>45.7</v>
      </c>
      <c r="D583" s="4">
        <v>102</v>
      </c>
      <c r="E583" s="4">
        <v>420</v>
      </c>
      <c r="F583" s="4">
        <v>19194</v>
      </c>
      <c r="G583" s="4">
        <v>-6.4949217517698526E-2</v>
      </c>
      <c r="H583" s="3" t="s">
        <v>439</v>
      </c>
      <c r="I583" s="3" t="s">
        <v>335</v>
      </c>
      <c r="J583" s="1">
        <v>45380</v>
      </c>
      <c r="K583" s="4">
        <v>10438.718031746032</v>
      </c>
      <c r="L583" s="4">
        <v>26406.609500097282</v>
      </c>
      <c r="M583" s="4">
        <v>0.33155646006813994</v>
      </c>
      <c r="N583" s="3" t="s">
        <v>439</v>
      </c>
    </row>
    <row r="584" spans="1:14" x14ac:dyDescent="0.3">
      <c r="A584" s="3" t="s">
        <v>345</v>
      </c>
      <c r="B584" s="3" t="s">
        <v>54</v>
      </c>
      <c r="C584" s="4">
        <v>64.88</v>
      </c>
      <c r="D584" s="4">
        <v>16</v>
      </c>
      <c r="E584" s="4">
        <v>292</v>
      </c>
      <c r="F584" s="4">
        <v>18944.96</v>
      </c>
      <c r="G584" s="4">
        <v>-6.7394116156775527E-2</v>
      </c>
      <c r="H584" s="3" t="s">
        <v>439</v>
      </c>
      <c r="I584" s="3" t="s">
        <v>338</v>
      </c>
      <c r="J584" s="1">
        <v>45395</v>
      </c>
      <c r="K584" s="4">
        <v>42123.110909090959</v>
      </c>
      <c r="L584" s="4">
        <v>132929.50192099597</v>
      </c>
      <c r="M584" s="4">
        <v>-0.17436423498273873</v>
      </c>
      <c r="N584" s="3" t="s">
        <v>439</v>
      </c>
    </row>
    <row r="585" spans="1:14" x14ac:dyDescent="0.3">
      <c r="A585" s="3" t="s">
        <v>66</v>
      </c>
      <c r="B585" s="3" t="s">
        <v>54</v>
      </c>
      <c r="C585" s="4">
        <v>25.1</v>
      </c>
      <c r="D585" s="4">
        <v>1</v>
      </c>
      <c r="E585" s="4">
        <v>5076</v>
      </c>
      <c r="F585" s="4">
        <v>127407.6</v>
      </c>
      <c r="G585" s="4">
        <v>0.99741539607699248</v>
      </c>
      <c r="H585" s="3" t="s">
        <v>439</v>
      </c>
      <c r="I585" s="3" t="s">
        <v>338</v>
      </c>
      <c r="J585" s="1">
        <v>45361</v>
      </c>
      <c r="K585" s="4">
        <v>42123.110909090959</v>
      </c>
      <c r="L585" s="4">
        <v>132929.50192099597</v>
      </c>
      <c r="M585" s="4">
        <v>0.64157683477664873</v>
      </c>
      <c r="N585" s="3" t="s">
        <v>439</v>
      </c>
    </row>
    <row r="586" spans="1:14" x14ac:dyDescent="0.3">
      <c r="A586" s="3" t="s">
        <v>130</v>
      </c>
      <c r="B586" s="3" t="s">
        <v>85</v>
      </c>
      <c r="C586" s="4">
        <v>19.89</v>
      </c>
      <c r="D586" s="4">
        <v>10</v>
      </c>
      <c r="E586" s="4">
        <v>21</v>
      </c>
      <c r="F586" s="4">
        <v>417.69</v>
      </c>
      <c r="G586" s="4">
        <v>-0.24928175351949619</v>
      </c>
      <c r="H586" s="3" t="s">
        <v>439</v>
      </c>
      <c r="I586" s="3" t="s">
        <v>335</v>
      </c>
      <c r="J586" s="1">
        <v>45349</v>
      </c>
      <c r="K586" s="4">
        <v>9929.7000000000007</v>
      </c>
      <c r="L586" s="4">
        <v>17495.282577171645</v>
      </c>
      <c r="M586" s="4">
        <v>-0.54368998946101899</v>
      </c>
      <c r="N586" s="3" t="s">
        <v>439</v>
      </c>
    </row>
    <row r="587" spans="1:14" x14ac:dyDescent="0.3">
      <c r="A587" s="3" t="s">
        <v>88</v>
      </c>
      <c r="B587" s="3" t="s">
        <v>41</v>
      </c>
      <c r="C587" s="4">
        <v>21.8</v>
      </c>
      <c r="D587" s="4">
        <v>10</v>
      </c>
      <c r="E587" s="4">
        <v>7</v>
      </c>
      <c r="F587" s="4">
        <v>152.6</v>
      </c>
      <c r="G587" s="4">
        <v>-0.25188421971060171</v>
      </c>
      <c r="H587" s="3" t="s">
        <v>439</v>
      </c>
      <c r="I587" s="3" t="s">
        <v>335</v>
      </c>
      <c r="J587" s="1">
        <v>45391</v>
      </c>
      <c r="K587" s="4">
        <v>10438.718031746032</v>
      </c>
      <c r="L587" s="4">
        <v>26406.609500097282</v>
      </c>
      <c r="M587" s="4">
        <v>-0.38952816080792718</v>
      </c>
      <c r="N587" s="3" t="s">
        <v>439</v>
      </c>
    </row>
    <row r="588" spans="1:14" x14ac:dyDescent="0.3">
      <c r="A588" s="3" t="s">
        <v>12</v>
      </c>
      <c r="B588" s="3" t="s">
        <v>54</v>
      </c>
      <c r="C588" s="4">
        <v>31.99</v>
      </c>
      <c r="D588" s="4">
        <v>9</v>
      </c>
      <c r="E588" s="4">
        <v>35</v>
      </c>
      <c r="F588" s="4">
        <v>1119.6499999999999</v>
      </c>
      <c r="G588" s="4">
        <v>-0.24239040655239658</v>
      </c>
      <c r="H588" s="3" t="s">
        <v>439</v>
      </c>
      <c r="I588" s="3" t="s">
        <v>338</v>
      </c>
      <c r="J588" s="1">
        <v>45428</v>
      </c>
      <c r="K588" s="4">
        <v>42123.110909090959</v>
      </c>
      <c r="L588" s="4">
        <v>132929.50192099597</v>
      </c>
      <c r="M588" s="4">
        <v>-0.30846020120846129</v>
      </c>
      <c r="N588" s="3" t="s">
        <v>439</v>
      </c>
    </row>
    <row r="589" spans="1:14" x14ac:dyDescent="0.3">
      <c r="A589" s="3" t="s">
        <v>102</v>
      </c>
      <c r="B589" s="3" t="s">
        <v>54</v>
      </c>
      <c r="C589" s="4">
        <v>68.989999999999995</v>
      </c>
      <c r="D589" s="4">
        <v>7</v>
      </c>
      <c r="E589" s="4">
        <v>27</v>
      </c>
      <c r="F589" s="4">
        <v>1862.7299999999998</v>
      </c>
      <c r="G589" s="4">
        <v>-0.23509537249872919</v>
      </c>
      <c r="H589" s="3" t="s">
        <v>439</v>
      </c>
      <c r="I589" s="3" t="s">
        <v>338</v>
      </c>
      <c r="J589" s="1">
        <v>45424</v>
      </c>
      <c r="K589" s="4">
        <v>42123.110909090959</v>
      </c>
      <c r="L589" s="4">
        <v>132929.50192099597</v>
      </c>
      <c r="M589" s="4">
        <v>-0.30287017048344106</v>
      </c>
      <c r="N589" s="3" t="s">
        <v>439</v>
      </c>
    </row>
    <row r="590" spans="1:14" x14ac:dyDescent="0.3">
      <c r="A590" s="3" t="s">
        <v>83</v>
      </c>
      <c r="B590" s="3" t="s">
        <v>41</v>
      </c>
      <c r="C590" s="4">
        <v>9.99</v>
      </c>
      <c r="D590" s="4">
        <v>10</v>
      </c>
      <c r="E590" s="4">
        <v>141</v>
      </c>
      <c r="F590" s="4">
        <v>1408.59</v>
      </c>
      <c r="G590" s="4">
        <v>-0.23955379792416456</v>
      </c>
      <c r="H590" s="3" t="s">
        <v>439</v>
      </c>
      <c r="I590" s="3" t="s">
        <v>337</v>
      </c>
      <c r="J590" s="1">
        <v>45329</v>
      </c>
      <c r="K590" s="4">
        <v>10438.718031746032</v>
      </c>
      <c r="L590" s="4">
        <v>26406.609500097282</v>
      </c>
      <c r="M590" s="4">
        <v>-0.34196469000356766</v>
      </c>
      <c r="N590" s="3" t="s">
        <v>439</v>
      </c>
    </row>
    <row r="591" spans="1:14" x14ac:dyDescent="0.3">
      <c r="A591" s="3" t="s">
        <v>40</v>
      </c>
      <c r="B591" s="3" t="s">
        <v>41</v>
      </c>
      <c r="C591" s="4">
        <v>83.99</v>
      </c>
      <c r="D591" s="4">
        <v>5</v>
      </c>
      <c r="E591" s="4">
        <v>5</v>
      </c>
      <c r="F591" s="4">
        <v>419.95</v>
      </c>
      <c r="G591" s="4">
        <v>-0.24925956643740368</v>
      </c>
      <c r="H591" s="3" t="s">
        <v>439</v>
      </c>
      <c r="I591" s="3" t="s">
        <v>143</v>
      </c>
      <c r="J591" s="1">
        <v>45299</v>
      </c>
      <c r="K591" s="4">
        <v>10438.718031746032</v>
      </c>
      <c r="L591" s="4">
        <v>26406.609500097282</v>
      </c>
      <c r="M591" s="4">
        <v>-0.37940380160160742</v>
      </c>
      <c r="N591" s="3" t="s">
        <v>439</v>
      </c>
    </row>
    <row r="592" spans="1:14" x14ac:dyDescent="0.3">
      <c r="A592" s="3" t="s">
        <v>3</v>
      </c>
      <c r="B592" s="3" t="s">
        <v>334</v>
      </c>
      <c r="C592" s="4">
        <v>15.89</v>
      </c>
      <c r="D592" s="4">
        <v>3</v>
      </c>
      <c r="E592" s="4">
        <v>8</v>
      </c>
      <c r="F592" s="4">
        <v>127.12</v>
      </c>
      <c r="G592" s="4">
        <v>-0.2521343643352551</v>
      </c>
      <c r="H592" s="3" t="s">
        <v>439</v>
      </c>
      <c r="I592" s="3" t="s">
        <v>337</v>
      </c>
      <c r="J592" s="1">
        <v>45407</v>
      </c>
      <c r="K592" s="4">
        <v>174.79</v>
      </c>
      <c r="L592" s="4">
        <v>67.415560518325421</v>
      </c>
      <c r="M592" s="4">
        <v>-0.70710678118654757</v>
      </c>
      <c r="N592" s="3" t="s">
        <v>439</v>
      </c>
    </row>
    <row r="593" spans="1:14" x14ac:dyDescent="0.3">
      <c r="A593" s="3" t="s">
        <v>71</v>
      </c>
      <c r="B593" s="3" t="s">
        <v>54</v>
      </c>
      <c r="C593" s="4">
        <v>26.95</v>
      </c>
      <c r="D593" s="4">
        <v>4</v>
      </c>
      <c r="E593" s="4">
        <v>5</v>
      </c>
      <c r="F593" s="4">
        <v>134.75</v>
      </c>
      <c r="G593" s="4">
        <v>-0.25205945838996052</v>
      </c>
      <c r="H593" s="3" t="s">
        <v>439</v>
      </c>
      <c r="I593" s="3" t="s">
        <v>338</v>
      </c>
      <c r="J593" s="1">
        <v>45397</v>
      </c>
      <c r="K593" s="4">
        <v>42123.110909090959</v>
      </c>
      <c r="L593" s="4">
        <v>132929.50192099597</v>
      </c>
      <c r="M593" s="4">
        <v>-0.3158693916873766</v>
      </c>
      <c r="N593" s="3" t="s">
        <v>439</v>
      </c>
    </row>
    <row r="594" spans="1:14" x14ac:dyDescent="0.3">
      <c r="A594" s="3" t="s">
        <v>142</v>
      </c>
      <c r="B594" s="3" t="s">
        <v>41</v>
      </c>
      <c r="C594" s="4">
        <v>13</v>
      </c>
      <c r="D594" s="4">
        <v>3</v>
      </c>
      <c r="E594" s="4">
        <v>14</v>
      </c>
      <c r="F594" s="4">
        <v>182</v>
      </c>
      <c r="G594" s="4">
        <v>-0.25159559129754011</v>
      </c>
      <c r="H594" s="3" t="s">
        <v>439</v>
      </c>
      <c r="I594" s="3" t="s">
        <v>338</v>
      </c>
      <c r="J594" s="1">
        <v>45436</v>
      </c>
      <c r="K594" s="4">
        <v>10438.718031746032</v>
      </c>
      <c r="L594" s="4">
        <v>26406.609500097282</v>
      </c>
      <c r="M594" s="4">
        <v>-0.38841480318434085</v>
      </c>
      <c r="N594" s="3" t="s">
        <v>439</v>
      </c>
    </row>
    <row r="595" spans="1:14" x14ac:dyDescent="0.3">
      <c r="A595" s="3" t="s">
        <v>93</v>
      </c>
      <c r="B595" s="3" t="s">
        <v>25</v>
      </c>
      <c r="C595" s="4">
        <v>13.05</v>
      </c>
      <c r="D595" s="4">
        <v>3</v>
      </c>
      <c r="E595" s="4">
        <v>9</v>
      </c>
      <c r="F595" s="4">
        <v>117.45</v>
      </c>
      <c r="G595" s="4">
        <v>-0.25222929755819068</v>
      </c>
      <c r="H595" s="3" t="s">
        <v>439</v>
      </c>
      <c r="I595" s="3" t="s">
        <v>338</v>
      </c>
      <c r="J595" s="1">
        <v>45394</v>
      </c>
      <c r="K595" s="4">
        <v>7851.1500000000024</v>
      </c>
      <c r="L595" s="4">
        <v>18631.101710406907</v>
      </c>
      <c r="M595" s="4">
        <v>-0.41509622566657639</v>
      </c>
      <c r="N595" s="3" t="s">
        <v>439</v>
      </c>
    </row>
    <row r="596" spans="1:14" x14ac:dyDescent="0.3">
      <c r="A596" s="3" t="s">
        <v>102</v>
      </c>
      <c r="B596" s="3" t="s">
        <v>41</v>
      </c>
      <c r="C596" s="4">
        <v>74.92</v>
      </c>
      <c r="D596" s="4">
        <v>6</v>
      </c>
      <c r="E596" s="4">
        <v>116</v>
      </c>
      <c r="F596" s="4">
        <v>8690.7199999999993</v>
      </c>
      <c r="G596" s="4">
        <v>-0.16806299433204389</v>
      </c>
      <c r="H596" s="3" t="s">
        <v>439</v>
      </c>
      <c r="I596" s="3" t="s">
        <v>143</v>
      </c>
      <c r="J596" s="1">
        <v>45411</v>
      </c>
      <c r="K596" s="4">
        <v>10438.718031746032</v>
      </c>
      <c r="L596" s="4">
        <v>26406.609500097282</v>
      </c>
      <c r="M596" s="4">
        <v>-6.6195473967969751E-2</v>
      </c>
      <c r="N596" s="3" t="s">
        <v>439</v>
      </c>
    </row>
    <row r="597" spans="1:14" x14ac:dyDescent="0.3">
      <c r="A597" s="3" t="s">
        <v>73</v>
      </c>
      <c r="B597" s="3" t="s">
        <v>41</v>
      </c>
      <c r="C597" s="4">
        <v>35.619999999999997</v>
      </c>
      <c r="D597" s="4">
        <v>47</v>
      </c>
      <c r="E597" s="4">
        <v>454</v>
      </c>
      <c r="F597" s="4">
        <v>16171.48</v>
      </c>
      <c r="G597" s="4">
        <v>-9.4622181839024364E-2</v>
      </c>
      <c r="H597" s="3" t="s">
        <v>439</v>
      </c>
      <c r="I597" s="3" t="s">
        <v>335</v>
      </c>
      <c r="J597" s="1">
        <v>45437</v>
      </c>
      <c r="K597" s="4">
        <v>10438.718031746032</v>
      </c>
      <c r="L597" s="4">
        <v>26406.609500097282</v>
      </c>
      <c r="M597" s="4">
        <v>0.21709572250208223</v>
      </c>
      <c r="N597" s="3" t="s">
        <v>439</v>
      </c>
    </row>
    <row r="598" spans="1:14" x14ac:dyDescent="0.3">
      <c r="A598" s="3" t="s">
        <v>364</v>
      </c>
      <c r="B598" s="3" t="s">
        <v>54</v>
      </c>
      <c r="C598" s="4">
        <v>47.99</v>
      </c>
      <c r="D598" s="4">
        <v>10</v>
      </c>
      <c r="E598" s="4">
        <v>165</v>
      </c>
      <c r="F598" s="4">
        <v>7918.35</v>
      </c>
      <c r="G598" s="4">
        <v>-0.1756455768965472</v>
      </c>
      <c r="H598" s="3" t="s">
        <v>439</v>
      </c>
      <c r="I598" s="3" t="s">
        <v>338</v>
      </c>
      <c r="J598" s="1">
        <v>45416</v>
      </c>
      <c r="K598" s="4">
        <v>42123.110909090959</v>
      </c>
      <c r="L598" s="4">
        <v>132929.50192099597</v>
      </c>
      <c r="M598" s="4">
        <v>-0.25731504605666761</v>
      </c>
      <c r="N598" s="3" t="s">
        <v>439</v>
      </c>
    </row>
    <row r="599" spans="1:14" x14ac:dyDescent="0.3">
      <c r="A599" s="3" t="s">
        <v>45</v>
      </c>
      <c r="B599" s="3" t="s">
        <v>180</v>
      </c>
      <c r="C599" s="4">
        <v>49.99</v>
      </c>
      <c r="D599" s="4">
        <v>8</v>
      </c>
      <c r="E599" s="4">
        <v>376</v>
      </c>
      <c r="F599" s="4">
        <v>18796.240000000002</v>
      </c>
      <c r="G599" s="4">
        <v>-6.8854143965976958E-2</v>
      </c>
      <c r="H599" s="3" t="s">
        <v>439</v>
      </c>
      <c r="I599" s="3" t="s">
        <v>143</v>
      </c>
      <c r="J599" s="1">
        <v>45406</v>
      </c>
      <c r="K599" s="4">
        <v>15577.778285714288</v>
      </c>
      <c r="L599" s="4">
        <v>35267.89604619662</v>
      </c>
      <c r="M599" s="4">
        <v>9.1257547943033604E-2</v>
      </c>
      <c r="N599" s="3" t="s">
        <v>439</v>
      </c>
    </row>
    <row r="600" spans="1:14" x14ac:dyDescent="0.3">
      <c r="A600" s="3" t="s">
        <v>14</v>
      </c>
      <c r="B600" s="3" t="s">
        <v>41</v>
      </c>
      <c r="C600" s="4">
        <v>109.99</v>
      </c>
      <c r="D600" s="4">
        <v>10</v>
      </c>
      <c r="E600" s="4">
        <v>5</v>
      </c>
      <c r="F600" s="4">
        <v>549.94999999999993</v>
      </c>
      <c r="G600" s="4">
        <v>-0.24798331835243739</v>
      </c>
      <c r="H600" s="3" t="s">
        <v>439</v>
      </c>
      <c r="I600" s="3" t="s">
        <v>338</v>
      </c>
      <c r="J600" s="1">
        <v>45444</v>
      </c>
      <c r="K600" s="4">
        <v>10438.718031746032</v>
      </c>
      <c r="L600" s="4">
        <v>26406.609500097282</v>
      </c>
      <c r="M600" s="4">
        <v>-0.37448079170139587</v>
      </c>
      <c r="N600" s="3" t="s">
        <v>439</v>
      </c>
    </row>
    <row r="601" spans="1:14" x14ac:dyDescent="0.3">
      <c r="A601" s="3" t="s">
        <v>30</v>
      </c>
      <c r="B601" s="3" t="s">
        <v>41</v>
      </c>
      <c r="C601" s="4">
        <v>41.95</v>
      </c>
      <c r="D601" s="4">
        <v>1</v>
      </c>
      <c r="E601" s="4">
        <v>7</v>
      </c>
      <c r="F601" s="4">
        <v>293.65000000000003</v>
      </c>
      <c r="G601" s="4">
        <v>-0.25049949053841325</v>
      </c>
      <c r="H601" s="3" t="s">
        <v>439</v>
      </c>
      <c r="I601" s="3" t="s">
        <v>338</v>
      </c>
      <c r="J601" s="1">
        <v>45333</v>
      </c>
      <c r="K601" s="4">
        <v>10438.718031746032</v>
      </c>
      <c r="L601" s="4">
        <v>26406.609500097282</v>
      </c>
      <c r="M601" s="4">
        <v>-0.38418669506619763</v>
      </c>
      <c r="N601" s="3" t="s">
        <v>439</v>
      </c>
    </row>
    <row r="602" spans="1:14" x14ac:dyDescent="0.3">
      <c r="A602" s="3" t="s">
        <v>31</v>
      </c>
      <c r="B602" s="3" t="s">
        <v>41</v>
      </c>
      <c r="C602" s="4">
        <v>21.27</v>
      </c>
      <c r="D602" s="4">
        <v>10</v>
      </c>
      <c r="E602" s="4">
        <v>112</v>
      </c>
      <c r="F602" s="4">
        <v>2382.2399999999998</v>
      </c>
      <c r="G602" s="4">
        <v>-0.229995190632415</v>
      </c>
      <c r="H602" s="3" t="s">
        <v>439</v>
      </c>
      <c r="I602" s="3" t="s">
        <v>338</v>
      </c>
      <c r="J602" s="1">
        <v>45425</v>
      </c>
      <c r="K602" s="4">
        <v>10438.718031746032</v>
      </c>
      <c r="L602" s="4">
        <v>26406.609500097282</v>
      </c>
      <c r="M602" s="4">
        <v>-0.3050932393163292</v>
      </c>
      <c r="N602" s="3" t="s">
        <v>439</v>
      </c>
    </row>
    <row r="603" spans="1:14" x14ac:dyDescent="0.3">
      <c r="A603" s="3" t="s">
        <v>10</v>
      </c>
      <c r="B603" s="3" t="s">
        <v>41</v>
      </c>
      <c r="C603" s="4">
        <v>26.5</v>
      </c>
      <c r="D603" s="4">
        <v>1</v>
      </c>
      <c r="E603" s="4">
        <v>3</v>
      </c>
      <c r="F603" s="4">
        <v>79.5</v>
      </c>
      <c r="G603" s="4">
        <v>-0.25260186382607125</v>
      </c>
      <c r="H603" s="3" t="s">
        <v>439</v>
      </c>
      <c r="I603" s="3" t="s">
        <v>143</v>
      </c>
      <c r="J603" s="1">
        <v>45349</v>
      </c>
      <c r="K603" s="4">
        <v>10438.718031746032</v>
      </c>
      <c r="L603" s="4">
        <v>26406.609500097282</v>
      </c>
      <c r="M603" s="4">
        <v>-0.39229640714412306</v>
      </c>
      <c r="N603" s="3" t="s">
        <v>439</v>
      </c>
    </row>
    <row r="604" spans="1:14" x14ac:dyDescent="0.3">
      <c r="A604" s="3" t="s">
        <v>131</v>
      </c>
      <c r="B604" s="3" t="s">
        <v>54</v>
      </c>
      <c r="C604" s="4">
        <v>49.81</v>
      </c>
      <c r="D604" s="4">
        <v>3</v>
      </c>
      <c r="E604" s="4">
        <v>15</v>
      </c>
      <c r="F604" s="4">
        <v>747.15000000000009</v>
      </c>
      <c r="G604" s="4">
        <v>-0.24604734818047311</v>
      </c>
      <c r="H604" s="3" t="s">
        <v>439</v>
      </c>
      <c r="I604" s="3" t="s">
        <v>338</v>
      </c>
      <c r="J604" s="1">
        <v>45404</v>
      </c>
      <c r="K604" s="4">
        <v>42123.110909090959</v>
      </c>
      <c r="L604" s="4">
        <v>132929.50192099597</v>
      </c>
      <c r="M604" s="4">
        <v>-0.31126243844411561</v>
      </c>
      <c r="N604" s="3" t="s">
        <v>439</v>
      </c>
    </row>
    <row r="605" spans="1:14" x14ac:dyDescent="0.3">
      <c r="A605" s="3" t="s">
        <v>20</v>
      </c>
      <c r="B605" s="3" t="s">
        <v>41</v>
      </c>
      <c r="C605" s="4">
        <v>46.15</v>
      </c>
      <c r="D605" s="4">
        <v>36</v>
      </c>
      <c r="E605" s="4">
        <v>494</v>
      </c>
      <c r="F605" s="4">
        <v>22798.1</v>
      </c>
      <c r="G605" s="4">
        <v>-2.9566711955951907E-2</v>
      </c>
      <c r="H605" s="3" t="s">
        <v>439</v>
      </c>
      <c r="I605" s="3" t="s">
        <v>335</v>
      </c>
      <c r="J605" s="1">
        <v>45333</v>
      </c>
      <c r="K605" s="4">
        <v>10438.718031746032</v>
      </c>
      <c r="L605" s="4">
        <v>26406.609500097282</v>
      </c>
      <c r="M605" s="4">
        <v>0.46804122915546714</v>
      </c>
      <c r="N605" s="3" t="s">
        <v>439</v>
      </c>
    </row>
    <row r="606" spans="1:14" x14ac:dyDescent="0.3">
      <c r="A606" s="3" t="s">
        <v>13</v>
      </c>
      <c r="B606" s="3" t="s">
        <v>41</v>
      </c>
      <c r="C606" s="4">
        <v>77.989999999999995</v>
      </c>
      <c r="D606" s="4">
        <v>33</v>
      </c>
      <c r="E606" s="4">
        <v>9</v>
      </c>
      <c r="F606" s="4">
        <v>701.91</v>
      </c>
      <c r="G606" s="4">
        <v>-0.2464914825140414</v>
      </c>
      <c r="H606" s="3" t="s">
        <v>439</v>
      </c>
      <c r="I606" s="3" t="s">
        <v>337</v>
      </c>
      <c r="J606" s="1">
        <v>45407</v>
      </c>
      <c r="K606" s="4">
        <v>10438.718031746032</v>
      </c>
      <c r="L606" s="4">
        <v>26406.609500097282</v>
      </c>
      <c r="M606" s="4">
        <v>-0.36872617182111778</v>
      </c>
      <c r="N606" s="3" t="s">
        <v>439</v>
      </c>
    </row>
    <row r="607" spans="1:14" x14ac:dyDescent="0.3">
      <c r="A607" s="3" t="s">
        <v>5</v>
      </c>
      <c r="B607" s="3" t="s">
        <v>41</v>
      </c>
      <c r="C607" s="4">
        <v>110.08</v>
      </c>
      <c r="D607" s="4">
        <v>1</v>
      </c>
      <c r="E607" s="4">
        <v>684</v>
      </c>
      <c r="F607" s="4">
        <v>75294.720000000001</v>
      </c>
      <c r="G607" s="4">
        <v>0.4858079860610009</v>
      </c>
      <c r="H607" s="3" t="s">
        <v>439</v>
      </c>
      <c r="I607" s="3" t="s">
        <v>338</v>
      </c>
      <c r="J607" s="1">
        <v>45407</v>
      </c>
      <c r="K607" s="4">
        <v>10438.718031746032</v>
      </c>
      <c r="L607" s="4">
        <v>26406.609500097282</v>
      </c>
      <c r="M607" s="4">
        <v>2.456051844445045</v>
      </c>
      <c r="N607" s="3" t="s">
        <v>439</v>
      </c>
    </row>
    <row r="608" spans="1:14" x14ac:dyDescent="0.3">
      <c r="A608" s="3" t="s">
        <v>132</v>
      </c>
      <c r="B608" s="3" t="s">
        <v>7</v>
      </c>
      <c r="C608" s="4">
        <v>18.79</v>
      </c>
      <c r="D608" s="4">
        <v>2</v>
      </c>
      <c r="E608" s="4">
        <v>9</v>
      </c>
      <c r="F608" s="4">
        <v>169.10999999999999</v>
      </c>
      <c r="G608" s="4">
        <v>-0.25172213620381101</v>
      </c>
      <c r="H608" s="3" t="s">
        <v>439</v>
      </c>
      <c r="I608" s="3" t="s">
        <v>143</v>
      </c>
      <c r="J608" s="1">
        <v>45325</v>
      </c>
      <c r="K608" s="4">
        <v>1881.0670270270268</v>
      </c>
      <c r="L608" s="4">
        <v>5343.4324984110126</v>
      </c>
      <c r="M608" s="4">
        <v>-0.32038526313116428</v>
      </c>
      <c r="N608" s="3" t="s">
        <v>439</v>
      </c>
    </row>
    <row r="609" spans="1:14" x14ac:dyDescent="0.3">
      <c r="A609" s="3" t="s">
        <v>35</v>
      </c>
      <c r="B609" s="3" t="s">
        <v>54</v>
      </c>
      <c r="C609" s="4">
        <v>33.36</v>
      </c>
      <c r="D609" s="4">
        <v>4</v>
      </c>
      <c r="E609" s="4">
        <v>453</v>
      </c>
      <c r="F609" s="4">
        <v>15112.08</v>
      </c>
      <c r="G609" s="4">
        <v>-0.10502262200220362</v>
      </c>
      <c r="H609" s="3" t="s">
        <v>439</v>
      </c>
      <c r="I609" s="3" t="s">
        <v>338</v>
      </c>
      <c r="J609" s="1">
        <v>45439</v>
      </c>
      <c r="K609" s="4">
        <v>42123.110909090959</v>
      </c>
      <c r="L609" s="4">
        <v>132929.50192099597</v>
      </c>
      <c r="M609" s="4">
        <v>-0.2031981653338657</v>
      </c>
      <c r="N609" s="3" t="s">
        <v>439</v>
      </c>
    </row>
    <row r="610" spans="1:14" x14ac:dyDescent="0.3">
      <c r="A610" s="3" t="s">
        <v>346</v>
      </c>
      <c r="B610" s="3" t="s">
        <v>41</v>
      </c>
      <c r="C610" s="4">
        <v>110</v>
      </c>
      <c r="D610" s="4">
        <v>1</v>
      </c>
      <c r="E610" s="4">
        <v>6</v>
      </c>
      <c r="F610" s="4">
        <v>660</v>
      </c>
      <c r="G610" s="4">
        <v>-0.2469029252620486</v>
      </c>
      <c r="H610" s="3" t="s">
        <v>439</v>
      </c>
      <c r="I610" s="3" t="s">
        <v>337</v>
      </c>
      <c r="J610" s="1">
        <v>45419</v>
      </c>
      <c r="K610" s="4">
        <v>10438.718031746032</v>
      </c>
      <c r="L610" s="4">
        <v>26406.609500097282</v>
      </c>
      <c r="M610" s="4">
        <v>-0.37031327447433215</v>
      </c>
      <c r="N610" s="3" t="s">
        <v>439</v>
      </c>
    </row>
    <row r="611" spans="1:14" x14ac:dyDescent="0.3">
      <c r="A611" s="3" t="s">
        <v>24</v>
      </c>
      <c r="B611" s="3" t="s">
        <v>54</v>
      </c>
      <c r="C611" s="4">
        <v>18.96</v>
      </c>
      <c r="D611" s="4">
        <v>1</v>
      </c>
      <c r="E611" s="4">
        <v>1034</v>
      </c>
      <c r="F611" s="4">
        <v>19604.64</v>
      </c>
      <c r="G611" s="4">
        <v>-6.0917844336078809E-2</v>
      </c>
      <c r="H611" s="3" t="s">
        <v>439</v>
      </c>
      <c r="I611" s="3" t="s">
        <v>338</v>
      </c>
      <c r="J611" s="1">
        <v>45315</v>
      </c>
      <c r="K611" s="4">
        <v>42123.110909090959</v>
      </c>
      <c r="L611" s="4">
        <v>132929.50192099597</v>
      </c>
      <c r="M611" s="4">
        <v>-0.16940160448712407</v>
      </c>
      <c r="N611" s="3" t="s">
        <v>439</v>
      </c>
    </row>
    <row r="612" spans="1:14" x14ac:dyDescent="0.3">
      <c r="A612" s="3" t="s">
        <v>144</v>
      </c>
      <c r="B612" s="3" t="s">
        <v>41</v>
      </c>
      <c r="C612" s="4">
        <v>74.59</v>
      </c>
      <c r="D612" s="4">
        <v>10</v>
      </c>
      <c r="E612" s="4">
        <v>1</v>
      </c>
      <c r="F612" s="4">
        <v>74.59</v>
      </c>
      <c r="G612" s="4">
        <v>-0.25265006673451113</v>
      </c>
      <c r="H612" s="3" t="s">
        <v>439</v>
      </c>
      <c r="I612" s="3" t="s">
        <v>338</v>
      </c>
      <c r="J612" s="1">
        <v>45332</v>
      </c>
      <c r="K612" s="4">
        <v>10438.718031746032</v>
      </c>
      <c r="L612" s="4">
        <v>26406.609500097282</v>
      </c>
      <c r="M612" s="4">
        <v>-0.39248234544112337</v>
      </c>
      <c r="N612" s="3" t="s">
        <v>439</v>
      </c>
    </row>
    <row r="613" spans="1:14" x14ac:dyDescent="0.3">
      <c r="A613" s="3" t="s">
        <v>97</v>
      </c>
      <c r="B613" s="3" t="s">
        <v>54</v>
      </c>
      <c r="C613" s="4">
        <v>9.99</v>
      </c>
      <c r="D613" s="4">
        <v>7</v>
      </c>
      <c r="E613" s="4">
        <v>103</v>
      </c>
      <c r="F613" s="4">
        <v>1028.97</v>
      </c>
      <c r="G613" s="4">
        <v>-0.24328063867812538</v>
      </c>
      <c r="H613" s="3" t="s">
        <v>439</v>
      </c>
      <c r="I613" s="3" t="s">
        <v>338</v>
      </c>
      <c r="J613" s="1">
        <v>45424</v>
      </c>
      <c r="K613" s="4">
        <v>42123.110909090959</v>
      </c>
      <c r="L613" s="4">
        <v>132929.50192099597</v>
      </c>
      <c r="M613" s="4">
        <v>-0.30914236730921063</v>
      </c>
      <c r="N613" s="3" t="s">
        <v>439</v>
      </c>
    </row>
    <row r="614" spans="1:14" x14ac:dyDescent="0.3">
      <c r="A614" s="3" t="s">
        <v>69</v>
      </c>
      <c r="B614" s="3" t="s">
        <v>54</v>
      </c>
      <c r="C614" s="4">
        <v>15.65</v>
      </c>
      <c r="D614" s="4">
        <v>93</v>
      </c>
      <c r="E614" s="4">
        <v>2777</v>
      </c>
      <c r="F614" s="4">
        <v>43460.05</v>
      </c>
      <c r="G614" s="4">
        <v>0.17327770434535245</v>
      </c>
      <c r="H614" s="3" t="s">
        <v>439</v>
      </c>
      <c r="I614" s="3" t="s">
        <v>338</v>
      </c>
      <c r="J614" s="1">
        <v>45348</v>
      </c>
      <c r="K614" s="4">
        <v>42123.110909090959</v>
      </c>
      <c r="L614" s="4">
        <v>132929.50192099597</v>
      </c>
      <c r="M614" s="4">
        <v>1.0057504704287743E-2</v>
      </c>
      <c r="N614" s="3" t="s">
        <v>439</v>
      </c>
    </row>
    <row r="615" spans="1:14" x14ac:dyDescent="0.3">
      <c r="A615" s="3" t="s">
        <v>95</v>
      </c>
      <c r="B615" s="3" t="s">
        <v>41</v>
      </c>
      <c r="C615" s="4">
        <v>28.99</v>
      </c>
      <c r="D615" s="4">
        <v>13</v>
      </c>
      <c r="E615" s="4">
        <v>65</v>
      </c>
      <c r="F615" s="4">
        <v>1884.35</v>
      </c>
      <c r="G615" s="4">
        <v>-0.23488312262490635</v>
      </c>
      <c r="H615" s="3" t="s">
        <v>439</v>
      </c>
      <c r="I615" s="3" t="s">
        <v>338</v>
      </c>
      <c r="J615" s="1">
        <v>45326</v>
      </c>
      <c r="K615" s="4">
        <v>10438.718031746032</v>
      </c>
      <c r="L615" s="4">
        <v>26406.609500097282</v>
      </c>
      <c r="M615" s="4">
        <v>-0.32394798854107026</v>
      </c>
      <c r="N615" s="3" t="s">
        <v>439</v>
      </c>
    </row>
    <row r="616" spans="1:14" x14ac:dyDescent="0.3">
      <c r="A616" s="3" t="s">
        <v>24</v>
      </c>
      <c r="B616" s="3" t="s">
        <v>41</v>
      </c>
      <c r="C616" s="4">
        <v>93.91</v>
      </c>
      <c r="D616" s="4">
        <v>1</v>
      </c>
      <c r="E616" s="4">
        <v>111</v>
      </c>
      <c r="F616" s="4">
        <v>10424.01</v>
      </c>
      <c r="G616" s="4">
        <v>-0.15104677861518814</v>
      </c>
      <c r="H616" s="3" t="s">
        <v>439</v>
      </c>
      <c r="I616" s="3" t="s">
        <v>143</v>
      </c>
      <c r="J616" s="1">
        <v>45361</v>
      </c>
      <c r="K616" s="4">
        <v>10438.718031746032</v>
      </c>
      <c r="L616" s="4">
        <v>26406.609500097282</v>
      </c>
      <c r="M616" s="4">
        <v>-5.5698296844875731E-4</v>
      </c>
      <c r="N616" s="3" t="s">
        <v>439</v>
      </c>
    </row>
    <row r="617" spans="1:14" x14ac:dyDescent="0.3">
      <c r="A617" s="3" t="s">
        <v>138</v>
      </c>
      <c r="B617" s="3" t="s">
        <v>54</v>
      </c>
      <c r="C617" s="4">
        <v>15.99</v>
      </c>
      <c r="D617" s="4">
        <v>9</v>
      </c>
      <c r="E617" s="4">
        <v>78</v>
      </c>
      <c r="F617" s="4">
        <v>1247.22</v>
      </c>
      <c r="G617" s="4">
        <v>-0.24113801448932617</v>
      </c>
      <c r="H617" s="3" t="s">
        <v>439</v>
      </c>
      <c r="I617" s="3" t="s">
        <v>338</v>
      </c>
      <c r="J617" s="1">
        <v>45304</v>
      </c>
      <c r="K617" s="4">
        <v>42123.110909090959</v>
      </c>
      <c r="L617" s="4">
        <v>132929.50192099597</v>
      </c>
      <c r="M617" s="4">
        <v>-0.30750051958657559</v>
      </c>
      <c r="N617" s="3" t="s">
        <v>439</v>
      </c>
    </row>
    <row r="618" spans="1:14" x14ac:dyDescent="0.3">
      <c r="A618" s="3" t="s">
        <v>147</v>
      </c>
      <c r="B618" s="3" t="s">
        <v>41</v>
      </c>
      <c r="C618" s="4">
        <v>31.89</v>
      </c>
      <c r="D618" s="4">
        <v>15</v>
      </c>
      <c r="E618" s="4">
        <v>226</v>
      </c>
      <c r="F618" s="4">
        <v>7207.14</v>
      </c>
      <c r="G618" s="4">
        <v>-0.18262773382353861</v>
      </c>
      <c r="H618" s="3" t="s">
        <v>439</v>
      </c>
      <c r="I618" s="3" t="s">
        <v>143</v>
      </c>
      <c r="J618" s="1">
        <v>45440</v>
      </c>
      <c r="K618" s="4">
        <v>10438.718031746032</v>
      </c>
      <c r="L618" s="4">
        <v>26406.609500097282</v>
      </c>
      <c r="M618" s="4">
        <v>-0.12237762033532272</v>
      </c>
      <c r="N618" s="3" t="s">
        <v>439</v>
      </c>
    </row>
    <row r="619" spans="1:14" x14ac:dyDescent="0.3">
      <c r="A619" s="3" t="s">
        <v>42</v>
      </c>
      <c r="B619" s="3" t="s">
        <v>54</v>
      </c>
      <c r="C619" s="4">
        <v>14.99</v>
      </c>
      <c r="D619" s="4">
        <v>7</v>
      </c>
      <c r="E619" s="4">
        <v>72</v>
      </c>
      <c r="F619" s="4">
        <v>1079.28</v>
      </c>
      <c r="G619" s="4">
        <v>-0.24278673066924344</v>
      </c>
      <c r="H619" s="3" t="s">
        <v>439</v>
      </c>
      <c r="I619" s="3" t="s">
        <v>338</v>
      </c>
      <c r="J619" s="1">
        <v>45324</v>
      </c>
      <c r="K619" s="4">
        <v>42123.110909090959</v>
      </c>
      <c r="L619" s="4">
        <v>132929.50192099597</v>
      </c>
      <c r="M619" s="4">
        <v>-0.30876389601974552</v>
      </c>
      <c r="N619" s="3" t="s">
        <v>439</v>
      </c>
    </row>
    <row r="620" spans="1:14" x14ac:dyDescent="0.3">
      <c r="A620" s="3" t="s">
        <v>15</v>
      </c>
      <c r="B620" s="3" t="s">
        <v>41</v>
      </c>
      <c r="C620" s="4">
        <v>58.09</v>
      </c>
      <c r="D620" s="4">
        <v>1</v>
      </c>
      <c r="E620" s="4">
        <v>550</v>
      </c>
      <c r="F620" s="4">
        <v>31949.500000000004</v>
      </c>
      <c r="G620" s="4">
        <v>6.02752628498993E-2</v>
      </c>
      <c r="H620" s="3" t="s">
        <v>439</v>
      </c>
      <c r="I620" s="3" t="s">
        <v>337</v>
      </c>
      <c r="J620" s="1">
        <v>45357</v>
      </c>
      <c r="K620" s="4">
        <v>10438.718031746032</v>
      </c>
      <c r="L620" s="4">
        <v>26406.609500097282</v>
      </c>
      <c r="M620" s="4">
        <v>0.81459840454620747</v>
      </c>
      <c r="N620" s="3" t="s">
        <v>439</v>
      </c>
    </row>
    <row r="621" spans="1:14" x14ac:dyDescent="0.3">
      <c r="A621" s="3" t="s">
        <v>139</v>
      </c>
      <c r="B621" s="3" t="s">
        <v>54</v>
      </c>
      <c r="C621" s="4">
        <v>25.96</v>
      </c>
      <c r="D621" s="4">
        <v>1</v>
      </c>
      <c r="E621" s="4">
        <v>214</v>
      </c>
      <c r="F621" s="4">
        <v>5555.4400000000005</v>
      </c>
      <c r="G621" s="4">
        <v>-0.19884295660768356</v>
      </c>
      <c r="H621" s="3" t="s">
        <v>439</v>
      </c>
      <c r="I621" s="3" t="s">
        <v>338</v>
      </c>
      <c r="J621" s="1">
        <v>45423</v>
      </c>
      <c r="K621" s="4">
        <v>42123.110909090959</v>
      </c>
      <c r="L621" s="4">
        <v>132929.50192099597</v>
      </c>
      <c r="M621" s="4">
        <v>-0.27509070883921788</v>
      </c>
      <c r="N621" s="3" t="s">
        <v>439</v>
      </c>
    </row>
    <row r="622" spans="1:14" x14ac:dyDescent="0.3">
      <c r="A622" s="3" t="s">
        <v>12</v>
      </c>
      <c r="B622" s="3" t="s">
        <v>41</v>
      </c>
      <c r="C622" s="4">
        <v>43</v>
      </c>
      <c r="D622" s="4">
        <v>5</v>
      </c>
      <c r="E622" s="4">
        <v>32</v>
      </c>
      <c r="F622" s="4">
        <v>1376</v>
      </c>
      <c r="G622" s="4">
        <v>-0.23987374350177265</v>
      </c>
      <c r="H622" s="3" t="s">
        <v>439</v>
      </c>
      <c r="I622" s="3" t="s">
        <v>337</v>
      </c>
      <c r="J622" s="1">
        <v>45415</v>
      </c>
      <c r="K622" s="4">
        <v>10438.718031746032</v>
      </c>
      <c r="L622" s="4">
        <v>26406.609500097282</v>
      </c>
      <c r="M622" s="4">
        <v>-0.34319885071624379</v>
      </c>
      <c r="N622" s="3" t="s">
        <v>439</v>
      </c>
    </row>
    <row r="623" spans="1:14" x14ac:dyDescent="0.3">
      <c r="A623" s="3" t="s">
        <v>367</v>
      </c>
      <c r="B623" s="3" t="s">
        <v>180</v>
      </c>
      <c r="C623" s="4">
        <v>16.82</v>
      </c>
      <c r="D623" s="4">
        <v>4</v>
      </c>
      <c r="E623" s="4">
        <v>1992</v>
      </c>
      <c r="F623" s="4">
        <v>33505.440000000002</v>
      </c>
      <c r="G623" s="4">
        <v>7.5550381660072163E-2</v>
      </c>
      <c r="H623" s="3" t="s">
        <v>439</v>
      </c>
      <c r="I623" s="3" t="s">
        <v>335</v>
      </c>
      <c r="J623" s="1">
        <v>45405</v>
      </c>
      <c r="K623" s="4">
        <v>15577.778285714288</v>
      </c>
      <c r="L623" s="4">
        <v>35267.89604619662</v>
      </c>
      <c r="M623" s="4">
        <v>0.50832807522180157</v>
      </c>
      <c r="N623" s="3" t="s">
        <v>439</v>
      </c>
    </row>
    <row r="624" spans="1:14" x14ac:dyDescent="0.3">
      <c r="A624" s="3" t="s">
        <v>341</v>
      </c>
      <c r="B624" s="3" t="s">
        <v>41</v>
      </c>
      <c r="C624" s="4">
        <v>188.99</v>
      </c>
      <c r="D624" s="4">
        <v>4</v>
      </c>
      <c r="E624" s="4">
        <v>1</v>
      </c>
      <c r="F624" s="4">
        <v>188.99</v>
      </c>
      <c r="G624" s="4">
        <v>-0.25152696841974076</v>
      </c>
      <c r="H624" s="3" t="s">
        <v>439</v>
      </c>
      <c r="I624" s="3" t="s">
        <v>335</v>
      </c>
      <c r="J624" s="1">
        <v>45378</v>
      </c>
      <c r="K624" s="4">
        <v>10438.718031746032</v>
      </c>
      <c r="L624" s="4">
        <v>26406.609500097282</v>
      </c>
      <c r="M624" s="4">
        <v>-0.38815009672893719</v>
      </c>
      <c r="N624" s="3" t="s">
        <v>439</v>
      </c>
    </row>
    <row r="625" spans="1:14" x14ac:dyDescent="0.3">
      <c r="A625" s="3" t="s">
        <v>110</v>
      </c>
      <c r="B625" s="3" t="s">
        <v>41</v>
      </c>
      <c r="C625" s="4">
        <v>69.989999999999995</v>
      </c>
      <c r="D625" s="4">
        <v>2</v>
      </c>
      <c r="E625" s="4">
        <v>6</v>
      </c>
      <c r="F625" s="4">
        <v>419.93999999999994</v>
      </c>
      <c r="G625" s="4">
        <v>-0.24925966461033333</v>
      </c>
      <c r="H625" s="3" t="s">
        <v>439</v>
      </c>
      <c r="I625" s="3" t="s">
        <v>338</v>
      </c>
      <c r="J625" s="1">
        <v>45427</v>
      </c>
      <c r="K625" s="4">
        <v>10438.718031746032</v>
      </c>
      <c r="L625" s="4">
        <v>26406.609500097282</v>
      </c>
      <c r="M625" s="4">
        <v>-0.37940418029467665</v>
      </c>
      <c r="N625" s="3" t="s">
        <v>439</v>
      </c>
    </row>
    <row r="626" spans="1:14" x14ac:dyDescent="0.3">
      <c r="A626" s="3" t="s">
        <v>56</v>
      </c>
      <c r="B626" s="3" t="s">
        <v>54</v>
      </c>
      <c r="C626" s="4">
        <v>30.95</v>
      </c>
      <c r="D626" s="4">
        <v>10</v>
      </c>
      <c r="E626" s="4">
        <v>16</v>
      </c>
      <c r="F626" s="4">
        <v>495.2</v>
      </c>
      <c r="G626" s="4">
        <v>-0.24852081514206742</v>
      </c>
      <c r="H626" s="3" t="s">
        <v>439</v>
      </c>
      <c r="I626" s="3" t="s">
        <v>338</v>
      </c>
      <c r="J626" s="1">
        <v>45425</v>
      </c>
      <c r="K626" s="4">
        <v>42123.110909090959</v>
      </c>
      <c r="L626" s="4">
        <v>132929.50192099597</v>
      </c>
      <c r="M626" s="4">
        <v>-0.31315780400525151</v>
      </c>
      <c r="N626" s="3" t="s">
        <v>439</v>
      </c>
    </row>
    <row r="627" spans="1:14" x14ac:dyDescent="0.3">
      <c r="A627" s="3" t="s">
        <v>38</v>
      </c>
      <c r="B627" s="3" t="s">
        <v>129</v>
      </c>
      <c r="C627" s="4">
        <v>10.99</v>
      </c>
      <c r="D627" s="4">
        <v>10</v>
      </c>
      <c r="E627" s="4">
        <v>368</v>
      </c>
      <c r="F627" s="4">
        <v>4044.32</v>
      </c>
      <c r="G627" s="4">
        <v>-0.21367806434733194</v>
      </c>
      <c r="H627" s="3" t="s">
        <v>439</v>
      </c>
      <c r="I627" s="3" t="s">
        <v>338</v>
      </c>
      <c r="J627" s="1">
        <v>45348</v>
      </c>
      <c r="K627" s="4">
        <v>66960.915909090923</v>
      </c>
      <c r="L627" s="4">
        <v>268412.05159382155</v>
      </c>
      <c r="M627" s="4">
        <v>-0.23440302153161283</v>
      </c>
      <c r="N627" s="3" t="s">
        <v>439</v>
      </c>
    </row>
    <row r="628" spans="1:14" x14ac:dyDescent="0.3">
      <c r="A628" s="3" t="s">
        <v>56</v>
      </c>
      <c r="B628" s="3" t="s">
        <v>54</v>
      </c>
      <c r="C628" s="4">
        <v>32.979999999999997</v>
      </c>
      <c r="D628" s="4">
        <v>10</v>
      </c>
      <c r="E628" s="4">
        <v>6188</v>
      </c>
      <c r="F628" s="4">
        <v>204080.24</v>
      </c>
      <c r="G628" s="4">
        <v>1.7501331650716923</v>
      </c>
      <c r="H628" s="3" t="s">
        <v>439</v>
      </c>
      <c r="I628" s="3" t="s">
        <v>338</v>
      </c>
      <c r="J628" s="1">
        <v>45326</v>
      </c>
      <c r="K628" s="4">
        <v>42123.110909090959</v>
      </c>
      <c r="L628" s="4">
        <v>132929.50192099597</v>
      </c>
      <c r="M628" s="4">
        <v>1.2183685844784482</v>
      </c>
      <c r="N628" s="3" t="s">
        <v>439</v>
      </c>
    </row>
    <row r="629" spans="1:14" x14ac:dyDescent="0.3">
      <c r="A629" s="3" t="s">
        <v>5</v>
      </c>
      <c r="B629" s="3" t="s">
        <v>54</v>
      </c>
      <c r="C629" s="4">
        <v>27.9</v>
      </c>
      <c r="D629" s="4">
        <v>5</v>
      </c>
      <c r="E629" s="4">
        <v>157</v>
      </c>
      <c r="F629" s="4">
        <v>4380.3</v>
      </c>
      <c r="G629" s="4">
        <v>-0.21037965025820132</v>
      </c>
      <c r="H629" s="3" t="s">
        <v>439</v>
      </c>
      <c r="I629" s="3" t="s">
        <v>338</v>
      </c>
      <c r="J629" s="1">
        <v>45433</v>
      </c>
      <c r="K629" s="4">
        <v>42123.110909090959</v>
      </c>
      <c r="L629" s="4">
        <v>132929.50192099597</v>
      </c>
      <c r="M629" s="4">
        <v>-0.2839310338462161</v>
      </c>
      <c r="N629" s="3" t="s">
        <v>439</v>
      </c>
    </row>
    <row r="630" spans="1:14" x14ac:dyDescent="0.3">
      <c r="A630" s="3" t="s">
        <v>14</v>
      </c>
      <c r="B630" s="3" t="s">
        <v>41</v>
      </c>
      <c r="C630" s="4">
        <v>69.989999999999995</v>
      </c>
      <c r="D630" s="4">
        <v>10</v>
      </c>
      <c r="E630" s="4">
        <v>49</v>
      </c>
      <c r="F630" s="4">
        <v>3429.5099999999998</v>
      </c>
      <c r="G630" s="4">
        <v>-0.21971383423285606</v>
      </c>
      <c r="H630" s="3" t="s">
        <v>439</v>
      </c>
      <c r="I630" s="3" t="s">
        <v>143</v>
      </c>
      <c r="J630" s="1">
        <v>45418</v>
      </c>
      <c r="K630" s="4">
        <v>10438.718031746032</v>
      </c>
      <c r="L630" s="4">
        <v>26406.609500097282</v>
      </c>
      <c r="M630" s="4">
        <v>-0.26543385025329397</v>
      </c>
      <c r="N630" s="3" t="s">
        <v>439</v>
      </c>
    </row>
    <row r="631" spans="1:14" x14ac:dyDescent="0.3">
      <c r="A631" s="3" t="s">
        <v>126</v>
      </c>
      <c r="B631" s="3" t="s">
        <v>180</v>
      </c>
      <c r="C631" s="4">
        <v>46.75</v>
      </c>
      <c r="D631" s="4">
        <v>7</v>
      </c>
      <c r="E631" s="4">
        <v>3</v>
      </c>
      <c r="F631" s="4">
        <v>140.25</v>
      </c>
      <c r="G631" s="4">
        <v>-0.25200546327867351</v>
      </c>
      <c r="H631" s="3" t="s">
        <v>439</v>
      </c>
      <c r="I631" s="3" t="s">
        <v>337</v>
      </c>
      <c r="J631" s="1">
        <v>45391</v>
      </c>
      <c r="K631" s="4">
        <v>15577.778285714288</v>
      </c>
      <c r="L631" s="4">
        <v>35267.89604619662</v>
      </c>
      <c r="M631" s="4">
        <v>-0.43772183816956417</v>
      </c>
      <c r="N631" s="3" t="s">
        <v>439</v>
      </c>
    </row>
    <row r="632" spans="1:14" x14ac:dyDescent="0.3">
      <c r="A632" s="3" t="s">
        <v>56</v>
      </c>
      <c r="B632" s="3" t="s">
        <v>41</v>
      </c>
      <c r="C632" s="4">
        <v>75.650000000000006</v>
      </c>
      <c r="D632" s="4">
        <v>10</v>
      </c>
      <c r="E632" s="4">
        <v>16</v>
      </c>
      <c r="F632" s="4">
        <v>1210.4000000000001</v>
      </c>
      <c r="G632" s="4">
        <v>-0.24149948721616049</v>
      </c>
      <c r="H632" s="3" t="s">
        <v>439</v>
      </c>
      <c r="I632" s="3" t="s">
        <v>335</v>
      </c>
      <c r="J632" s="1">
        <v>45436</v>
      </c>
      <c r="K632" s="4">
        <v>10438.718031746032</v>
      </c>
      <c r="L632" s="4">
        <v>26406.609500097282</v>
      </c>
      <c r="M632" s="4">
        <v>-0.34947000794297484</v>
      </c>
      <c r="N632" s="3" t="s">
        <v>439</v>
      </c>
    </row>
    <row r="633" spans="1:14" x14ac:dyDescent="0.3">
      <c r="A633" s="3" t="s">
        <v>40</v>
      </c>
      <c r="B633" s="3" t="s">
        <v>41</v>
      </c>
      <c r="C633" s="4">
        <v>94.93</v>
      </c>
      <c r="D633" s="4">
        <v>3</v>
      </c>
      <c r="E633" s="4">
        <v>15</v>
      </c>
      <c r="F633" s="4">
        <v>1423.95</v>
      </c>
      <c r="G633" s="4">
        <v>-0.2394030043042793</v>
      </c>
      <c r="H633" s="3" t="s">
        <v>439</v>
      </c>
      <c r="I633" s="3" t="s">
        <v>143</v>
      </c>
      <c r="J633" s="1">
        <v>45388</v>
      </c>
      <c r="K633" s="4">
        <v>10438.718031746032</v>
      </c>
      <c r="L633" s="4">
        <v>26406.609500097282</v>
      </c>
      <c r="M633" s="4">
        <v>-0.34138301744920418</v>
      </c>
      <c r="N633" s="3" t="s">
        <v>439</v>
      </c>
    </row>
    <row r="634" spans="1:14" x14ac:dyDescent="0.3">
      <c r="A634" s="3" t="s">
        <v>23</v>
      </c>
      <c r="B634" s="3" t="s">
        <v>41</v>
      </c>
      <c r="C634" s="4">
        <v>34.5</v>
      </c>
      <c r="D634" s="4">
        <v>2</v>
      </c>
      <c r="E634" s="4">
        <v>16</v>
      </c>
      <c r="F634" s="4">
        <v>552</v>
      </c>
      <c r="G634" s="4">
        <v>-0.24796319290186677</v>
      </c>
      <c r="H634" s="3" t="s">
        <v>439</v>
      </c>
      <c r="I634" s="3" t="s">
        <v>337</v>
      </c>
      <c r="J634" s="1">
        <v>45426</v>
      </c>
      <c r="K634" s="4">
        <v>10438.718031746032</v>
      </c>
      <c r="L634" s="4">
        <v>26406.609500097282</v>
      </c>
      <c r="M634" s="4">
        <v>-0.37440315962220022</v>
      </c>
      <c r="N634" s="3" t="s">
        <v>439</v>
      </c>
    </row>
    <row r="635" spans="1:14" x14ac:dyDescent="0.3">
      <c r="A635" s="3" t="s">
        <v>148</v>
      </c>
      <c r="B635" s="3" t="s">
        <v>41</v>
      </c>
      <c r="C635" s="4">
        <v>90.11</v>
      </c>
      <c r="D635" s="4">
        <v>10</v>
      </c>
      <c r="E635" s="4">
        <v>51</v>
      </c>
      <c r="F635" s="4">
        <v>4595.6099999999997</v>
      </c>
      <c r="G635" s="4">
        <v>-0.20826588891070827</v>
      </c>
      <c r="H635" s="3" t="s">
        <v>439</v>
      </c>
      <c r="I635" s="3" t="s">
        <v>335</v>
      </c>
      <c r="J635" s="1">
        <v>45301</v>
      </c>
      <c r="K635" s="4">
        <v>10438.718031746032</v>
      </c>
      <c r="L635" s="4">
        <v>26406.609500097282</v>
      </c>
      <c r="M635" s="4">
        <v>-0.22127445144839614</v>
      </c>
      <c r="N635" s="3" t="s">
        <v>439</v>
      </c>
    </row>
    <row r="636" spans="1:14" x14ac:dyDescent="0.3">
      <c r="A636" s="3" t="s">
        <v>149</v>
      </c>
      <c r="B636" s="3" t="s">
        <v>180</v>
      </c>
      <c r="C636" s="4">
        <v>19.989999999999998</v>
      </c>
      <c r="D636" s="4">
        <v>3</v>
      </c>
      <c r="E636" s="4">
        <v>10</v>
      </c>
      <c r="F636" s="4">
        <v>199.89999999999998</v>
      </c>
      <c r="G636" s="4">
        <v>-0.2514198617535332</v>
      </c>
      <c r="H636" s="3" t="s">
        <v>439</v>
      </c>
      <c r="I636" s="3" t="s">
        <v>337</v>
      </c>
      <c r="J636" s="1">
        <v>45323</v>
      </c>
      <c r="K636" s="4">
        <v>15577.778285714288</v>
      </c>
      <c r="L636" s="4">
        <v>35267.89604619662</v>
      </c>
      <c r="M636" s="4">
        <v>-0.43603049826309892</v>
      </c>
      <c r="N636" s="3" t="s">
        <v>439</v>
      </c>
    </row>
    <row r="637" spans="1:14" x14ac:dyDescent="0.3">
      <c r="A637" s="3" t="s">
        <v>40</v>
      </c>
      <c r="B637" s="3" t="s">
        <v>54</v>
      </c>
      <c r="C637" s="4">
        <v>58.95</v>
      </c>
      <c r="D637" s="4">
        <v>150</v>
      </c>
      <c r="E637" s="4">
        <v>545</v>
      </c>
      <c r="F637" s="4">
        <v>32127.75</v>
      </c>
      <c r="G637" s="4">
        <v>6.2025195320247292E-2</v>
      </c>
      <c r="H637" s="3" t="s">
        <v>439</v>
      </c>
      <c r="I637" s="3" t="s">
        <v>338</v>
      </c>
      <c r="J637" s="1">
        <v>45336</v>
      </c>
      <c r="K637" s="4">
        <v>42123.110909090959</v>
      </c>
      <c r="L637" s="4">
        <v>132929.50192099597</v>
      </c>
      <c r="M637" s="4">
        <v>-7.5192946371163749E-2</v>
      </c>
      <c r="N637" s="3" t="s">
        <v>439</v>
      </c>
    </row>
    <row r="638" spans="1:14" x14ac:dyDescent="0.3">
      <c r="A638" s="3" t="s">
        <v>72</v>
      </c>
      <c r="B638" s="3" t="s">
        <v>41</v>
      </c>
      <c r="C638" s="4">
        <v>113.98</v>
      </c>
      <c r="D638" s="4">
        <v>10</v>
      </c>
      <c r="E638" s="4">
        <v>755</v>
      </c>
      <c r="F638" s="4">
        <v>86054.900000000009</v>
      </c>
      <c r="G638" s="4">
        <v>0.59144382543709906</v>
      </c>
      <c r="H638" s="3" t="s">
        <v>439</v>
      </c>
      <c r="I638" s="3" t="s">
        <v>338</v>
      </c>
      <c r="J638" s="1">
        <v>45376</v>
      </c>
      <c r="K638" s="4">
        <v>10438.718031746032</v>
      </c>
      <c r="L638" s="4">
        <v>26406.609500097282</v>
      </c>
      <c r="M638" s="4">
        <v>2.8635324034301113</v>
      </c>
      <c r="N638" s="3" t="s">
        <v>439</v>
      </c>
    </row>
    <row r="639" spans="1:14" x14ac:dyDescent="0.3">
      <c r="A639" s="3" t="s">
        <v>42</v>
      </c>
      <c r="B639" s="3" t="s">
        <v>41</v>
      </c>
      <c r="C639" s="4">
        <v>67.5</v>
      </c>
      <c r="D639" s="4">
        <v>4</v>
      </c>
      <c r="E639" s="4">
        <v>3</v>
      </c>
      <c r="F639" s="4">
        <v>202.5</v>
      </c>
      <c r="G639" s="4">
        <v>-0.25139433679183387</v>
      </c>
      <c r="H639" s="3" t="s">
        <v>439</v>
      </c>
      <c r="I639" s="3" t="s">
        <v>335</v>
      </c>
      <c r="J639" s="1">
        <v>45398</v>
      </c>
      <c r="K639" s="4">
        <v>10438.718031746032</v>
      </c>
      <c r="L639" s="4">
        <v>26406.609500097282</v>
      </c>
      <c r="M639" s="4">
        <v>-0.38763848239238441</v>
      </c>
      <c r="N639" s="3" t="s">
        <v>439</v>
      </c>
    </row>
    <row r="640" spans="1:14" x14ac:dyDescent="0.3">
      <c r="A640" s="3" t="s">
        <v>19</v>
      </c>
      <c r="B640" s="3" t="s">
        <v>54</v>
      </c>
      <c r="C640" s="4">
        <v>32.130000000000003</v>
      </c>
      <c r="D640" s="4">
        <v>47</v>
      </c>
      <c r="E640" s="4">
        <v>85</v>
      </c>
      <c r="F640" s="4">
        <v>2731.05</v>
      </c>
      <c r="G640" s="4">
        <v>-0.22657082067459117</v>
      </c>
      <c r="H640" s="3" t="s">
        <v>439</v>
      </c>
      <c r="I640" s="3" t="s">
        <v>338</v>
      </c>
      <c r="J640" s="1">
        <v>45298</v>
      </c>
      <c r="K640" s="4">
        <v>42123.110909090959</v>
      </c>
      <c r="L640" s="4">
        <v>132929.50192099597</v>
      </c>
      <c r="M640" s="4">
        <v>-0.29633798622447899</v>
      </c>
      <c r="N640" s="3" t="s">
        <v>439</v>
      </c>
    </row>
    <row r="641" spans="1:14" x14ac:dyDescent="0.3">
      <c r="A641" s="3" t="s">
        <v>368</v>
      </c>
      <c r="B641" s="3" t="s">
        <v>180</v>
      </c>
      <c r="C641" s="4">
        <v>30.95</v>
      </c>
      <c r="D641" s="4">
        <v>13</v>
      </c>
      <c r="E641" s="4">
        <v>4</v>
      </c>
      <c r="F641" s="4">
        <v>123.8</v>
      </c>
      <c r="G641" s="4">
        <v>-0.25216695774788656</v>
      </c>
      <c r="H641" s="3" t="s">
        <v>439</v>
      </c>
      <c r="I641" s="3" t="s">
        <v>335</v>
      </c>
      <c r="J641" s="1">
        <v>45330</v>
      </c>
      <c r="K641" s="4">
        <v>15577.778285714288</v>
      </c>
      <c r="L641" s="4">
        <v>35267.89604619662</v>
      </c>
      <c r="M641" s="4">
        <v>-0.4381882680348006</v>
      </c>
      <c r="N641" s="3" t="s">
        <v>439</v>
      </c>
    </row>
    <row r="642" spans="1:14" x14ac:dyDescent="0.3">
      <c r="A642" s="3" t="s">
        <v>148</v>
      </c>
      <c r="B642" s="3" t="s">
        <v>41</v>
      </c>
      <c r="C642" s="4">
        <v>89.99</v>
      </c>
      <c r="D642" s="4">
        <v>4</v>
      </c>
      <c r="E642" s="4">
        <v>8</v>
      </c>
      <c r="F642" s="4">
        <v>719.92</v>
      </c>
      <c r="G642" s="4">
        <v>-0.24631467306780877</v>
      </c>
      <c r="H642" s="3" t="s">
        <v>439</v>
      </c>
      <c r="I642" s="3" t="s">
        <v>143</v>
      </c>
      <c r="J642" s="1">
        <v>45405</v>
      </c>
      <c r="K642" s="4">
        <v>10438.718031746032</v>
      </c>
      <c r="L642" s="4">
        <v>26406.609500097282</v>
      </c>
      <c r="M642" s="4">
        <v>-0.36804414560340387</v>
      </c>
      <c r="N642" s="3" t="s">
        <v>439</v>
      </c>
    </row>
    <row r="643" spans="1:14" x14ac:dyDescent="0.3">
      <c r="A643" s="3" t="s">
        <v>42</v>
      </c>
      <c r="B643" s="3" t="s">
        <v>9</v>
      </c>
      <c r="C643" s="4">
        <v>68.89</v>
      </c>
      <c r="D643" s="4">
        <v>4</v>
      </c>
      <c r="E643" s="4">
        <v>25</v>
      </c>
      <c r="F643" s="4">
        <v>1722.25</v>
      </c>
      <c r="G643" s="4">
        <v>-0.2364745058139297</v>
      </c>
      <c r="H643" s="3" t="s">
        <v>439</v>
      </c>
      <c r="I643" s="3" t="s">
        <v>143</v>
      </c>
      <c r="J643" s="1">
        <v>45314</v>
      </c>
      <c r="K643" s="4">
        <v>3369.2595999999985</v>
      </c>
      <c r="L643" s="4">
        <v>7916.3472393375896</v>
      </c>
      <c r="M643" s="4">
        <v>-0.20805171251404253</v>
      </c>
      <c r="N643" s="3" t="s">
        <v>439</v>
      </c>
    </row>
    <row r="644" spans="1:14" x14ac:dyDescent="0.3">
      <c r="A644" s="3" t="s">
        <v>151</v>
      </c>
      <c r="B644" s="3" t="s">
        <v>41</v>
      </c>
      <c r="C644" s="4">
        <v>38.979999999999997</v>
      </c>
      <c r="D644" s="4">
        <v>10</v>
      </c>
      <c r="E644" s="4">
        <v>129</v>
      </c>
      <c r="F644" s="4">
        <v>5028.4199999999992</v>
      </c>
      <c r="G644" s="4">
        <v>-0.20401686634413702</v>
      </c>
      <c r="H644" s="3" t="s">
        <v>439</v>
      </c>
      <c r="I644" s="3" t="s">
        <v>335</v>
      </c>
      <c r="J644" s="1">
        <v>45305</v>
      </c>
      <c r="K644" s="4">
        <v>10438.718031746032</v>
      </c>
      <c r="L644" s="4">
        <v>26406.609500097282</v>
      </c>
      <c r="M644" s="4">
        <v>-0.20488423671831482</v>
      </c>
      <c r="N644" s="3" t="s">
        <v>439</v>
      </c>
    </row>
    <row r="645" spans="1:14" x14ac:dyDescent="0.3">
      <c r="A645" s="3" t="s">
        <v>52</v>
      </c>
      <c r="B645" s="3" t="s">
        <v>54</v>
      </c>
      <c r="C645" s="4">
        <v>16.989999999999998</v>
      </c>
      <c r="D645" s="4">
        <v>10</v>
      </c>
      <c r="E645" s="4">
        <v>28</v>
      </c>
      <c r="F645" s="4">
        <v>475.71999999999997</v>
      </c>
      <c r="G645" s="4">
        <v>-0.24871205600895313</v>
      </c>
      <c r="H645" s="3" t="s">
        <v>439</v>
      </c>
      <c r="I645" s="3" t="s">
        <v>338</v>
      </c>
      <c r="J645" s="1">
        <v>45437</v>
      </c>
      <c r="K645" s="4">
        <v>42123.110909090959</v>
      </c>
      <c r="L645" s="4">
        <v>132929.50192099597</v>
      </c>
      <c r="M645" s="4">
        <v>-0.31330434784780331</v>
      </c>
      <c r="N645" s="3" t="s">
        <v>439</v>
      </c>
    </row>
    <row r="646" spans="1:14" x14ac:dyDescent="0.3">
      <c r="A646" s="3" t="s">
        <v>72</v>
      </c>
      <c r="B646" s="3" t="s">
        <v>41</v>
      </c>
      <c r="C646" s="4">
        <v>181.04</v>
      </c>
      <c r="D646" s="4">
        <v>5</v>
      </c>
      <c r="E646" s="4">
        <v>30</v>
      </c>
      <c r="F646" s="4">
        <v>5431.2</v>
      </c>
      <c r="G646" s="4">
        <v>-0.20006265708519291</v>
      </c>
      <c r="H646" s="3" t="s">
        <v>439</v>
      </c>
      <c r="I646" s="3" t="s">
        <v>338</v>
      </c>
      <c r="J646" s="1">
        <v>45376</v>
      </c>
      <c r="K646" s="4">
        <v>10438.718031746032</v>
      </c>
      <c r="L646" s="4">
        <v>26406.609500097282</v>
      </c>
      <c r="M646" s="4">
        <v>-0.18963123727518233</v>
      </c>
      <c r="N646" s="3" t="s">
        <v>439</v>
      </c>
    </row>
    <row r="647" spans="1:14" x14ac:dyDescent="0.3">
      <c r="A647" s="3" t="s">
        <v>23</v>
      </c>
      <c r="B647" s="3" t="s">
        <v>41</v>
      </c>
      <c r="C647" s="4">
        <v>38.409999999999997</v>
      </c>
      <c r="D647" s="4">
        <v>10</v>
      </c>
      <c r="E647" s="4">
        <v>147</v>
      </c>
      <c r="F647" s="4">
        <v>5646.2699999999995</v>
      </c>
      <c r="G647" s="4">
        <v>-0.1979512518880106</v>
      </c>
      <c r="H647" s="3" t="s">
        <v>439</v>
      </c>
      <c r="I647" s="3" t="s">
        <v>338</v>
      </c>
      <c r="J647" s="1">
        <v>45331</v>
      </c>
      <c r="K647" s="4">
        <v>10438.718031746032</v>
      </c>
      <c r="L647" s="4">
        <v>26406.609500097282</v>
      </c>
      <c r="M647" s="4">
        <v>-0.18148668543488616</v>
      </c>
      <c r="N647" s="3" t="s">
        <v>439</v>
      </c>
    </row>
    <row r="648" spans="1:14" x14ac:dyDescent="0.3">
      <c r="A648" s="3" t="s">
        <v>87</v>
      </c>
      <c r="B648" s="3" t="s">
        <v>180</v>
      </c>
      <c r="C648" s="4">
        <v>17.98</v>
      </c>
      <c r="D648" s="4">
        <v>1</v>
      </c>
      <c r="E648" s="4">
        <v>150</v>
      </c>
      <c r="F648" s="4">
        <v>2697</v>
      </c>
      <c r="G648" s="4">
        <v>-0.22690509949992271</v>
      </c>
      <c r="H648" s="3" t="s">
        <v>439</v>
      </c>
      <c r="I648" s="3" t="s">
        <v>338</v>
      </c>
      <c r="J648" s="1">
        <v>45366</v>
      </c>
      <c r="K648" s="4">
        <v>15577.778285714288</v>
      </c>
      <c r="L648" s="4">
        <v>35267.89604619662</v>
      </c>
      <c r="M648" s="4">
        <v>-0.3652267282641995</v>
      </c>
      <c r="N648" s="3" t="s">
        <v>439</v>
      </c>
    </row>
    <row r="649" spans="1:14" x14ac:dyDescent="0.3">
      <c r="A649" s="3" t="s">
        <v>152</v>
      </c>
      <c r="B649" s="3" t="s">
        <v>41</v>
      </c>
      <c r="C649" s="4">
        <v>16.489999999999998</v>
      </c>
      <c r="D649" s="4">
        <v>10</v>
      </c>
      <c r="E649" s="4">
        <v>77</v>
      </c>
      <c r="F649" s="4">
        <v>1269.7299999999998</v>
      </c>
      <c r="G649" s="4">
        <v>-0.24091702722476779</v>
      </c>
      <c r="H649" s="3" t="s">
        <v>439</v>
      </c>
      <c r="I649" s="3" t="s">
        <v>338</v>
      </c>
      <c r="J649" s="1">
        <v>45411</v>
      </c>
      <c r="K649" s="4">
        <v>10438.718031746032</v>
      </c>
      <c r="L649" s="4">
        <v>26406.609500097282</v>
      </c>
      <c r="M649" s="4">
        <v>-0.3472232219631321</v>
      </c>
      <c r="N649" s="3" t="s">
        <v>439</v>
      </c>
    </row>
    <row r="650" spans="1:14" x14ac:dyDescent="0.3">
      <c r="A650" s="3" t="s">
        <v>131</v>
      </c>
      <c r="B650" s="3" t="s">
        <v>54</v>
      </c>
      <c r="C650" s="4">
        <v>47.99</v>
      </c>
      <c r="D650" s="4">
        <v>10</v>
      </c>
      <c r="E650" s="4">
        <v>17</v>
      </c>
      <c r="F650" s="4">
        <v>815.83</v>
      </c>
      <c r="G650" s="4">
        <v>-0.24537309649989245</v>
      </c>
      <c r="H650" s="3" t="s">
        <v>439</v>
      </c>
      <c r="I650" s="3" t="s">
        <v>338</v>
      </c>
      <c r="J650" s="1">
        <v>45359</v>
      </c>
      <c r="K650" s="4">
        <v>42123.110909090959</v>
      </c>
      <c r="L650" s="4">
        <v>132929.50192099597</v>
      </c>
      <c r="M650" s="4">
        <v>-0.31074577360292166</v>
      </c>
      <c r="N650" s="3" t="s">
        <v>439</v>
      </c>
    </row>
    <row r="651" spans="1:14" x14ac:dyDescent="0.3">
      <c r="A651" s="3" t="s">
        <v>126</v>
      </c>
      <c r="B651" s="3" t="s">
        <v>180</v>
      </c>
      <c r="C651" s="4">
        <v>26.75</v>
      </c>
      <c r="D651" s="4">
        <v>7</v>
      </c>
      <c r="E651" s="4">
        <v>5</v>
      </c>
      <c r="F651" s="4">
        <v>133.75</v>
      </c>
      <c r="G651" s="4">
        <v>-0.25206927568292181</v>
      </c>
      <c r="H651" s="3" t="s">
        <v>439</v>
      </c>
      <c r="I651" s="3" t="s">
        <v>337</v>
      </c>
      <c r="J651" s="1">
        <v>45428</v>
      </c>
      <c r="K651" s="4">
        <v>15577.778285714288</v>
      </c>
      <c r="L651" s="4">
        <v>35267.89604619662</v>
      </c>
      <c r="M651" s="4">
        <v>-0.43790614176373055</v>
      </c>
      <c r="N651" s="3" t="s">
        <v>439</v>
      </c>
    </row>
    <row r="652" spans="1:14" x14ac:dyDescent="0.3">
      <c r="A652" s="3" t="s">
        <v>95</v>
      </c>
      <c r="B652" s="3" t="s">
        <v>41</v>
      </c>
      <c r="C652" s="4">
        <v>29.13</v>
      </c>
      <c r="D652" s="4">
        <v>3</v>
      </c>
      <c r="E652" s="4">
        <v>13</v>
      </c>
      <c r="F652" s="4">
        <v>378.69</v>
      </c>
      <c r="G652" s="4">
        <v>-0.24966462794498609</v>
      </c>
      <c r="H652" s="3" t="s">
        <v>439</v>
      </c>
      <c r="I652" s="3" t="s">
        <v>338</v>
      </c>
      <c r="J652" s="1">
        <v>45341</v>
      </c>
      <c r="K652" s="4">
        <v>10438.718031746032</v>
      </c>
      <c r="L652" s="4">
        <v>26406.609500097282</v>
      </c>
      <c r="M652" s="4">
        <v>-0.38096628920532072</v>
      </c>
      <c r="N652" s="3" t="s">
        <v>439</v>
      </c>
    </row>
    <row r="653" spans="1:14" x14ac:dyDescent="0.3">
      <c r="A653" s="3" t="s">
        <v>102</v>
      </c>
      <c r="B653" s="3" t="s">
        <v>41</v>
      </c>
      <c r="C653" s="4">
        <v>74.849999999999994</v>
      </c>
      <c r="D653" s="4">
        <v>1</v>
      </c>
      <c r="E653" s="4">
        <v>2</v>
      </c>
      <c r="F653" s="4">
        <v>149.69999999999999</v>
      </c>
      <c r="G653" s="4">
        <v>-0.25191268986018939</v>
      </c>
      <c r="H653" s="3" t="s">
        <v>439</v>
      </c>
      <c r="I653" s="3" t="s">
        <v>335</v>
      </c>
      <c r="J653" s="1">
        <v>45399</v>
      </c>
      <c r="K653" s="4">
        <v>10438.718031746032</v>
      </c>
      <c r="L653" s="4">
        <v>26406.609500097282</v>
      </c>
      <c r="M653" s="4">
        <v>-0.38963798179800879</v>
      </c>
      <c r="N653" s="3" t="s">
        <v>439</v>
      </c>
    </row>
    <row r="654" spans="1:14" x14ac:dyDescent="0.3">
      <c r="A654" s="3" t="s">
        <v>153</v>
      </c>
      <c r="B654" s="3" t="s">
        <v>54</v>
      </c>
      <c r="C654" s="4">
        <v>31.95</v>
      </c>
      <c r="D654" s="4">
        <v>3</v>
      </c>
      <c r="E654" s="4">
        <v>8</v>
      </c>
      <c r="F654" s="4">
        <v>255.6</v>
      </c>
      <c r="G654" s="4">
        <v>-0.25087303853558995</v>
      </c>
      <c r="H654" s="3" t="s">
        <v>439</v>
      </c>
      <c r="I654" s="3" t="s">
        <v>338</v>
      </c>
      <c r="J654" s="1">
        <v>45431</v>
      </c>
      <c r="K654" s="4">
        <v>42123.110909090959</v>
      </c>
      <c r="L654" s="4">
        <v>132929.50192099597</v>
      </c>
      <c r="M654" s="4">
        <v>-0.31496026317750059</v>
      </c>
      <c r="N654" s="3" t="s">
        <v>439</v>
      </c>
    </row>
    <row r="655" spans="1:14" x14ac:dyDescent="0.3">
      <c r="A655" s="3" t="s">
        <v>153</v>
      </c>
      <c r="B655" s="3" t="s">
        <v>54</v>
      </c>
      <c r="C655" s="4">
        <v>24.43</v>
      </c>
      <c r="D655" s="4">
        <v>3</v>
      </c>
      <c r="E655" s="4">
        <v>4</v>
      </c>
      <c r="F655" s="4">
        <v>97.72</v>
      </c>
      <c r="G655" s="4">
        <v>-0.2524229927483167</v>
      </c>
      <c r="H655" s="3" t="s">
        <v>439</v>
      </c>
      <c r="I655" s="3" t="s">
        <v>338</v>
      </c>
      <c r="J655" s="1">
        <v>45426</v>
      </c>
      <c r="K655" s="4">
        <v>42123.110909090959</v>
      </c>
      <c r="L655" s="4">
        <v>132929.50192099597</v>
      </c>
      <c r="M655" s="4">
        <v>-0.31614796039834647</v>
      </c>
      <c r="N655" s="3" t="s">
        <v>439</v>
      </c>
    </row>
    <row r="656" spans="1:14" x14ac:dyDescent="0.3">
      <c r="A656" s="3" t="s">
        <v>155</v>
      </c>
      <c r="B656" s="3" t="s">
        <v>180</v>
      </c>
      <c r="C656" s="4">
        <v>30</v>
      </c>
      <c r="D656" s="4">
        <v>2</v>
      </c>
      <c r="E656" s="4">
        <v>24</v>
      </c>
      <c r="F656" s="4">
        <v>720</v>
      </c>
      <c r="G656" s="4">
        <v>-0.24631388768437185</v>
      </c>
      <c r="H656" s="3" t="s">
        <v>439</v>
      </c>
      <c r="I656" s="3" t="s">
        <v>143</v>
      </c>
      <c r="J656" s="1">
        <v>45390</v>
      </c>
      <c r="K656" s="4">
        <v>15577.778285714288</v>
      </c>
      <c r="L656" s="4">
        <v>35267.89604619662</v>
      </c>
      <c r="M656" s="4">
        <v>-0.42128337528987897</v>
      </c>
      <c r="N656" s="3" t="s">
        <v>439</v>
      </c>
    </row>
    <row r="657" spans="1:14" x14ac:dyDescent="0.3">
      <c r="A657" s="3" t="s">
        <v>5</v>
      </c>
      <c r="B657" s="3" t="s">
        <v>54</v>
      </c>
      <c r="C657" s="4">
        <v>44.99</v>
      </c>
      <c r="D657" s="4">
        <v>9</v>
      </c>
      <c r="E657" s="4">
        <v>19</v>
      </c>
      <c r="F657" s="4">
        <v>854.81000000000006</v>
      </c>
      <c r="G657" s="4">
        <v>-0.24499041842026179</v>
      </c>
      <c r="H657" s="3" t="s">
        <v>439</v>
      </c>
      <c r="I657" s="3" t="s">
        <v>338</v>
      </c>
      <c r="J657" s="1">
        <v>45344</v>
      </c>
      <c r="K657" s="4">
        <v>42123.110909090959</v>
      </c>
      <c r="L657" s="4">
        <v>132929.50192099597</v>
      </c>
      <c r="M657" s="4">
        <v>-0.31045253546212759</v>
      </c>
      <c r="N657" s="3" t="s">
        <v>439</v>
      </c>
    </row>
    <row r="658" spans="1:14" x14ac:dyDescent="0.3">
      <c r="A658" s="3" t="s">
        <v>67</v>
      </c>
      <c r="B658" s="3" t="s">
        <v>54</v>
      </c>
      <c r="C658" s="4">
        <v>37.979999999999997</v>
      </c>
      <c r="D658" s="4">
        <v>10</v>
      </c>
      <c r="E658" s="4">
        <v>612</v>
      </c>
      <c r="F658" s="4">
        <v>23243.759999999998</v>
      </c>
      <c r="G658" s="4">
        <v>-2.5191537174828187E-2</v>
      </c>
      <c r="H658" s="3" t="s">
        <v>439</v>
      </c>
      <c r="I658" s="3" t="s">
        <v>338</v>
      </c>
      <c r="J658" s="1">
        <v>45300</v>
      </c>
      <c r="K658" s="4">
        <v>42123.110909090959</v>
      </c>
      <c r="L658" s="4">
        <v>132929.50192099597</v>
      </c>
      <c r="M658" s="4">
        <v>-0.14202528886560886</v>
      </c>
      <c r="N658" s="3" t="s">
        <v>439</v>
      </c>
    </row>
    <row r="659" spans="1:14" x14ac:dyDescent="0.3">
      <c r="A659" s="3" t="s">
        <v>5</v>
      </c>
      <c r="B659" s="3" t="s">
        <v>41</v>
      </c>
      <c r="C659" s="4">
        <v>192</v>
      </c>
      <c r="D659" s="4">
        <v>7</v>
      </c>
      <c r="E659" s="4">
        <v>37</v>
      </c>
      <c r="F659" s="4">
        <v>7104</v>
      </c>
      <c r="G659" s="4">
        <v>-0.18364028941956495</v>
      </c>
      <c r="H659" s="3" t="s">
        <v>439</v>
      </c>
      <c r="I659" s="3" t="s">
        <v>337</v>
      </c>
      <c r="J659" s="1">
        <v>45418</v>
      </c>
      <c r="K659" s="4">
        <v>10438.718031746032</v>
      </c>
      <c r="L659" s="4">
        <v>26406.609500097282</v>
      </c>
      <c r="M659" s="4">
        <v>-0.12628346065153676</v>
      </c>
      <c r="N659" s="3" t="s">
        <v>439</v>
      </c>
    </row>
    <row r="660" spans="1:14" x14ac:dyDescent="0.3">
      <c r="A660" s="3" t="s">
        <v>115</v>
      </c>
      <c r="B660" s="3" t="s">
        <v>54</v>
      </c>
      <c r="C660" s="4">
        <v>19.989999999999998</v>
      </c>
      <c r="D660" s="4">
        <v>10</v>
      </c>
      <c r="E660" s="4">
        <v>26</v>
      </c>
      <c r="F660" s="4">
        <v>519.74</v>
      </c>
      <c r="G660" s="4">
        <v>-0.24827989877279763</v>
      </c>
      <c r="H660" s="3" t="s">
        <v>439</v>
      </c>
      <c r="I660" s="3" t="s">
        <v>338</v>
      </c>
      <c r="J660" s="1">
        <v>45342</v>
      </c>
      <c r="K660" s="4">
        <v>42123.110909090959</v>
      </c>
      <c r="L660" s="4">
        <v>132929.50192099597</v>
      </c>
      <c r="M660" s="4">
        <v>-0.31297319487300196</v>
      </c>
      <c r="N660" s="3" t="s">
        <v>439</v>
      </c>
    </row>
    <row r="661" spans="1:14" x14ac:dyDescent="0.3">
      <c r="A661" s="3" t="s">
        <v>156</v>
      </c>
      <c r="B661" s="3" t="s">
        <v>129</v>
      </c>
      <c r="C661" s="4">
        <v>9.99</v>
      </c>
      <c r="D661" s="4">
        <v>10</v>
      </c>
      <c r="E661" s="4">
        <v>94</v>
      </c>
      <c r="F661" s="4">
        <v>939.06000000000006</v>
      </c>
      <c r="G661" s="4">
        <v>-0.244163311488274</v>
      </c>
      <c r="H661" s="3" t="s">
        <v>439</v>
      </c>
      <c r="I661" s="3" t="s">
        <v>337</v>
      </c>
      <c r="J661" s="1">
        <v>45425</v>
      </c>
      <c r="K661" s="4">
        <v>66960.915909090923</v>
      </c>
      <c r="L661" s="4">
        <v>268412.05159382155</v>
      </c>
      <c r="M661" s="4">
        <v>-0.2459720251645014</v>
      </c>
      <c r="N661" s="3" t="s">
        <v>439</v>
      </c>
    </row>
    <row r="662" spans="1:14" x14ac:dyDescent="0.3">
      <c r="A662" s="3" t="s">
        <v>40</v>
      </c>
      <c r="B662" s="3" t="s">
        <v>41</v>
      </c>
      <c r="C662" s="4">
        <v>15.99</v>
      </c>
      <c r="D662" s="4">
        <v>6</v>
      </c>
      <c r="E662" s="4">
        <v>91</v>
      </c>
      <c r="F662" s="4">
        <v>1455.09</v>
      </c>
      <c r="G662" s="4">
        <v>-0.23909729380146508</v>
      </c>
      <c r="H662" s="3" t="s">
        <v>439</v>
      </c>
      <c r="I662" s="3" t="s">
        <v>335</v>
      </c>
      <c r="J662" s="1">
        <v>45352</v>
      </c>
      <c r="K662" s="4">
        <v>10438.718031746032</v>
      </c>
      <c r="L662" s="4">
        <v>26406.609500097282</v>
      </c>
      <c r="M662" s="4">
        <v>-0.34020376723156887</v>
      </c>
      <c r="N662" s="3" t="s">
        <v>439</v>
      </c>
    </row>
    <row r="663" spans="1:14" x14ac:dyDescent="0.3">
      <c r="A663" s="3" t="s">
        <v>157</v>
      </c>
      <c r="B663" s="3" t="s">
        <v>54</v>
      </c>
      <c r="C663" s="4">
        <v>14.98</v>
      </c>
      <c r="D663" s="4">
        <v>1</v>
      </c>
      <c r="E663" s="4">
        <v>206</v>
      </c>
      <c r="F663" s="4">
        <v>3085.88</v>
      </c>
      <c r="G663" s="4">
        <v>-0.22308735061314042</v>
      </c>
      <c r="H663" s="3" t="s">
        <v>439</v>
      </c>
      <c r="I663" s="3" t="s">
        <v>338</v>
      </c>
      <c r="J663" s="1">
        <v>45347</v>
      </c>
      <c r="K663" s="4">
        <v>42123.110909090959</v>
      </c>
      <c r="L663" s="4">
        <v>132929.50192099597</v>
      </c>
      <c r="M663" s="4">
        <v>-0.29366867659138579</v>
      </c>
      <c r="N663" s="3" t="s">
        <v>439</v>
      </c>
    </row>
    <row r="664" spans="1:14" x14ac:dyDescent="0.3">
      <c r="A664" s="3" t="s">
        <v>5</v>
      </c>
      <c r="B664" s="3" t="s">
        <v>54</v>
      </c>
      <c r="C664" s="4">
        <v>29.99</v>
      </c>
      <c r="D664" s="4">
        <v>6</v>
      </c>
      <c r="E664" s="4">
        <v>141</v>
      </c>
      <c r="F664" s="4">
        <v>4228.59</v>
      </c>
      <c r="G664" s="4">
        <v>-0.211869031773357</v>
      </c>
      <c r="H664" s="3" t="s">
        <v>439</v>
      </c>
      <c r="I664" s="3" t="s">
        <v>338</v>
      </c>
      <c r="J664" s="1">
        <v>45354</v>
      </c>
      <c r="K664" s="4">
        <v>42123.110909090959</v>
      </c>
      <c r="L664" s="4">
        <v>132929.50192099597</v>
      </c>
      <c r="M664" s="4">
        <v>-0.28507231548654133</v>
      </c>
      <c r="N664" s="3" t="s">
        <v>439</v>
      </c>
    </row>
    <row r="665" spans="1:14" x14ac:dyDescent="0.3">
      <c r="A665" s="3" t="s">
        <v>5</v>
      </c>
      <c r="B665" s="3" t="s">
        <v>54</v>
      </c>
      <c r="C665" s="4">
        <v>46.99</v>
      </c>
      <c r="D665" s="4">
        <v>5</v>
      </c>
      <c r="E665" s="4">
        <v>15</v>
      </c>
      <c r="F665" s="4">
        <v>704.85</v>
      </c>
      <c r="G665" s="4">
        <v>-0.24646261967273525</v>
      </c>
      <c r="H665" s="3" t="s">
        <v>439</v>
      </c>
      <c r="I665" s="3" t="s">
        <v>338</v>
      </c>
      <c r="J665" s="1">
        <v>45399</v>
      </c>
      <c r="K665" s="4">
        <v>42123.110909090959</v>
      </c>
      <c r="L665" s="4">
        <v>132929.50192099597</v>
      </c>
      <c r="M665" s="4">
        <v>-0.31158065222953357</v>
      </c>
      <c r="N665" s="3" t="s">
        <v>439</v>
      </c>
    </row>
    <row r="666" spans="1:14" x14ac:dyDescent="0.3">
      <c r="A666" s="3" t="s">
        <v>340</v>
      </c>
      <c r="B666" s="3" t="s">
        <v>9</v>
      </c>
      <c r="C666" s="4">
        <v>6.96</v>
      </c>
      <c r="D666" s="4">
        <v>10</v>
      </c>
      <c r="E666" s="4">
        <v>102</v>
      </c>
      <c r="F666" s="4">
        <v>709.92</v>
      </c>
      <c r="G666" s="4">
        <v>-0.24641284599742155</v>
      </c>
      <c r="H666" s="3" t="s">
        <v>439</v>
      </c>
      <c r="I666" s="3" t="s">
        <v>337</v>
      </c>
      <c r="J666" s="1">
        <v>45353</v>
      </c>
      <c r="K666" s="4">
        <v>3369.2595999999985</v>
      </c>
      <c r="L666" s="4">
        <v>7916.3472393375896</v>
      </c>
      <c r="M666" s="4">
        <v>-0.33593013540200922</v>
      </c>
      <c r="N666" s="3" t="s">
        <v>439</v>
      </c>
    </row>
    <row r="667" spans="1:14" x14ac:dyDescent="0.3">
      <c r="A667" s="3" t="s">
        <v>84</v>
      </c>
      <c r="B667" s="3" t="s">
        <v>54</v>
      </c>
      <c r="C667" s="4">
        <v>14.98</v>
      </c>
      <c r="D667" s="4">
        <v>10</v>
      </c>
      <c r="E667" s="4">
        <v>418</v>
      </c>
      <c r="F667" s="4">
        <v>6261.64</v>
      </c>
      <c r="G667" s="4">
        <v>-0.19190998431842818</v>
      </c>
      <c r="H667" s="3" t="s">
        <v>439</v>
      </c>
      <c r="I667" s="3" t="s">
        <v>338</v>
      </c>
      <c r="J667" s="1">
        <v>45426</v>
      </c>
      <c r="K667" s="4">
        <v>42123.110909090959</v>
      </c>
      <c r="L667" s="4">
        <v>132929.50192099597</v>
      </c>
      <c r="M667" s="4">
        <v>-0.26977811840748878</v>
      </c>
      <c r="N667" s="3" t="s">
        <v>439</v>
      </c>
    </row>
    <row r="668" spans="1:14" x14ac:dyDescent="0.3">
      <c r="A668" s="3" t="s">
        <v>82</v>
      </c>
      <c r="B668" s="3" t="s">
        <v>41</v>
      </c>
      <c r="C668" s="4">
        <v>18.95</v>
      </c>
      <c r="D668" s="4">
        <v>10</v>
      </c>
      <c r="E668" s="4">
        <v>624</v>
      </c>
      <c r="F668" s="4">
        <v>11824.8</v>
      </c>
      <c r="G668" s="4">
        <v>-0.13729481280795777</v>
      </c>
      <c r="H668" s="3" t="s">
        <v>439</v>
      </c>
      <c r="I668" s="3" t="s">
        <v>335</v>
      </c>
      <c r="J668" s="1">
        <v>45377</v>
      </c>
      <c r="K668" s="4">
        <v>10438.718031746032</v>
      </c>
      <c r="L668" s="4">
        <v>26406.609500097282</v>
      </c>
      <c r="M668" s="4">
        <v>5.2489963478607939E-2</v>
      </c>
      <c r="N668" s="3" t="s">
        <v>439</v>
      </c>
    </row>
    <row r="669" spans="1:14" x14ac:dyDescent="0.3">
      <c r="A669" s="3" t="s">
        <v>11</v>
      </c>
      <c r="B669" s="3" t="s">
        <v>54</v>
      </c>
      <c r="C669" s="4">
        <v>53.99</v>
      </c>
      <c r="D669" s="4">
        <v>3</v>
      </c>
      <c r="E669" s="4">
        <v>3</v>
      </c>
      <c r="F669" s="4">
        <v>161.97</v>
      </c>
      <c r="G669" s="4">
        <v>-0.25179223167555453</v>
      </c>
      <c r="H669" s="3" t="s">
        <v>439</v>
      </c>
      <c r="I669" s="3" t="s">
        <v>338</v>
      </c>
      <c r="J669" s="1">
        <v>45393</v>
      </c>
      <c r="K669" s="4">
        <v>42123.110909090959</v>
      </c>
      <c r="L669" s="4">
        <v>132929.50192099597</v>
      </c>
      <c r="M669" s="4">
        <v>-0.31566462149259938</v>
      </c>
      <c r="N669" s="3" t="s">
        <v>439</v>
      </c>
    </row>
    <row r="670" spans="1:14" x14ac:dyDescent="0.3">
      <c r="A670" s="3" t="s">
        <v>19</v>
      </c>
      <c r="B670" s="3" t="s">
        <v>54</v>
      </c>
      <c r="C670" s="4">
        <v>59.43</v>
      </c>
      <c r="D670" s="4">
        <v>7</v>
      </c>
      <c r="E670" s="4">
        <v>3691</v>
      </c>
      <c r="F670" s="4">
        <v>219356.13</v>
      </c>
      <c r="G670" s="4">
        <v>1.9001010524459687</v>
      </c>
      <c r="H670" s="3" t="s">
        <v>439</v>
      </c>
      <c r="I670" s="3" t="s">
        <v>338</v>
      </c>
      <c r="J670" s="1">
        <v>45339</v>
      </c>
      <c r="K670" s="4">
        <v>42123.110909090959</v>
      </c>
      <c r="L670" s="4">
        <v>132929.50192099597</v>
      </c>
      <c r="M670" s="4">
        <v>1.3332858133798169</v>
      </c>
      <c r="N670" s="3" t="s">
        <v>439</v>
      </c>
    </row>
    <row r="671" spans="1:14" x14ac:dyDescent="0.3">
      <c r="A671" s="3" t="s">
        <v>16</v>
      </c>
      <c r="B671" s="3" t="s">
        <v>25</v>
      </c>
      <c r="C671" s="4">
        <v>86.99</v>
      </c>
      <c r="D671" s="4">
        <v>12</v>
      </c>
      <c r="E671" s="4">
        <v>28</v>
      </c>
      <c r="F671" s="4">
        <v>2435.7199999999998</v>
      </c>
      <c r="G671" s="4">
        <v>-0.22947016180484575</v>
      </c>
      <c r="H671" s="3" t="s">
        <v>439</v>
      </c>
      <c r="I671" s="3" t="s">
        <v>338</v>
      </c>
      <c r="J671" s="1">
        <v>45348</v>
      </c>
      <c r="K671" s="4">
        <v>7851.1500000000024</v>
      </c>
      <c r="L671" s="4">
        <v>18631.101710406907</v>
      </c>
      <c r="M671" s="4">
        <v>-0.29066611755841937</v>
      </c>
      <c r="N671" s="3" t="s">
        <v>439</v>
      </c>
    </row>
    <row r="672" spans="1:14" x14ac:dyDescent="0.3">
      <c r="A672" s="3" t="s">
        <v>161</v>
      </c>
      <c r="B672" s="3" t="s">
        <v>54</v>
      </c>
      <c r="C672" s="4">
        <v>32.950000000000003</v>
      </c>
      <c r="D672" s="4">
        <v>10</v>
      </c>
      <c r="E672" s="4">
        <v>217</v>
      </c>
      <c r="F672" s="4">
        <v>7150.1500000000005</v>
      </c>
      <c r="G672" s="4">
        <v>-0.18318722134940191</v>
      </c>
      <c r="H672" s="3" t="s">
        <v>439</v>
      </c>
      <c r="I672" s="3" t="s">
        <v>338</v>
      </c>
      <c r="J672" s="1">
        <v>45353</v>
      </c>
      <c r="K672" s="4">
        <v>42123.110909090959</v>
      </c>
      <c r="L672" s="4">
        <v>132929.50192099597</v>
      </c>
      <c r="M672" s="4">
        <v>-0.26309404912896195</v>
      </c>
      <c r="N672" s="3" t="s">
        <v>439</v>
      </c>
    </row>
    <row r="673" spans="1:14" x14ac:dyDescent="0.3">
      <c r="A673" s="3" t="s">
        <v>3</v>
      </c>
      <c r="B673" s="3" t="s">
        <v>9</v>
      </c>
      <c r="C673" s="4">
        <v>13.28</v>
      </c>
      <c r="D673" s="4">
        <v>9</v>
      </c>
      <c r="E673" s="4">
        <v>6</v>
      </c>
      <c r="F673" s="4">
        <v>79.679999999999993</v>
      </c>
      <c r="G673" s="4">
        <v>-0.25260009671333822</v>
      </c>
      <c r="H673" s="3" t="s">
        <v>439</v>
      </c>
      <c r="I673" s="3" t="s">
        <v>338</v>
      </c>
      <c r="J673" s="1">
        <v>45350</v>
      </c>
      <c r="K673" s="4">
        <v>3369.2595999999985</v>
      </c>
      <c r="L673" s="4">
        <v>7916.3472393375896</v>
      </c>
      <c r="M673" s="4">
        <v>-0.41554261082100519</v>
      </c>
      <c r="N673" s="3" t="s">
        <v>439</v>
      </c>
    </row>
    <row r="674" spans="1:14" x14ac:dyDescent="0.3">
      <c r="A674" s="3" t="s">
        <v>42</v>
      </c>
      <c r="B674" s="3" t="s">
        <v>180</v>
      </c>
      <c r="C674" s="4">
        <v>35</v>
      </c>
      <c r="D674" s="4">
        <v>2</v>
      </c>
      <c r="E674" s="4">
        <v>8</v>
      </c>
      <c r="F674" s="4">
        <v>280</v>
      </c>
      <c r="G674" s="4">
        <v>-0.25063349658733475</v>
      </c>
      <c r="H674" s="3" t="s">
        <v>439</v>
      </c>
      <c r="I674" s="3" t="s">
        <v>335</v>
      </c>
      <c r="J674" s="1">
        <v>45372</v>
      </c>
      <c r="K674" s="4">
        <v>15577.778285714288</v>
      </c>
      <c r="L674" s="4">
        <v>35267.89604619662</v>
      </c>
      <c r="M674" s="4">
        <v>-0.43375931089498715</v>
      </c>
      <c r="N674" s="3" t="s">
        <v>439</v>
      </c>
    </row>
    <row r="675" spans="1:14" x14ac:dyDescent="0.3">
      <c r="A675" s="3" t="s">
        <v>3</v>
      </c>
      <c r="B675" s="3" t="s">
        <v>9</v>
      </c>
      <c r="C675" s="4">
        <v>16.989999999999998</v>
      </c>
      <c r="D675" s="4">
        <v>10</v>
      </c>
      <c r="E675" s="4">
        <v>84</v>
      </c>
      <c r="F675" s="4">
        <v>1427.1599999999999</v>
      </c>
      <c r="G675" s="4">
        <v>-0.2393714907938736</v>
      </c>
      <c r="H675" s="3" t="s">
        <v>439</v>
      </c>
      <c r="I675" s="3" t="s">
        <v>143</v>
      </c>
      <c r="J675" s="1">
        <v>45391</v>
      </c>
      <c r="K675" s="4">
        <v>3369.2595999999985</v>
      </c>
      <c r="L675" s="4">
        <v>7916.3472393375896</v>
      </c>
      <c r="M675" s="4">
        <v>-0.24532774286976658</v>
      </c>
      <c r="N675" s="3" t="s">
        <v>439</v>
      </c>
    </row>
    <row r="676" spans="1:14" x14ac:dyDescent="0.3">
      <c r="A676" s="3" t="s">
        <v>346</v>
      </c>
      <c r="B676" s="3" t="s">
        <v>41</v>
      </c>
      <c r="C676" s="4">
        <v>34.99</v>
      </c>
      <c r="D676" s="4">
        <v>8</v>
      </c>
      <c r="E676" s="4">
        <v>19</v>
      </c>
      <c r="F676" s="4">
        <v>664.81000000000006</v>
      </c>
      <c r="G676" s="4">
        <v>-0.24685570408290483</v>
      </c>
      <c r="H676" s="3" t="s">
        <v>439</v>
      </c>
      <c r="I676" s="3" t="s">
        <v>337</v>
      </c>
      <c r="J676" s="1">
        <v>45320</v>
      </c>
      <c r="K676" s="4">
        <v>10438.718031746032</v>
      </c>
      <c r="L676" s="4">
        <v>26406.609500097282</v>
      </c>
      <c r="M676" s="4">
        <v>-0.37013112310802432</v>
      </c>
      <c r="N676" s="3" t="s">
        <v>439</v>
      </c>
    </row>
    <row r="677" spans="1:14" x14ac:dyDescent="0.3">
      <c r="A677" s="3" t="s">
        <v>69</v>
      </c>
      <c r="B677" s="3" t="s">
        <v>7</v>
      </c>
      <c r="C677" s="4">
        <v>13.15</v>
      </c>
      <c r="D677" s="4">
        <v>3</v>
      </c>
      <c r="E677" s="4">
        <v>7</v>
      </c>
      <c r="F677" s="4">
        <v>92.05</v>
      </c>
      <c r="G677" s="4">
        <v>-0.25247865679940718</v>
      </c>
      <c r="H677" s="3" t="s">
        <v>439</v>
      </c>
      <c r="I677" s="3" t="s">
        <v>143</v>
      </c>
      <c r="J677" s="1">
        <v>45354</v>
      </c>
      <c r="K677" s="4">
        <v>1881.0670270270268</v>
      </c>
      <c r="L677" s="4">
        <v>5343.4324984110126</v>
      </c>
      <c r="M677" s="4">
        <v>-0.33480670478368174</v>
      </c>
      <c r="N677" s="3" t="s">
        <v>439</v>
      </c>
    </row>
    <row r="678" spans="1:14" x14ac:dyDescent="0.3">
      <c r="A678" s="3" t="s">
        <v>16</v>
      </c>
      <c r="B678" s="3" t="s">
        <v>41</v>
      </c>
      <c r="C678" s="4">
        <v>64.989999999999995</v>
      </c>
      <c r="D678" s="4">
        <v>10</v>
      </c>
      <c r="E678" s="4">
        <v>118</v>
      </c>
      <c r="F678" s="4">
        <v>7668.82</v>
      </c>
      <c r="G678" s="4">
        <v>-0.17809528600917521</v>
      </c>
      <c r="H678" s="3" t="s">
        <v>439</v>
      </c>
      <c r="I678" s="3" t="s">
        <v>337</v>
      </c>
      <c r="J678" s="1">
        <v>45335</v>
      </c>
      <c r="K678" s="4">
        <v>10438.718031746032</v>
      </c>
      <c r="L678" s="4">
        <v>26406.609500097282</v>
      </c>
      <c r="M678" s="4">
        <v>-0.1048941187143252</v>
      </c>
      <c r="N678" s="3" t="s">
        <v>439</v>
      </c>
    </row>
    <row r="679" spans="1:14" x14ac:dyDescent="0.3">
      <c r="A679" s="3" t="s">
        <v>116</v>
      </c>
      <c r="B679" s="3" t="s">
        <v>25</v>
      </c>
      <c r="C679" s="4">
        <v>11.5</v>
      </c>
      <c r="D679" s="4">
        <v>2</v>
      </c>
      <c r="E679" s="4">
        <v>12</v>
      </c>
      <c r="F679" s="4">
        <v>138</v>
      </c>
      <c r="G679" s="4">
        <v>-0.2520275521878364</v>
      </c>
      <c r="H679" s="3" t="s">
        <v>439</v>
      </c>
      <c r="I679" s="3" t="s">
        <v>143</v>
      </c>
      <c r="J679" s="1">
        <v>45400</v>
      </c>
      <c r="K679" s="4">
        <v>7851.1500000000024</v>
      </c>
      <c r="L679" s="4">
        <v>18631.101710406907</v>
      </c>
      <c r="M679" s="4">
        <v>-0.41399323131232829</v>
      </c>
      <c r="N679" s="3" t="s">
        <v>439</v>
      </c>
    </row>
    <row r="680" spans="1:14" x14ac:dyDescent="0.3">
      <c r="A680" s="3" t="s">
        <v>16</v>
      </c>
      <c r="B680" s="3" t="s">
        <v>54</v>
      </c>
      <c r="C680" s="4">
        <v>18.989999999999998</v>
      </c>
      <c r="D680" s="4">
        <v>10</v>
      </c>
      <c r="E680" s="4">
        <v>38</v>
      </c>
      <c r="F680" s="4">
        <v>721.61999999999989</v>
      </c>
      <c r="G680" s="4">
        <v>-0.2462979836697746</v>
      </c>
      <c r="H680" s="3" t="s">
        <v>439</v>
      </c>
      <c r="I680" s="3" t="s">
        <v>338</v>
      </c>
      <c r="J680" s="1">
        <v>45340</v>
      </c>
      <c r="K680" s="4">
        <v>42123.110909090959</v>
      </c>
      <c r="L680" s="4">
        <v>132929.50192099597</v>
      </c>
      <c r="M680" s="4">
        <v>-0.31145449513304518</v>
      </c>
      <c r="N680" s="3" t="s">
        <v>439</v>
      </c>
    </row>
    <row r="681" spans="1:14" x14ac:dyDescent="0.3">
      <c r="A681" s="3" t="s">
        <v>18</v>
      </c>
      <c r="B681" s="3" t="s">
        <v>54</v>
      </c>
      <c r="C681" s="4">
        <v>30.31</v>
      </c>
      <c r="D681" s="4">
        <v>10</v>
      </c>
      <c r="E681" s="4">
        <v>17</v>
      </c>
      <c r="F681" s="4">
        <v>515.27</v>
      </c>
      <c r="G681" s="4">
        <v>-0.24832378207233455</v>
      </c>
      <c r="H681" s="3" t="s">
        <v>439</v>
      </c>
      <c r="I681" s="3" t="s">
        <v>338</v>
      </c>
      <c r="J681" s="1">
        <v>45412</v>
      </c>
      <c r="K681" s="4">
        <v>42123.110909090959</v>
      </c>
      <c r="L681" s="4">
        <v>132929.50192099597</v>
      </c>
      <c r="M681" s="4">
        <v>-0.31300682171982985</v>
      </c>
      <c r="N681" s="3" t="s">
        <v>439</v>
      </c>
    </row>
    <row r="682" spans="1:14" x14ac:dyDescent="0.3">
      <c r="A682" s="3" t="s">
        <v>83</v>
      </c>
      <c r="B682" s="3" t="s">
        <v>41</v>
      </c>
      <c r="C682" s="4">
        <v>13</v>
      </c>
      <c r="D682" s="4">
        <v>3</v>
      </c>
      <c r="E682" s="4">
        <v>17</v>
      </c>
      <c r="F682" s="4">
        <v>221</v>
      </c>
      <c r="G682" s="4">
        <v>-0.25121271687205021</v>
      </c>
      <c r="H682" s="3" t="s">
        <v>439</v>
      </c>
      <c r="I682" s="3" t="s">
        <v>335</v>
      </c>
      <c r="J682" s="1">
        <v>45294</v>
      </c>
      <c r="K682" s="4">
        <v>10438.718031746032</v>
      </c>
      <c r="L682" s="4">
        <v>26406.609500097282</v>
      </c>
      <c r="M682" s="4">
        <v>-0.38693790021427737</v>
      </c>
      <c r="N682" s="3" t="s">
        <v>439</v>
      </c>
    </row>
    <row r="683" spans="1:14" x14ac:dyDescent="0.3">
      <c r="A683" s="3" t="s">
        <v>83</v>
      </c>
      <c r="B683" s="3" t="s">
        <v>41</v>
      </c>
      <c r="C683" s="4">
        <v>11.99</v>
      </c>
      <c r="D683" s="4">
        <v>2</v>
      </c>
      <c r="E683" s="4">
        <v>39</v>
      </c>
      <c r="F683" s="4">
        <v>467.61</v>
      </c>
      <c r="G683" s="4">
        <v>-0.24879167425486912</v>
      </c>
      <c r="H683" s="3" t="s">
        <v>439</v>
      </c>
      <c r="I683" s="3" t="s">
        <v>337</v>
      </c>
      <c r="J683" s="1">
        <v>45444</v>
      </c>
      <c r="K683" s="4">
        <v>10438.718031746032</v>
      </c>
      <c r="L683" s="4">
        <v>26406.609500097282</v>
      </c>
      <c r="M683" s="4">
        <v>-0.377598950433576</v>
      </c>
      <c r="N683" s="3" t="s">
        <v>439</v>
      </c>
    </row>
    <row r="684" spans="1:14" x14ac:dyDescent="0.3">
      <c r="A684" s="3" t="s">
        <v>16</v>
      </c>
      <c r="B684" s="3" t="s">
        <v>41</v>
      </c>
      <c r="C684" s="4">
        <v>104.99</v>
      </c>
      <c r="D684" s="4">
        <v>5</v>
      </c>
      <c r="E684" s="4">
        <v>38</v>
      </c>
      <c r="F684" s="4">
        <v>3989.62</v>
      </c>
      <c r="G684" s="4">
        <v>-0.21421507027231393</v>
      </c>
      <c r="H684" s="3" t="s">
        <v>439</v>
      </c>
      <c r="I684" s="3" t="s">
        <v>335</v>
      </c>
      <c r="J684" s="1">
        <v>45342</v>
      </c>
      <c r="K684" s="4">
        <v>10438.718031746032</v>
      </c>
      <c r="L684" s="4">
        <v>26406.609500097282</v>
      </c>
      <c r="M684" s="4">
        <v>-0.24422287275169777</v>
      </c>
      <c r="N684" s="3" t="s">
        <v>439</v>
      </c>
    </row>
    <row r="685" spans="1:14" x14ac:dyDescent="0.3">
      <c r="A685" s="3" t="s">
        <v>20</v>
      </c>
      <c r="B685" s="3" t="s">
        <v>41</v>
      </c>
      <c r="C685" s="4">
        <v>75.95</v>
      </c>
      <c r="D685" s="4">
        <v>10</v>
      </c>
      <c r="E685" s="4">
        <v>3</v>
      </c>
      <c r="F685" s="4">
        <v>227.85000000000002</v>
      </c>
      <c r="G685" s="4">
        <v>-0.25114546841526547</v>
      </c>
      <c r="H685" s="3" t="s">
        <v>439</v>
      </c>
      <c r="I685" s="3" t="s">
        <v>143</v>
      </c>
      <c r="J685" s="1">
        <v>45324</v>
      </c>
      <c r="K685" s="4">
        <v>10438.718031746032</v>
      </c>
      <c r="L685" s="4">
        <v>26406.609500097282</v>
      </c>
      <c r="M685" s="4">
        <v>-0.38667849546184313</v>
      </c>
      <c r="N685" s="3" t="s">
        <v>439</v>
      </c>
    </row>
    <row r="686" spans="1:14" x14ac:dyDescent="0.3">
      <c r="A686" s="3" t="s">
        <v>18</v>
      </c>
      <c r="B686" s="3" t="s">
        <v>41</v>
      </c>
      <c r="C686" s="4">
        <v>19.41</v>
      </c>
      <c r="D686" s="4">
        <v>86</v>
      </c>
      <c r="E686" s="4">
        <v>501</v>
      </c>
      <c r="F686" s="4">
        <v>9724.41</v>
      </c>
      <c r="G686" s="4">
        <v>-0.15791495677089915</v>
      </c>
      <c r="H686" s="3" t="s">
        <v>439</v>
      </c>
      <c r="I686" s="3" t="s">
        <v>337</v>
      </c>
      <c r="J686" s="1">
        <v>45394</v>
      </c>
      <c r="K686" s="4">
        <v>10438.718031746032</v>
      </c>
      <c r="L686" s="4">
        <v>26406.609500097282</v>
      </c>
      <c r="M686" s="4">
        <v>-2.7050350092971995E-2</v>
      </c>
      <c r="N686" s="3" t="s">
        <v>439</v>
      </c>
    </row>
    <row r="687" spans="1:14" x14ac:dyDescent="0.3">
      <c r="A687" s="3" t="s">
        <v>158</v>
      </c>
      <c r="B687" s="3" t="s">
        <v>41</v>
      </c>
      <c r="C687" s="4">
        <v>13.5</v>
      </c>
      <c r="D687" s="4">
        <v>10</v>
      </c>
      <c r="E687" s="4">
        <v>17</v>
      </c>
      <c r="F687" s="4">
        <v>229.5</v>
      </c>
      <c r="G687" s="4">
        <v>-0.25112926988187934</v>
      </c>
      <c r="H687" s="3" t="s">
        <v>439</v>
      </c>
      <c r="I687" s="3" t="s">
        <v>338</v>
      </c>
      <c r="J687" s="1">
        <v>45387</v>
      </c>
      <c r="K687" s="4">
        <v>10438.718031746032</v>
      </c>
      <c r="L687" s="4">
        <v>26406.609500097282</v>
      </c>
      <c r="M687" s="4">
        <v>-0.38661601110541743</v>
      </c>
      <c r="N687" s="3" t="s">
        <v>439</v>
      </c>
    </row>
    <row r="688" spans="1:14" x14ac:dyDescent="0.3">
      <c r="A688" s="3" t="s">
        <v>12</v>
      </c>
      <c r="B688" s="3" t="s">
        <v>54</v>
      </c>
      <c r="C688" s="4">
        <v>41.95</v>
      </c>
      <c r="D688" s="4">
        <v>7</v>
      </c>
      <c r="E688" s="4">
        <v>37</v>
      </c>
      <c r="F688" s="4">
        <v>1552.15</v>
      </c>
      <c r="G688" s="4">
        <v>-0.23814442734664329</v>
      </c>
      <c r="H688" s="3" t="s">
        <v>439</v>
      </c>
      <c r="I688" s="3" t="s">
        <v>338</v>
      </c>
      <c r="J688" s="1">
        <v>45431</v>
      </c>
      <c r="K688" s="4">
        <v>42123.110909090959</v>
      </c>
      <c r="L688" s="4">
        <v>132929.50192099597</v>
      </c>
      <c r="M688" s="4">
        <v>-0.30520659690129215</v>
      </c>
      <c r="N688" s="3" t="s">
        <v>439</v>
      </c>
    </row>
    <row r="689" spans="1:14" x14ac:dyDescent="0.3">
      <c r="A689" s="3" t="s">
        <v>27</v>
      </c>
      <c r="B689" s="3" t="s">
        <v>54</v>
      </c>
      <c r="C689" s="4">
        <v>79.989999999999995</v>
      </c>
      <c r="D689" s="4">
        <v>2</v>
      </c>
      <c r="E689" s="4">
        <v>11</v>
      </c>
      <c r="F689" s="4">
        <v>879.89</v>
      </c>
      <c r="G689" s="4">
        <v>-0.2447442007127929</v>
      </c>
      <c r="H689" s="3" t="s">
        <v>439</v>
      </c>
      <c r="I689" s="3" t="s">
        <v>338</v>
      </c>
      <c r="J689" s="1">
        <v>45349</v>
      </c>
      <c r="K689" s="4">
        <v>42123.110909090959</v>
      </c>
      <c r="L689" s="4">
        <v>132929.50192099597</v>
      </c>
      <c r="M689" s="4">
        <v>-0.3102638640262344</v>
      </c>
      <c r="N689" s="3" t="s">
        <v>439</v>
      </c>
    </row>
    <row r="690" spans="1:14" x14ac:dyDescent="0.3">
      <c r="A690" s="3" t="s">
        <v>347</v>
      </c>
      <c r="B690" s="3" t="s">
        <v>54</v>
      </c>
      <c r="C690" s="4">
        <v>52.99</v>
      </c>
      <c r="D690" s="4">
        <v>8</v>
      </c>
      <c r="E690" s="4">
        <v>60</v>
      </c>
      <c r="F690" s="4">
        <v>3179.4</v>
      </c>
      <c r="G690" s="4">
        <v>-0.22216923737540159</v>
      </c>
      <c r="H690" s="3" t="s">
        <v>439</v>
      </c>
      <c r="I690" s="3" t="s">
        <v>338</v>
      </c>
      <c r="J690" s="1">
        <v>45350</v>
      </c>
      <c r="K690" s="4">
        <v>42123.110909090959</v>
      </c>
      <c r="L690" s="4">
        <v>132929.50192099597</v>
      </c>
      <c r="M690" s="4">
        <v>-0.2929651457825847</v>
      </c>
      <c r="N690" s="3" t="s">
        <v>439</v>
      </c>
    </row>
    <row r="691" spans="1:14" x14ac:dyDescent="0.3">
      <c r="A691" s="3" t="s">
        <v>5</v>
      </c>
      <c r="B691" s="3" t="s">
        <v>54</v>
      </c>
      <c r="C691" s="4">
        <v>51.99</v>
      </c>
      <c r="D691" s="4">
        <v>9</v>
      </c>
      <c r="E691" s="4">
        <v>28</v>
      </c>
      <c r="F691" s="4">
        <v>1455.72</v>
      </c>
      <c r="G691" s="4">
        <v>-0.23909110890689944</v>
      </c>
      <c r="H691" s="3" t="s">
        <v>439</v>
      </c>
      <c r="I691" s="3" t="s">
        <v>338</v>
      </c>
      <c r="J691" s="1">
        <v>45405</v>
      </c>
      <c r="K691" s="4">
        <v>42123.110909090959</v>
      </c>
      <c r="L691" s="4">
        <v>132929.50192099597</v>
      </c>
      <c r="M691" s="4">
        <v>-0.30593201901306166</v>
      </c>
      <c r="N691" s="3" t="s">
        <v>439</v>
      </c>
    </row>
    <row r="692" spans="1:14" x14ac:dyDescent="0.3">
      <c r="A692" s="3" t="s">
        <v>45</v>
      </c>
      <c r="B692" s="3" t="s">
        <v>180</v>
      </c>
      <c r="C692" s="4">
        <v>44.99</v>
      </c>
      <c r="D692" s="4">
        <v>2</v>
      </c>
      <c r="E692" s="4">
        <v>129</v>
      </c>
      <c r="F692" s="4">
        <v>5803.71</v>
      </c>
      <c r="G692" s="4">
        <v>-0.19640561728418679</v>
      </c>
      <c r="H692" s="3" t="s">
        <v>439</v>
      </c>
      <c r="I692" s="3" t="s">
        <v>335</v>
      </c>
      <c r="J692" s="1">
        <v>45392</v>
      </c>
      <c r="K692" s="4">
        <v>15577.778285714288</v>
      </c>
      <c r="L692" s="4">
        <v>35267.89604619662</v>
      </c>
      <c r="M692" s="4">
        <v>-0.27713783302841366</v>
      </c>
      <c r="N692" s="3" t="s">
        <v>439</v>
      </c>
    </row>
    <row r="693" spans="1:14" x14ac:dyDescent="0.3">
      <c r="A693" s="3" t="s">
        <v>40</v>
      </c>
      <c r="B693" s="3" t="s">
        <v>41</v>
      </c>
      <c r="C693" s="4">
        <v>9.89</v>
      </c>
      <c r="D693" s="4">
        <v>10</v>
      </c>
      <c r="E693" s="4">
        <v>6</v>
      </c>
      <c r="F693" s="4">
        <v>59.34</v>
      </c>
      <c r="G693" s="4">
        <v>-0.25279978045217061</v>
      </c>
      <c r="H693" s="3" t="s">
        <v>439</v>
      </c>
      <c r="I693" s="3" t="s">
        <v>143</v>
      </c>
      <c r="J693" s="1">
        <v>45414</v>
      </c>
      <c r="K693" s="4">
        <v>10438.718031746032</v>
      </c>
      <c r="L693" s="4">
        <v>26406.609500097282</v>
      </c>
      <c r="M693" s="4">
        <v>-0.39305985237172508</v>
      </c>
      <c r="N693" s="3" t="s">
        <v>439</v>
      </c>
    </row>
    <row r="694" spans="1:14" x14ac:dyDescent="0.3">
      <c r="A694" s="3" t="s">
        <v>11</v>
      </c>
      <c r="B694" s="3" t="s">
        <v>101</v>
      </c>
      <c r="C694" s="4">
        <v>15.99</v>
      </c>
      <c r="D694" s="4">
        <v>1</v>
      </c>
      <c r="E694" s="4">
        <v>196</v>
      </c>
      <c r="F694" s="4">
        <v>3134.04</v>
      </c>
      <c r="G694" s="4">
        <v>-0.22261454978412523</v>
      </c>
      <c r="H694" s="3" t="s">
        <v>439</v>
      </c>
      <c r="I694" s="3" t="s">
        <v>335</v>
      </c>
      <c r="J694" s="1">
        <v>45332</v>
      </c>
      <c r="K694" s="4">
        <v>1516.98</v>
      </c>
      <c r="L694" s="4">
        <v>1143.3262167222638</v>
      </c>
      <c r="M694" s="4">
        <v>1.4143469959394934</v>
      </c>
      <c r="N694" s="3" t="s">
        <v>439</v>
      </c>
    </row>
    <row r="695" spans="1:14" x14ac:dyDescent="0.3">
      <c r="A695" s="3" t="s">
        <v>159</v>
      </c>
      <c r="B695" s="3" t="s">
        <v>41</v>
      </c>
      <c r="C695" s="4">
        <v>65.37</v>
      </c>
      <c r="D695" s="4">
        <v>16</v>
      </c>
      <c r="E695" s="4">
        <v>87</v>
      </c>
      <c r="F695" s="4">
        <v>5687.1900000000005</v>
      </c>
      <c r="G695" s="4">
        <v>-0.19754952826003502</v>
      </c>
      <c r="H695" s="3" t="s">
        <v>439</v>
      </c>
      <c r="I695" s="3" t="s">
        <v>338</v>
      </c>
      <c r="J695" s="1">
        <v>45357</v>
      </c>
      <c r="K695" s="4">
        <v>10438.718031746032</v>
      </c>
      <c r="L695" s="4">
        <v>26406.609500097282</v>
      </c>
      <c r="M695" s="4">
        <v>-0.17993707339552723</v>
      </c>
      <c r="N695" s="3" t="s">
        <v>439</v>
      </c>
    </row>
    <row r="696" spans="1:14" x14ac:dyDescent="0.3">
      <c r="A696" s="3" t="s">
        <v>364</v>
      </c>
      <c r="B696" s="3" t="s">
        <v>54</v>
      </c>
      <c r="C696" s="4">
        <v>76.989999999999995</v>
      </c>
      <c r="D696" s="4">
        <v>10</v>
      </c>
      <c r="E696" s="4">
        <v>33</v>
      </c>
      <c r="F696" s="4">
        <v>2540.6699999999996</v>
      </c>
      <c r="G696" s="4">
        <v>-0.22843983690855954</v>
      </c>
      <c r="H696" s="3" t="s">
        <v>439</v>
      </c>
      <c r="I696" s="3" t="s">
        <v>338</v>
      </c>
      <c r="J696" s="1">
        <v>45389</v>
      </c>
      <c r="K696" s="4">
        <v>42123.110909090959</v>
      </c>
      <c r="L696" s="4">
        <v>132929.50192099597</v>
      </c>
      <c r="M696" s="4">
        <v>-0.29777017394239547</v>
      </c>
      <c r="N696" s="3" t="s">
        <v>439</v>
      </c>
    </row>
    <row r="697" spans="1:14" x14ac:dyDescent="0.3">
      <c r="A697" s="3" t="s">
        <v>370</v>
      </c>
      <c r="B697" s="3" t="s">
        <v>180</v>
      </c>
      <c r="C697" s="4">
        <v>38.950000000000003</v>
      </c>
      <c r="D697" s="4">
        <v>3</v>
      </c>
      <c r="E697" s="4">
        <v>114</v>
      </c>
      <c r="F697" s="4">
        <v>4440.3</v>
      </c>
      <c r="G697" s="4">
        <v>-0.20979061268052457</v>
      </c>
      <c r="H697" s="3" t="s">
        <v>439</v>
      </c>
      <c r="I697" s="3" t="s">
        <v>335</v>
      </c>
      <c r="J697" s="1">
        <v>45394</v>
      </c>
      <c r="K697" s="4">
        <v>15577.778285714288</v>
      </c>
      <c r="L697" s="4">
        <v>35267.89604619662</v>
      </c>
      <c r="M697" s="4">
        <v>-0.31579650430877865</v>
      </c>
      <c r="N697" s="3" t="s">
        <v>439</v>
      </c>
    </row>
    <row r="698" spans="1:14" x14ac:dyDescent="0.3">
      <c r="A698" s="3" t="s">
        <v>13</v>
      </c>
      <c r="B698" s="3" t="s">
        <v>54</v>
      </c>
      <c r="C698" s="4">
        <v>99.99</v>
      </c>
      <c r="D698" s="4">
        <v>6</v>
      </c>
      <c r="E698" s="4">
        <v>17</v>
      </c>
      <c r="F698" s="4">
        <v>1699.83</v>
      </c>
      <c r="G698" s="4">
        <v>-0.23669460952212157</v>
      </c>
      <c r="H698" s="3" t="s">
        <v>439</v>
      </c>
      <c r="I698" s="3" t="s">
        <v>338</v>
      </c>
      <c r="J698" s="1">
        <v>45410</v>
      </c>
      <c r="K698" s="4">
        <v>42123.110909090959</v>
      </c>
      <c r="L698" s="4">
        <v>132929.50192099597</v>
      </c>
      <c r="M698" s="4">
        <v>-0.30409563208260376</v>
      </c>
      <c r="N698" s="3" t="s">
        <v>439</v>
      </c>
    </row>
    <row r="699" spans="1:14" x14ac:dyDescent="0.3">
      <c r="A699" s="3" t="s">
        <v>13</v>
      </c>
      <c r="B699" s="3" t="s">
        <v>41</v>
      </c>
      <c r="C699" s="4">
        <v>239.99</v>
      </c>
      <c r="D699" s="4">
        <v>10</v>
      </c>
      <c r="E699" s="4">
        <v>14</v>
      </c>
      <c r="F699" s="4">
        <v>3359.86</v>
      </c>
      <c r="G699" s="4">
        <v>-0.22039760868760913</v>
      </c>
      <c r="H699" s="3" t="s">
        <v>439</v>
      </c>
      <c r="I699" s="3" t="s">
        <v>337</v>
      </c>
      <c r="J699" s="1">
        <v>45401</v>
      </c>
      <c r="K699" s="4">
        <v>10438.718031746032</v>
      </c>
      <c r="L699" s="4">
        <v>26406.609500097282</v>
      </c>
      <c r="M699" s="4">
        <v>-0.26807144748059958</v>
      </c>
      <c r="N699" s="3" t="s">
        <v>439</v>
      </c>
    </row>
    <row r="700" spans="1:14" x14ac:dyDescent="0.3">
      <c r="A700" s="3" t="s">
        <v>32</v>
      </c>
      <c r="B700" s="3" t="s">
        <v>54</v>
      </c>
      <c r="C700" s="4">
        <v>39.99</v>
      </c>
      <c r="D700" s="4">
        <v>3</v>
      </c>
      <c r="E700" s="4">
        <v>45</v>
      </c>
      <c r="F700" s="4">
        <v>1799.5500000000002</v>
      </c>
      <c r="G700" s="4">
        <v>-0.23571562906802282</v>
      </c>
      <c r="H700" s="3" t="s">
        <v>439</v>
      </c>
      <c r="I700" s="3" t="s">
        <v>338</v>
      </c>
      <c r="J700" s="1">
        <v>45343</v>
      </c>
      <c r="K700" s="4">
        <v>42123.110909090959</v>
      </c>
      <c r="L700" s="4">
        <v>132929.50192099597</v>
      </c>
      <c r="M700" s="4">
        <v>-0.30334546000974616</v>
      </c>
      <c r="N700" s="3" t="s">
        <v>439</v>
      </c>
    </row>
    <row r="701" spans="1:14" x14ac:dyDescent="0.3">
      <c r="A701" s="3" t="s">
        <v>12</v>
      </c>
      <c r="B701" s="3" t="s">
        <v>54</v>
      </c>
      <c r="C701" s="4">
        <v>32.979999999999997</v>
      </c>
      <c r="D701" s="4">
        <v>10</v>
      </c>
      <c r="E701" s="4">
        <v>507</v>
      </c>
      <c r="F701" s="4">
        <v>16720.859999999997</v>
      </c>
      <c r="G701" s="4">
        <v>-8.9228757431956782E-2</v>
      </c>
      <c r="H701" s="3" t="s">
        <v>439</v>
      </c>
      <c r="I701" s="3" t="s">
        <v>338</v>
      </c>
      <c r="J701" s="1">
        <v>45344</v>
      </c>
      <c r="K701" s="4">
        <v>42123.110909090959</v>
      </c>
      <c r="L701" s="4">
        <v>132929.50192099597</v>
      </c>
      <c r="M701" s="4">
        <v>-0.19109566004533959</v>
      </c>
      <c r="N701" s="3" t="s">
        <v>439</v>
      </c>
    </row>
    <row r="702" spans="1:14" x14ac:dyDescent="0.3">
      <c r="A702" s="3" t="s">
        <v>39</v>
      </c>
      <c r="B702" s="3" t="s">
        <v>41</v>
      </c>
      <c r="C702" s="4">
        <v>44.95</v>
      </c>
      <c r="D702" s="4">
        <v>6</v>
      </c>
      <c r="E702" s="4">
        <v>75</v>
      </c>
      <c r="F702" s="4">
        <v>3371.25</v>
      </c>
      <c r="G702" s="4">
        <v>-0.22028578972078017</v>
      </c>
      <c r="H702" s="3" t="s">
        <v>439</v>
      </c>
      <c r="I702" s="3" t="s">
        <v>143</v>
      </c>
      <c r="J702" s="1">
        <v>45379</v>
      </c>
      <c r="K702" s="4">
        <v>10438.718031746032</v>
      </c>
      <c r="L702" s="4">
        <v>26406.609500097282</v>
      </c>
      <c r="M702" s="4">
        <v>-0.26764011607472726</v>
      </c>
      <c r="N702" s="3" t="s">
        <v>439</v>
      </c>
    </row>
    <row r="703" spans="1:14" x14ac:dyDescent="0.3">
      <c r="A703" s="3" t="s">
        <v>5</v>
      </c>
      <c r="B703" s="3" t="s">
        <v>41</v>
      </c>
      <c r="C703" s="4">
        <v>79.989999999999995</v>
      </c>
      <c r="D703" s="4">
        <v>5</v>
      </c>
      <c r="E703" s="4">
        <v>47</v>
      </c>
      <c r="F703" s="4">
        <v>3759.5299999999997</v>
      </c>
      <c r="G703" s="4">
        <v>-0.21647393120977468</v>
      </c>
      <c r="H703" s="3" t="s">
        <v>439</v>
      </c>
      <c r="I703" s="3" t="s">
        <v>338</v>
      </c>
      <c r="J703" s="1">
        <v>45347</v>
      </c>
      <c r="K703" s="4">
        <v>10438.718031746032</v>
      </c>
      <c r="L703" s="4">
        <v>26406.609500097282</v>
      </c>
      <c r="M703" s="4">
        <v>-0.25293622158200302</v>
      </c>
      <c r="N703" s="3" t="s">
        <v>439</v>
      </c>
    </row>
    <row r="704" spans="1:14" x14ac:dyDescent="0.3">
      <c r="A704" s="3" t="s">
        <v>3</v>
      </c>
      <c r="B704" s="3" t="s">
        <v>41</v>
      </c>
      <c r="C704" s="4">
        <v>13.99</v>
      </c>
      <c r="D704" s="4">
        <v>10</v>
      </c>
      <c r="E704" s="4">
        <v>8</v>
      </c>
      <c r="F704" s="4">
        <v>111.92</v>
      </c>
      <c r="G704" s="4">
        <v>-0.25228358718826654</v>
      </c>
      <c r="H704" s="3" t="s">
        <v>439</v>
      </c>
      <c r="I704" s="3" t="s">
        <v>337</v>
      </c>
      <c r="J704" s="1">
        <v>45372</v>
      </c>
      <c r="K704" s="4">
        <v>10438.718031746032</v>
      </c>
      <c r="L704" s="4">
        <v>26406.609500097282</v>
      </c>
      <c r="M704" s="4">
        <v>-0.39106868421362417</v>
      </c>
      <c r="N704" s="3" t="s">
        <v>439</v>
      </c>
    </row>
    <row r="705" spans="1:14" x14ac:dyDescent="0.3">
      <c r="A705" s="3" t="s">
        <v>5</v>
      </c>
      <c r="B705" s="3" t="s">
        <v>54</v>
      </c>
      <c r="C705" s="4">
        <v>37.950000000000003</v>
      </c>
      <c r="D705" s="4">
        <v>9</v>
      </c>
      <c r="E705" s="4">
        <v>20</v>
      </c>
      <c r="F705" s="4">
        <v>759</v>
      </c>
      <c r="G705" s="4">
        <v>-0.24593101325888195</v>
      </c>
      <c r="H705" s="3" t="s">
        <v>439</v>
      </c>
      <c r="I705" s="3" t="s">
        <v>338</v>
      </c>
      <c r="J705" s="1">
        <v>45292</v>
      </c>
      <c r="K705" s="4">
        <v>42123.110909090959</v>
      </c>
      <c r="L705" s="4">
        <v>132929.50192099597</v>
      </c>
      <c r="M705" s="4">
        <v>-0.31117329344749145</v>
      </c>
      <c r="N705" s="3" t="s">
        <v>439</v>
      </c>
    </row>
    <row r="706" spans="1:14" x14ac:dyDescent="0.3">
      <c r="A706" s="3" t="s">
        <v>47</v>
      </c>
      <c r="B706" s="3" t="s">
        <v>41</v>
      </c>
      <c r="C706" s="4">
        <v>35.99</v>
      </c>
      <c r="D706" s="4">
        <v>4</v>
      </c>
      <c r="E706" s="4">
        <v>3</v>
      </c>
      <c r="F706" s="4">
        <v>107.97</v>
      </c>
      <c r="G706" s="4">
        <v>-0.25232236549546361</v>
      </c>
      <c r="H706" s="3" t="s">
        <v>439</v>
      </c>
      <c r="I706" s="3" t="s">
        <v>335</v>
      </c>
      <c r="J706" s="1">
        <v>45340</v>
      </c>
      <c r="K706" s="4">
        <v>10438.718031746032</v>
      </c>
      <c r="L706" s="4">
        <v>26406.609500097282</v>
      </c>
      <c r="M706" s="4">
        <v>-0.39121826797597675</v>
      </c>
      <c r="N706" s="3" t="s">
        <v>439</v>
      </c>
    </row>
    <row r="707" spans="1:14" x14ac:dyDescent="0.3">
      <c r="A707" s="3" t="s">
        <v>20</v>
      </c>
      <c r="B707" s="3" t="s">
        <v>41</v>
      </c>
      <c r="C707" s="4">
        <v>7.5</v>
      </c>
      <c r="D707" s="4">
        <v>10</v>
      </c>
      <c r="E707" s="4">
        <v>115</v>
      </c>
      <c r="F707" s="4">
        <v>862.5</v>
      </c>
      <c r="G707" s="4">
        <v>-0.24491492343738955</v>
      </c>
      <c r="H707" s="3" t="s">
        <v>439</v>
      </c>
      <c r="I707" s="3" t="s">
        <v>143</v>
      </c>
      <c r="J707" s="1">
        <v>45346</v>
      </c>
      <c r="K707" s="4">
        <v>10438.718031746032</v>
      </c>
      <c r="L707" s="4">
        <v>26406.609500097282</v>
      </c>
      <c r="M707" s="4">
        <v>-0.36264473982207951</v>
      </c>
      <c r="N707" s="3" t="s">
        <v>439</v>
      </c>
    </row>
    <row r="708" spans="1:14" x14ac:dyDescent="0.3">
      <c r="A708" s="3" t="s">
        <v>40</v>
      </c>
      <c r="B708" s="3" t="s">
        <v>41</v>
      </c>
      <c r="C708" s="4">
        <v>129</v>
      </c>
      <c r="D708" s="4">
        <v>7</v>
      </c>
      <c r="E708" s="4">
        <v>13</v>
      </c>
      <c r="F708" s="4">
        <v>1677</v>
      </c>
      <c r="G708" s="4">
        <v>-0.23691873832042759</v>
      </c>
      <c r="H708" s="3" t="s">
        <v>439</v>
      </c>
      <c r="I708" s="3" t="s">
        <v>143</v>
      </c>
      <c r="J708" s="1">
        <v>45356</v>
      </c>
      <c r="K708" s="4">
        <v>10438.718031746032</v>
      </c>
      <c r="L708" s="4">
        <v>26406.609500097282</v>
      </c>
      <c r="M708" s="4">
        <v>-0.33180018933190775</v>
      </c>
      <c r="N708" s="3" t="s">
        <v>439</v>
      </c>
    </row>
    <row r="709" spans="1:14" x14ac:dyDescent="0.3">
      <c r="A709" s="3" t="s">
        <v>5</v>
      </c>
      <c r="B709" s="3" t="s">
        <v>54</v>
      </c>
      <c r="C709" s="4">
        <v>29.99</v>
      </c>
      <c r="D709" s="4">
        <v>6</v>
      </c>
      <c r="E709" s="4">
        <v>9</v>
      </c>
      <c r="F709" s="4">
        <v>269.90999999999997</v>
      </c>
      <c r="G709" s="4">
        <v>-0.25073255307331405</v>
      </c>
      <c r="H709" s="3" t="s">
        <v>439</v>
      </c>
      <c r="I709" s="3" t="s">
        <v>338</v>
      </c>
      <c r="J709" s="1">
        <v>45356</v>
      </c>
      <c r="K709" s="4">
        <v>42123.110909090959</v>
      </c>
      <c r="L709" s="4">
        <v>132929.50192099597</v>
      </c>
      <c r="M709" s="4">
        <v>-0.31485261213094429</v>
      </c>
      <c r="N709" s="3" t="s">
        <v>439</v>
      </c>
    </row>
    <row r="710" spans="1:14" x14ac:dyDescent="0.3">
      <c r="A710" s="3" t="s">
        <v>16</v>
      </c>
      <c r="B710" s="3" t="s">
        <v>54</v>
      </c>
      <c r="C710" s="4">
        <v>45.99</v>
      </c>
      <c r="D710" s="4">
        <v>10</v>
      </c>
      <c r="E710" s="4">
        <v>2452</v>
      </c>
      <c r="F710" s="4">
        <v>112767.48000000001</v>
      </c>
      <c r="G710" s="4">
        <v>0.85368904904870857</v>
      </c>
      <c r="H710" s="3" t="s">
        <v>439</v>
      </c>
      <c r="I710" s="3" t="s">
        <v>338</v>
      </c>
      <c r="J710" s="1">
        <v>45345</v>
      </c>
      <c r="K710" s="4">
        <v>42123.110909090959</v>
      </c>
      <c r="L710" s="4">
        <v>132929.50192099597</v>
      </c>
      <c r="M710" s="4">
        <v>0.53144236659289623</v>
      </c>
      <c r="N710" s="3" t="s">
        <v>439</v>
      </c>
    </row>
    <row r="711" spans="1:14" x14ac:dyDescent="0.3">
      <c r="A711" s="3" t="s">
        <v>20</v>
      </c>
      <c r="B711" s="3" t="s">
        <v>41</v>
      </c>
      <c r="C711" s="4">
        <v>14.95</v>
      </c>
      <c r="D711" s="4">
        <v>8</v>
      </c>
      <c r="E711" s="4">
        <v>79</v>
      </c>
      <c r="F711" s="4">
        <v>1181.05</v>
      </c>
      <c r="G711" s="4">
        <v>-0.24178762476457405</v>
      </c>
      <c r="H711" s="3" t="s">
        <v>439</v>
      </c>
      <c r="I711" s="3" t="s">
        <v>337</v>
      </c>
      <c r="J711" s="1">
        <v>45294</v>
      </c>
      <c r="K711" s="4">
        <v>10438.718031746032</v>
      </c>
      <c r="L711" s="4">
        <v>26406.609500097282</v>
      </c>
      <c r="M711" s="4">
        <v>-0.35058147210121493</v>
      </c>
      <c r="N711" s="3" t="s">
        <v>439</v>
      </c>
    </row>
    <row r="712" spans="1:14" x14ac:dyDescent="0.3">
      <c r="A712" s="3" t="s">
        <v>12</v>
      </c>
      <c r="B712" s="3" t="s">
        <v>41</v>
      </c>
      <c r="C712" s="4">
        <v>12.99</v>
      </c>
      <c r="D712" s="4">
        <v>5</v>
      </c>
      <c r="E712" s="4">
        <v>5</v>
      </c>
      <c r="F712" s="4">
        <v>64.95</v>
      </c>
      <c r="G712" s="4">
        <v>-0.25274470543865785</v>
      </c>
      <c r="H712" s="3" t="s">
        <v>439</v>
      </c>
      <c r="I712" s="3" t="s">
        <v>337</v>
      </c>
      <c r="J712" s="1">
        <v>45321</v>
      </c>
      <c r="K712" s="4">
        <v>10438.718031746032</v>
      </c>
      <c r="L712" s="4">
        <v>26406.609500097282</v>
      </c>
      <c r="M712" s="4">
        <v>-0.39284740555987752</v>
      </c>
      <c r="N712" s="3" t="s">
        <v>439</v>
      </c>
    </row>
    <row r="713" spans="1:14" x14ac:dyDescent="0.3">
      <c r="A713" s="3" t="s">
        <v>16</v>
      </c>
      <c r="B713" s="3" t="s">
        <v>41</v>
      </c>
      <c r="C713" s="4">
        <v>108</v>
      </c>
      <c r="D713" s="4">
        <v>1</v>
      </c>
      <c r="E713" s="4">
        <v>10</v>
      </c>
      <c r="F713" s="4">
        <v>1080</v>
      </c>
      <c r="G713" s="4">
        <v>-0.24277966221831132</v>
      </c>
      <c r="H713" s="3" t="s">
        <v>439</v>
      </c>
      <c r="I713" s="3" t="s">
        <v>143</v>
      </c>
      <c r="J713" s="1">
        <v>45310</v>
      </c>
      <c r="K713" s="4">
        <v>10438.718031746032</v>
      </c>
      <c r="L713" s="4">
        <v>26406.609500097282</v>
      </c>
      <c r="M713" s="4">
        <v>-0.35440816556595628</v>
      </c>
      <c r="N713" s="3" t="s">
        <v>439</v>
      </c>
    </row>
    <row r="714" spans="1:14" x14ac:dyDescent="0.3">
      <c r="A714" s="3" t="s">
        <v>371</v>
      </c>
      <c r="B714" s="3" t="s">
        <v>9</v>
      </c>
      <c r="C714" s="4">
        <v>14.7</v>
      </c>
      <c r="D714" s="4">
        <v>10</v>
      </c>
      <c r="E714" s="4">
        <v>119</v>
      </c>
      <c r="F714" s="4">
        <v>1749.3</v>
      </c>
      <c r="G714" s="4">
        <v>-0.2362089480393271</v>
      </c>
      <c r="H714" s="3" t="s">
        <v>439</v>
      </c>
      <c r="I714" s="3" t="s">
        <v>338</v>
      </c>
      <c r="J714" s="1">
        <v>45402</v>
      </c>
      <c r="K714" s="4">
        <v>3369.2595999999985</v>
      </c>
      <c r="L714" s="4">
        <v>7916.3472393375896</v>
      </c>
      <c r="M714" s="4">
        <v>-0.2046347325380273</v>
      </c>
      <c r="N714" s="3" t="s">
        <v>439</v>
      </c>
    </row>
    <row r="715" spans="1:14" x14ac:dyDescent="0.3">
      <c r="A715" s="3" t="s">
        <v>72</v>
      </c>
      <c r="B715" s="3" t="s">
        <v>54</v>
      </c>
      <c r="C715" s="4">
        <v>68.55</v>
      </c>
      <c r="D715" s="4">
        <v>10</v>
      </c>
      <c r="E715" s="4">
        <v>65</v>
      </c>
      <c r="F715" s="4">
        <v>4455.75</v>
      </c>
      <c r="G715" s="4">
        <v>-0.20963893550427279</v>
      </c>
      <c r="H715" s="3" t="s">
        <v>439</v>
      </c>
      <c r="I715" s="3" t="s">
        <v>338</v>
      </c>
      <c r="J715" s="1">
        <v>45442</v>
      </c>
      <c r="K715" s="4">
        <v>42123.110909090959</v>
      </c>
      <c r="L715" s="4">
        <v>132929.50192099597</v>
      </c>
      <c r="M715" s="4">
        <v>-0.28336343975378631</v>
      </c>
      <c r="N715" s="3" t="s">
        <v>439</v>
      </c>
    </row>
    <row r="716" spans="1:14" x14ac:dyDescent="0.3">
      <c r="A716" s="3" t="s">
        <v>174</v>
      </c>
      <c r="B716" s="3" t="s">
        <v>54</v>
      </c>
      <c r="C716" s="4">
        <v>23.01</v>
      </c>
      <c r="D716" s="4">
        <v>5</v>
      </c>
      <c r="E716" s="4">
        <v>2611</v>
      </c>
      <c r="F716" s="4">
        <v>60079.11</v>
      </c>
      <c r="G716" s="4">
        <v>0.33643188510643035</v>
      </c>
      <c r="H716" s="3" t="s">
        <v>439</v>
      </c>
      <c r="I716" s="3" t="s">
        <v>338</v>
      </c>
      <c r="J716" s="1">
        <v>45404</v>
      </c>
      <c r="K716" s="4">
        <v>42123.110909090959</v>
      </c>
      <c r="L716" s="4">
        <v>132929.50192099597</v>
      </c>
      <c r="M716" s="4">
        <v>0.13507911209643164</v>
      </c>
      <c r="N716" s="3" t="s">
        <v>439</v>
      </c>
    </row>
    <row r="717" spans="1:14" x14ac:dyDescent="0.3">
      <c r="A717" s="3" t="s">
        <v>72</v>
      </c>
      <c r="B717" s="3" t="s">
        <v>54</v>
      </c>
      <c r="C717" s="4">
        <v>66.55</v>
      </c>
      <c r="D717" s="4">
        <v>3</v>
      </c>
      <c r="E717" s="4">
        <v>7</v>
      </c>
      <c r="F717" s="4">
        <v>465.84999999999997</v>
      </c>
      <c r="G717" s="4">
        <v>-0.24880895269048098</v>
      </c>
      <c r="H717" s="3" t="s">
        <v>439</v>
      </c>
      <c r="I717" s="3" t="s">
        <v>338</v>
      </c>
      <c r="J717" s="1">
        <v>45405</v>
      </c>
      <c r="K717" s="4">
        <v>42123.110909090959</v>
      </c>
      <c r="L717" s="4">
        <v>132929.50192099597</v>
      </c>
      <c r="M717" s="4">
        <v>-0.31337859773106752</v>
      </c>
      <c r="N717" s="3" t="s">
        <v>439</v>
      </c>
    </row>
    <row r="718" spans="1:14" x14ac:dyDescent="0.3">
      <c r="A718" s="3" t="s">
        <v>38</v>
      </c>
      <c r="B718" s="3" t="s">
        <v>54</v>
      </c>
      <c r="C718" s="4">
        <v>18.66</v>
      </c>
      <c r="D718" s="4">
        <v>26</v>
      </c>
      <c r="E718" s="4">
        <v>58</v>
      </c>
      <c r="F718" s="4">
        <v>1082.28</v>
      </c>
      <c r="G718" s="4">
        <v>-0.2427572787903596</v>
      </c>
      <c r="H718" s="3" t="s">
        <v>439</v>
      </c>
      <c r="I718" s="3" t="s">
        <v>338</v>
      </c>
      <c r="J718" s="1">
        <v>45333</v>
      </c>
      <c r="K718" s="4">
        <v>42123.110909090959</v>
      </c>
      <c r="L718" s="4">
        <v>132929.50192099597</v>
      </c>
      <c r="M718" s="4">
        <v>-0.30874132766616974</v>
      </c>
      <c r="N718" s="3" t="s">
        <v>439</v>
      </c>
    </row>
    <row r="719" spans="1:14" x14ac:dyDescent="0.3">
      <c r="A719" s="3" t="s">
        <v>13</v>
      </c>
      <c r="B719" s="3" t="s">
        <v>54</v>
      </c>
      <c r="C719" s="4">
        <v>34.99</v>
      </c>
      <c r="D719" s="4">
        <v>4</v>
      </c>
      <c r="E719" s="4">
        <v>48</v>
      </c>
      <c r="F719" s="4">
        <v>1679.52</v>
      </c>
      <c r="G719" s="4">
        <v>-0.23689399874216516</v>
      </c>
      <c r="H719" s="3" t="s">
        <v>439</v>
      </c>
      <c r="I719" s="3" t="s">
        <v>338</v>
      </c>
      <c r="J719" s="1">
        <v>45310</v>
      </c>
      <c r="K719" s="4">
        <v>42123.110909090959</v>
      </c>
      <c r="L719" s="4">
        <v>132929.50192099597</v>
      </c>
      <c r="M719" s="4">
        <v>-0.30424841983631151</v>
      </c>
      <c r="N719" s="3" t="s">
        <v>439</v>
      </c>
    </row>
    <row r="720" spans="1:14" x14ac:dyDescent="0.3">
      <c r="A720" s="3" t="s">
        <v>56</v>
      </c>
      <c r="B720" s="3" t="s">
        <v>54</v>
      </c>
      <c r="C720" s="4">
        <v>39.25</v>
      </c>
      <c r="D720" s="4">
        <v>10</v>
      </c>
      <c r="E720" s="4">
        <v>30</v>
      </c>
      <c r="F720" s="4">
        <v>1177.5</v>
      </c>
      <c r="G720" s="4">
        <v>-0.24182247615458657</v>
      </c>
      <c r="H720" s="3" t="s">
        <v>439</v>
      </c>
      <c r="I720" s="3" t="s">
        <v>338</v>
      </c>
      <c r="J720" s="1">
        <v>45365</v>
      </c>
      <c r="K720" s="4">
        <v>42123.110909090959</v>
      </c>
      <c r="L720" s="4">
        <v>132929.50192099597</v>
      </c>
      <c r="M720" s="4">
        <v>-0.30802500812367578</v>
      </c>
      <c r="N720" s="3" t="s">
        <v>439</v>
      </c>
    </row>
    <row r="721" spans="1:14" x14ac:dyDescent="0.3">
      <c r="A721" s="3" t="s">
        <v>45</v>
      </c>
      <c r="B721" s="3" t="s">
        <v>180</v>
      </c>
      <c r="C721" s="4">
        <v>49.99</v>
      </c>
      <c r="D721" s="4">
        <v>10</v>
      </c>
      <c r="E721" s="4">
        <v>381</v>
      </c>
      <c r="F721" s="4">
        <v>19046.190000000002</v>
      </c>
      <c r="G721" s="4">
        <v>-6.6400311590305197E-2</v>
      </c>
      <c r="H721" s="3" t="s">
        <v>439</v>
      </c>
      <c r="I721" s="3" t="s">
        <v>337</v>
      </c>
      <c r="J721" s="1">
        <v>45344</v>
      </c>
      <c r="K721" s="4">
        <v>15577.778285714288</v>
      </c>
      <c r="L721" s="4">
        <v>35267.89604619662</v>
      </c>
      <c r="M721" s="4">
        <v>9.8344729998708164E-2</v>
      </c>
      <c r="N721" s="3" t="s">
        <v>439</v>
      </c>
    </row>
    <row r="722" spans="1:14" x14ac:dyDescent="0.3">
      <c r="A722" s="3" t="s">
        <v>1</v>
      </c>
      <c r="B722" s="3" t="s">
        <v>101</v>
      </c>
      <c r="C722" s="4">
        <v>88.99</v>
      </c>
      <c r="D722" s="4">
        <v>5</v>
      </c>
      <c r="E722" s="4">
        <v>4</v>
      </c>
      <c r="F722" s="4">
        <v>355.96</v>
      </c>
      <c r="G722" s="4">
        <v>-0.24988777501399598</v>
      </c>
      <c r="H722" s="3" t="s">
        <v>439</v>
      </c>
      <c r="I722" s="3" t="s">
        <v>335</v>
      </c>
      <c r="J722" s="1">
        <v>45304</v>
      </c>
      <c r="K722" s="4">
        <v>1516.98</v>
      </c>
      <c r="L722" s="4">
        <v>1143.3262167222638</v>
      </c>
      <c r="M722" s="4">
        <v>-1.0154757085239079</v>
      </c>
      <c r="N722" s="3" t="s">
        <v>439</v>
      </c>
    </row>
    <row r="723" spans="1:14" x14ac:dyDescent="0.3">
      <c r="A723" s="3" t="s">
        <v>16</v>
      </c>
      <c r="B723" s="3" t="s">
        <v>129</v>
      </c>
      <c r="C723" s="4">
        <v>20</v>
      </c>
      <c r="D723" s="4">
        <v>7</v>
      </c>
      <c r="E723" s="4">
        <v>2</v>
      </c>
      <c r="F723" s="4">
        <v>40</v>
      </c>
      <c r="G723" s="4">
        <v>-0.25298964689804176</v>
      </c>
      <c r="H723" s="3" t="s">
        <v>439</v>
      </c>
      <c r="I723" s="3" t="s">
        <v>338</v>
      </c>
      <c r="J723" s="1">
        <v>45381</v>
      </c>
      <c r="K723" s="4">
        <v>66960.915909090923</v>
      </c>
      <c r="L723" s="4">
        <v>268412.05159382155</v>
      </c>
      <c r="M723" s="4">
        <v>-0.24932157670163027</v>
      </c>
      <c r="N723" s="3" t="s">
        <v>439</v>
      </c>
    </row>
    <row r="724" spans="1:14" x14ac:dyDescent="0.3">
      <c r="A724" s="3" t="s">
        <v>164</v>
      </c>
      <c r="B724" s="3" t="s">
        <v>129</v>
      </c>
      <c r="C724" s="4">
        <v>17.95</v>
      </c>
      <c r="D724" s="4">
        <v>1</v>
      </c>
      <c r="E724" s="4">
        <v>4</v>
      </c>
      <c r="F724" s="4">
        <v>71.8</v>
      </c>
      <c r="G724" s="4">
        <v>-0.25267745698187311</v>
      </c>
      <c r="H724" s="3" t="s">
        <v>439</v>
      </c>
      <c r="I724" s="3" t="s">
        <v>335</v>
      </c>
      <c r="J724" s="1">
        <v>45393</v>
      </c>
      <c r="K724" s="4">
        <v>66960.915909090923</v>
      </c>
      <c r="L724" s="4">
        <v>268412.05159382155</v>
      </c>
      <c r="M724" s="4">
        <v>-0.24920310214055458</v>
      </c>
      <c r="N724" s="3" t="s">
        <v>439</v>
      </c>
    </row>
    <row r="725" spans="1:14" x14ac:dyDescent="0.3">
      <c r="A725" s="3" t="s">
        <v>5</v>
      </c>
      <c r="B725" s="3" t="s">
        <v>54</v>
      </c>
      <c r="C725" s="4">
        <v>36.5</v>
      </c>
      <c r="D725" s="4">
        <v>3</v>
      </c>
      <c r="E725" s="4">
        <v>185</v>
      </c>
      <c r="F725" s="4">
        <v>6752.5</v>
      </c>
      <c r="G725" s="4">
        <v>-0.18709106789545463</v>
      </c>
      <c r="H725" s="3" t="s">
        <v>439</v>
      </c>
      <c r="I725" s="3" t="s">
        <v>338</v>
      </c>
      <c r="J725" s="1">
        <v>45314</v>
      </c>
      <c r="K725" s="4">
        <v>42123.110909090959</v>
      </c>
      <c r="L725" s="4">
        <v>132929.50192099597</v>
      </c>
      <c r="M725" s="4">
        <v>-0.26608548439542629</v>
      </c>
      <c r="N725" s="3" t="s">
        <v>439</v>
      </c>
    </row>
    <row r="726" spans="1:14" x14ac:dyDescent="0.3">
      <c r="A726" s="3" t="s">
        <v>372</v>
      </c>
      <c r="B726" s="3" t="s">
        <v>41</v>
      </c>
      <c r="C726" s="4">
        <v>99</v>
      </c>
      <c r="D726" s="4">
        <v>8</v>
      </c>
      <c r="E726" s="4">
        <v>177</v>
      </c>
      <c r="F726" s="4">
        <v>17523</v>
      </c>
      <c r="G726" s="4">
        <v>-8.1353914055996193E-2</v>
      </c>
      <c r="H726" s="3" t="s">
        <v>439</v>
      </c>
      <c r="I726" s="3" t="s">
        <v>143</v>
      </c>
      <c r="J726" s="1">
        <v>45426</v>
      </c>
      <c r="K726" s="4">
        <v>10438.718031746032</v>
      </c>
      <c r="L726" s="4">
        <v>26406.609500097282</v>
      </c>
      <c r="M726" s="4">
        <v>0.26827684819695879</v>
      </c>
      <c r="N726" s="3" t="s">
        <v>439</v>
      </c>
    </row>
    <row r="727" spans="1:14" x14ac:dyDescent="0.3">
      <c r="A727" s="3" t="s">
        <v>3</v>
      </c>
      <c r="B727" s="3" t="s">
        <v>9</v>
      </c>
      <c r="C727" s="4">
        <v>15.99</v>
      </c>
      <c r="D727" s="4">
        <v>10</v>
      </c>
      <c r="E727" s="4">
        <v>65</v>
      </c>
      <c r="F727" s="4">
        <v>1039.3499999999999</v>
      </c>
      <c r="G727" s="4">
        <v>-0.24317873517718733</v>
      </c>
      <c r="H727" s="3" t="s">
        <v>439</v>
      </c>
      <c r="I727" s="3" t="s">
        <v>337</v>
      </c>
      <c r="J727" s="1">
        <v>45366</v>
      </c>
      <c r="K727" s="4">
        <v>3369.2595999999985</v>
      </c>
      <c r="L727" s="4">
        <v>7916.3472393375896</v>
      </c>
      <c r="M727" s="4">
        <v>-0.29431624580871174</v>
      </c>
      <c r="N727" s="3" t="s">
        <v>439</v>
      </c>
    </row>
    <row r="728" spans="1:14" x14ac:dyDescent="0.3">
      <c r="A728" s="3" t="s">
        <v>55</v>
      </c>
      <c r="B728" s="3" t="s">
        <v>41</v>
      </c>
      <c r="C728" s="4">
        <v>20</v>
      </c>
      <c r="D728" s="4">
        <v>10</v>
      </c>
      <c r="E728" s="4">
        <v>16</v>
      </c>
      <c r="F728" s="4">
        <v>320</v>
      </c>
      <c r="G728" s="4">
        <v>-0.25024080486888356</v>
      </c>
      <c r="H728" s="3" t="s">
        <v>439</v>
      </c>
      <c r="I728" s="3" t="s">
        <v>143</v>
      </c>
      <c r="J728" s="1">
        <v>45347</v>
      </c>
      <c r="K728" s="4">
        <v>10438.718031746032</v>
      </c>
      <c r="L728" s="4">
        <v>26406.609500097282</v>
      </c>
      <c r="M728" s="4">
        <v>-0.38318883882873167</v>
      </c>
      <c r="N728" s="3" t="s">
        <v>439</v>
      </c>
    </row>
    <row r="729" spans="1:14" x14ac:dyDescent="0.3">
      <c r="A729" s="3" t="s">
        <v>52</v>
      </c>
      <c r="B729" s="3" t="s">
        <v>54</v>
      </c>
      <c r="C729" s="4">
        <v>56</v>
      </c>
      <c r="D729" s="4">
        <v>3</v>
      </c>
      <c r="E729" s="4">
        <v>677</v>
      </c>
      <c r="F729" s="4">
        <v>37912</v>
      </c>
      <c r="G729" s="4">
        <v>0.11881087213152694</v>
      </c>
      <c r="H729" s="3" t="s">
        <v>439</v>
      </c>
      <c r="I729" s="3" t="s">
        <v>338</v>
      </c>
      <c r="J729" s="1">
        <v>45300</v>
      </c>
      <c r="K729" s="4">
        <v>42123.110909090959</v>
      </c>
      <c r="L729" s="4">
        <v>132929.50192099597</v>
      </c>
      <c r="M729" s="4">
        <v>-3.1679279981006399E-2</v>
      </c>
      <c r="N729" s="3" t="s">
        <v>439</v>
      </c>
    </row>
    <row r="730" spans="1:14" x14ac:dyDescent="0.3">
      <c r="A730" s="3" t="s">
        <v>346</v>
      </c>
      <c r="B730" s="3" t="s">
        <v>41</v>
      </c>
      <c r="C730" s="4">
        <v>19.989999999999998</v>
      </c>
      <c r="D730" s="4">
        <v>4</v>
      </c>
      <c r="E730" s="4">
        <v>6</v>
      </c>
      <c r="F730" s="4">
        <v>119.94</v>
      </c>
      <c r="G730" s="4">
        <v>-0.2522048524987171</v>
      </c>
      <c r="H730" s="3" t="s">
        <v>439</v>
      </c>
      <c r="I730" s="3" t="s">
        <v>337</v>
      </c>
      <c r="J730" s="1">
        <v>45429</v>
      </c>
      <c r="K730" s="4">
        <v>10438.718031746032</v>
      </c>
      <c r="L730" s="4">
        <v>26406.609500097282</v>
      </c>
      <c r="M730" s="4">
        <v>-0.39076497237208802</v>
      </c>
      <c r="N730" s="3" t="s">
        <v>439</v>
      </c>
    </row>
    <row r="731" spans="1:14" x14ac:dyDescent="0.3">
      <c r="A731" s="3" t="s">
        <v>83</v>
      </c>
      <c r="B731" s="3" t="s">
        <v>41</v>
      </c>
      <c r="C731" s="4">
        <v>38.99</v>
      </c>
      <c r="D731" s="4">
        <v>10</v>
      </c>
      <c r="E731" s="4">
        <v>20</v>
      </c>
      <c r="F731" s="4">
        <v>779.80000000000007</v>
      </c>
      <c r="G731" s="4">
        <v>-0.24572681356528736</v>
      </c>
      <c r="H731" s="3" t="s">
        <v>439</v>
      </c>
      <c r="I731" s="3" t="s">
        <v>338</v>
      </c>
      <c r="J731" s="1">
        <v>45331</v>
      </c>
      <c r="K731" s="4">
        <v>10438.718031746032</v>
      </c>
      <c r="L731" s="4">
        <v>26406.609500097282</v>
      </c>
      <c r="M731" s="4">
        <v>-0.36577653150475259</v>
      </c>
      <c r="N731" s="3" t="s">
        <v>439</v>
      </c>
    </row>
    <row r="732" spans="1:14" x14ac:dyDescent="0.3">
      <c r="A732" s="3" t="s">
        <v>13</v>
      </c>
      <c r="B732" s="3" t="s">
        <v>41</v>
      </c>
      <c r="C732" s="4">
        <v>55.15</v>
      </c>
      <c r="D732" s="4">
        <v>5</v>
      </c>
      <c r="E732" s="4">
        <v>64</v>
      </c>
      <c r="F732" s="4">
        <v>3529.6</v>
      </c>
      <c r="G732" s="4">
        <v>-0.21873122138036161</v>
      </c>
      <c r="H732" s="3" t="s">
        <v>439</v>
      </c>
      <c r="I732" s="3" t="s">
        <v>143</v>
      </c>
      <c r="J732" s="1">
        <v>45444</v>
      </c>
      <c r="K732" s="4">
        <v>10438.718031746032</v>
      </c>
      <c r="L732" s="4">
        <v>26406.609500097282</v>
      </c>
      <c r="M732" s="4">
        <v>-0.2616435113232003</v>
      </c>
      <c r="N732" s="3" t="s">
        <v>439</v>
      </c>
    </row>
    <row r="733" spans="1:14" x14ac:dyDescent="0.3">
      <c r="A733" s="3" t="s">
        <v>13</v>
      </c>
      <c r="B733" s="3" t="s">
        <v>41</v>
      </c>
      <c r="C733" s="4">
        <v>74.48</v>
      </c>
      <c r="D733" s="4">
        <v>10</v>
      </c>
      <c r="E733" s="4">
        <v>5</v>
      </c>
      <c r="F733" s="4">
        <v>372.40000000000003</v>
      </c>
      <c r="G733" s="4">
        <v>-0.2497263787177125</v>
      </c>
      <c r="H733" s="3" t="s">
        <v>439</v>
      </c>
      <c r="I733" s="3" t="s">
        <v>338</v>
      </c>
      <c r="J733" s="1">
        <v>45444</v>
      </c>
      <c r="K733" s="4">
        <v>10438.718031746032</v>
      </c>
      <c r="L733" s="4">
        <v>26406.609500097282</v>
      </c>
      <c r="M733" s="4">
        <v>-0.38120448714587718</v>
      </c>
      <c r="N733" s="3" t="s">
        <v>439</v>
      </c>
    </row>
    <row r="734" spans="1:14" x14ac:dyDescent="0.3">
      <c r="A734" s="3" t="s">
        <v>6</v>
      </c>
      <c r="B734" s="3" t="s">
        <v>7</v>
      </c>
      <c r="C734" s="4">
        <v>33.49</v>
      </c>
      <c r="D734" s="4">
        <v>3</v>
      </c>
      <c r="E734" s="4">
        <v>4</v>
      </c>
      <c r="F734" s="4">
        <v>133.96</v>
      </c>
      <c r="G734" s="4">
        <v>-0.25206721405139998</v>
      </c>
      <c r="H734" s="3" t="s">
        <v>439</v>
      </c>
      <c r="I734" s="3" t="s">
        <v>143</v>
      </c>
      <c r="J734" s="1">
        <v>45428</v>
      </c>
      <c r="K734" s="4">
        <v>1881.0670270270268</v>
      </c>
      <c r="L734" s="4">
        <v>5343.4324984110126</v>
      </c>
      <c r="M734" s="4">
        <v>-0.32696343175413323</v>
      </c>
      <c r="N734" s="3" t="s">
        <v>439</v>
      </c>
    </row>
    <row r="735" spans="1:14" x14ac:dyDescent="0.3">
      <c r="A735" s="3" t="s">
        <v>43</v>
      </c>
      <c r="B735" s="3" t="s">
        <v>180</v>
      </c>
      <c r="C735" s="4">
        <v>17.89</v>
      </c>
      <c r="D735" s="4">
        <v>5</v>
      </c>
      <c r="E735" s="4">
        <v>68</v>
      </c>
      <c r="F735" s="4">
        <v>1216.52</v>
      </c>
      <c r="G735" s="4">
        <v>-0.24143940538323747</v>
      </c>
      <c r="H735" s="3" t="s">
        <v>439</v>
      </c>
      <c r="I735" s="3" t="s">
        <v>335</v>
      </c>
      <c r="J735" s="1">
        <v>45407</v>
      </c>
      <c r="K735" s="4">
        <v>15577.778285714288</v>
      </c>
      <c r="L735" s="4">
        <v>35267.89604619662</v>
      </c>
      <c r="M735" s="4">
        <v>-0.40720484904749638</v>
      </c>
      <c r="N735" s="3" t="s">
        <v>439</v>
      </c>
    </row>
    <row r="736" spans="1:14" x14ac:dyDescent="0.3">
      <c r="A736" s="3" t="s">
        <v>19</v>
      </c>
      <c r="B736" s="3" t="s">
        <v>54</v>
      </c>
      <c r="C736" s="4">
        <v>66.52</v>
      </c>
      <c r="D736" s="4">
        <v>10</v>
      </c>
      <c r="E736" s="4">
        <v>1963</v>
      </c>
      <c r="F736" s="4">
        <v>130578.76</v>
      </c>
      <c r="G736" s="4">
        <v>1.0285476028240828</v>
      </c>
      <c r="H736" s="3" t="s">
        <v>439</v>
      </c>
      <c r="I736" s="3" t="s">
        <v>338</v>
      </c>
      <c r="J736" s="1">
        <v>45302</v>
      </c>
      <c r="K736" s="4">
        <v>42123.110909090959</v>
      </c>
      <c r="L736" s="4">
        <v>132929.50192099597</v>
      </c>
      <c r="M736" s="4">
        <v>0.66543278815172957</v>
      </c>
      <c r="N736" s="3" t="s">
        <v>439</v>
      </c>
    </row>
    <row r="737" spans="1:14" x14ac:dyDescent="0.3">
      <c r="A737" s="3" t="s">
        <v>346</v>
      </c>
      <c r="B737" s="3" t="s">
        <v>41</v>
      </c>
      <c r="C737" s="4">
        <v>91.98</v>
      </c>
      <c r="D737" s="4">
        <v>1</v>
      </c>
      <c r="E737" s="4">
        <v>7</v>
      </c>
      <c r="F737" s="4">
        <v>643.86</v>
      </c>
      <c r="G737" s="4">
        <v>-0.24706137637044365</v>
      </c>
      <c r="H737" s="3" t="s">
        <v>439</v>
      </c>
      <c r="I737" s="3" t="s">
        <v>335</v>
      </c>
      <c r="J737" s="1">
        <v>45340</v>
      </c>
      <c r="K737" s="4">
        <v>10438.718031746032</v>
      </c>
      <c r="L737" s="4">
        <v>26406.609500097282</v>
      </c>
      <c r="M737" s="4">
        <v>-0.37092448508809683</v>
      </c>
      <c r="N737" s="3" t="s">
        <v>439</v>
      </c>
    </row>
    <row r="738" spans="1:14" x14ac:dyDescent="0.3">
      <c r="A738" s="3" t="s">
        <v>31</v>
      </c>
      <c r="B738" s="3" t="s">
        <v>129</v>
      </c>
      <c r="C738" s="4">
        <v>17.989999999999998</v>
      </c>
      <c r="D738" s="4">
        <v>3</v>
      </c>
      <c r="E738" s="4">
        <v>3</v>
      </c>
      <c r="F738" s="4">
        <v>53.97</v>
      </c>
      <c r="G738" s="4">
        <v>-0.25285249931537268</v>
      </c>
      <c r="H738" s="3" t="s">
        <v>439</v>
      </c>
      <c r="I738" s="3" t="s">
        <v>338</v>
      </c>
      <c r="J738" s="1">
        <v>45296</v>
      </c>
      <c r="K738" s="4">
        <v>66960.915909090923</v>
      </c>
      <c r="L738" s="4">
        <v>268412.05159382155</v>
      </c>
      <c r="M738" s="4">
        <v>-0.24926952985828979</v>
      </c>
      <c r="N738" s="3" t="s">
        <v>439</v>
      </c>
    </row>
    <row r="739" spans="1:14" x14ac:dyDescent="0.3">
      <c r="A739" s="3" t="s">
        <v>64</v>
      </c>
      <c r="B739" s="3" t="s">
        <v>41</v>
      </c>
      <c r="C739" s="4">
        <v>69.95</v>
      </c>
      <c r="D739" s="4">
        <v>5</v>
      </c>
      <c r="E739" s="4">
        <v>120</v>
      </c>
      <c r="F739" s="4">
        <v>8394</v>
      </c>
      <c r="G739" s="4">
        <v>-0.17097598149951471</v>
      </c>
      <c r="H739" s="3" t="s">
        <v>439</v>
      </c>
      <c r="I739" s="3" t="s">
        <v>143</v>
      </c>
      <c r="J739" s="1">
        <v>45368</v>
      </c>
      <c r="K739" s="4">
        <v>10438.718031746032</v>
      </c>
      <c r="L739" s="4">
        <v>26406.609500097282</v>
      </c>
      <c r="M739" s="4">
        <v>-7.7432054718668028E-2</v>
      </c>
      <c r="N739" s="3" t="s">
        <v>439</v>
      </c>
    </row>
    <row r="740" spans="1:14" x14ac:dyDescent="0.3">
      <c r="A740" s="3" t="s">
        <v>52</v>
      </c>
      <c r="B740" s="3" t="s">
        <v>54</v>
      </c>
      <c r="C740" s="4">
        <v>26.99</v>
      </c>
      <c r="D740" s="4">
        <v>8</v>
      </c>
      <c r="E740" s="4">
        <v>21</v>
      </c>
      <c r="F740" s="4">
        <v>566.79</v>
      </c>
      <c r="G740" s="4">
        <v>-0.24781799513896943</v>
      </c>
      <c r="H740" s="3" t="s">
        <v>439</v>
      </c>
      <c r="I740" s="3" t="s">
        <v>338</v>
      </c>
      <c r="J740" s="1">
        <v>45396</v>
      </c>
      <c r="K740" s="4">
        <v>42123.110909090959</v>
      </c>
      <c r="L740" s="4">
        <v>132929.50192099597</v>
      </c>
      <c r="M740" s="4">
        <v>-0.31261924786108908</v>
      </c>
      <c r="N740" s="3" t="s">
        <v>439</v>
      </c>
    </row>
    <row r="741" spans="1:14" x14ac:dyDescent="0.3">
      <c r="A741" s="3" t="s">
        <v>154</v>
      </c>
      <c r="B741" s="3" t="s">
        <v>54</v>
      </c>
      <c r="C741" s="4">
        <v>20.079999999999998</v>
      </c>
      <c r="D741" s="4">
        <v>29</v>
      </c>
      <c r="E741" s="4">
        <v>518</v>
      </c>
      <c r="F741" s="4">
        <v>10401.439999999999</v>
      </c>
      <c r="G741" s="4">
        <v>-0.15126835491732424</v>
      </c>
      <c r="H741" s="3" t="s">
        <v>439</v>
      </c>
      <c r="I741" s="3" t="s">
        <v>338</v>
      </c>
      <c r="J741" s="1">
        <v>45313</v>
      </c>
      <c r="K741" s="4">
        <v>42123.110909090959</v>
      </c>
      <c r="L741" s="4">
        <v>132929.50192099597</v>
      </c>
      <c r="M741" s="4">
        <v>-0.23863529502987313</v>
      </c>
      <c r="N741" s="3" t="s">
        <v>439</v>
      </c>
    </row>
    <row r="742" spans="1:14" x14ac:dyDescent="0.3">
      <c r="A742" s="3" t="s">
        <v>165</v>
      </c>
      <c r="B742" s="3" t="s">
        <v>180</v>
      </c>
      <c r="C742" s="4">
        <v>21.79</v>
      </c>
      <c r="D742" s="4">
        <v>10</v>
      </c>
      <c r="E742" s="4">
        <v>488</v>
      </c>
      <c r="F742" s="4">
        <v>10633.52</v>
      </c>
      <c r="G742" s="4">
        <v>-0.14898995756687053</v>
      </c>
      <c r="H742" s="3" t="s">
        <v>439</v>
      </c>
      <c r="I742" s="3" t="s">
        <v>335</v>
      </c>
      <c r="J742" s="1">
        <v>45394</v>
      </c>
      <c r="K742" s="4">
        <v>15577.778285714288</v>
      </c>
      <c r="L742" s="4">
        <v>35267.89604619662</v>
      </c>
      <c r="M742" s="4">
        <v>-0.14019147269907781</v>
      </c>
      <c r="N742" s="3" t="s">
        <v>439</v>
      </c>
    </row>
    <row r="743" spans="1:14" x14ac:dyDescent="0.3">
      <c r="A743" s="3" t="s">
        <v>190</v>
      </c>
      <c r="B743" s="3" t="s">
        <v>54</v>
      </c>
      <c r="C743" s="4">
        <v>29.98</v>
      </c>
      <c r="D743" s="4">
        <v>7</v>
      </c>
      <c r="E743" s="4">
        <v>14</v>
      </c>
      <c r="F743" s="4">
        <v>419.72</v>
      </c>
      <c r="G743" s="4">
        <v>-0.24926182441478478</v>
      </c>
      <c r="H743" s="3" t="s">
        <v>439</v>
      </c>
      <c r="I743" s="3" t="s">
        <v>338</v>
      </c>
      <c r="J743" s="1">
        <v>45399</v>
      </c>
      <c r="K743" s="4">
        <v>42123.110909090959</v>
      </c>
      <c r="L743" s="4">
        <v>132929.50192099597</v>
      </c>
      <c r="M743" s="4">
        <v>-0.3137256237812171</v>
      </c>
      <c r="N743" s="3" t="s">
        <v>439</v>
      </c>
    </row>
    <row r="744" spans="1:14" x14ac:dyDescent="0.3">
      <c r="A744" s="3" t="s">
        <v>193</v>
      </c>
      <c r="B744" s="3" t="s">
        <v>54</v>
      </c>
      <c r="C744" s="4">
        <v>120</v>
      </c>
      <c r="D744" s="4">
        <v>3</v>
      </c>
      <c r="E744" s="4">
        <v>7</v>
      </c>
      <c r="F744" s="4">
        <v>840</v>
      </c>
      <c r="G744" s="4">
        <v>-0.24513581252901834</v>
      </c>
      <c r="H744" s="3" t="s">
        <v>439</v>
      </c>
      <c r="I744" s="3" t="s">
        <v>338</v>
      </c>
      <c r="J744" s="1">
        <v>45325</v>
      </c>
      <c r="K744" s="4">
        <v>42123.110909090959</v>
      </c>
      <c r="L744" s="4">
        <v>132929.50192099597</v>
      </c>
      <c r="M744" s="4">
        <v>-0.31056394790094649</v>
      </c>
      <c r="N744" s="3" t="s">
        <v>439</v>
      </c>
    </row>
    <row r="745" spans="1:14" x14ac:dyDescent="0.3">
      <c r="A745" s="3" t="s">
        <v>194</v>
      </c>
      <c r="B745" s="3" t="s">
        <v>54</v>
      </c>
      <c r="C745" s="4">
        <v>21.21</v>
      </c>
      <c r="D745" s="4">
        <v>8</v>
      </c>
      <c r="E745" s="4">
        <v>300</v>
      </c>
      <c r="F745" s="4">
        <v>6363</v>
      </c>
      <c r="G745" s="4">
        <v>-0.19091490350387291</v>
      </c>
      <c r="H745" s="3" t="s">
        <v>439</v>
      </c>
      <c r="I745" s="3" t="s">
        <v>338</v>
      </c>
      <c r="J745" s="1">
        <v>45382</v>
      </c>
      <c r="K745" s="4">
        <v>42123.110909090959</v>
      </c>
      <c r="L745" s="4">
        <v>132929.50192099597</v>
      </c>
      <c r="M745" s="4">
        <v>-0.2690156089680098</v>
      </c>
      <c r="N745" s="3" t="s">
        <v>439</v>
      </c>
    </row>
    <row r="746" spans="1:14" x14ac:dyDescent="0.3">
      <c r="A746" s="3" t="s">
        <v>16</v>
      </c>
      <c r="B746" s="3" t="s">
        <v>25</v>
      </c>
      <c r="C746" s="4">
        <v>82.99</v>
      </c>
      <c r="D746" s="4">
        <v>10</v>
      </c>
      <c r="E746" s="4">
        <v>2</v>
      </c>
      <c r="F746" s="4">
        <v>165.98</v>
      </c>
      <c r="G746" s="4">
        <v>-0.25175286433077981</v>
      </c>
      <c r="H746" s="3" t="s">
        <v>439</v>
      </c>
      <c r="I746" s="3" t="s">
        <v>338</v>
      </c>
      <c r="J746" s="1">
        <v>45429</v>
      </c>
      <c r="K746" s="4">
        <v>7851.1500000000024</v>
      </c>
      <c r="L746" s="4">
        <v>18631.101710406907</v>
      </c>
      <c r="M746" s="4">
        <v>-0.41249144143243244</v>
      </c>
      <c r="N746" s="3" t="s">
        <v>439</v>
      </c>
    </row>
    <row r="747" spans="1:14" x14ac:dyDescent="0.3">
      <c r="A747" s="3" t="s">
        <v>162</v>
      </c>
      <c r="B747" s="3" t="s">
        <v>54</v>
      </c>
      <c r="C747" s="4">
        <v>49.52</v>
      </c>
      <c r="D747" s="4">
        <v>10</v>
      </c>
      <c r="E747" s="4">
        <v>20</v>
      </c>
      <c r="F747" s="4">
        <v>990.40000000000009</v>
      </c>
      <c r="G747" s="4">
        <v>-0.24365929166764191</v>
      </c>
      <c r="H747" s="3" t="s">
        <v>439</v>
      </c>
      <c r="I747" s="3" t="s">
        <v>338</v>
      </c>
      <c r="J747" s="1">
        <v>45336</v>
      </c>
      <c r="K747" s="4">
        <v>42123.110909090959</v>
      </c>
      <c r="L747" s="4">
        <v>132929.50192099597</v>
      </c>
      <c r="M747" s="4">
        <v>-0.3094325211083494</v>
      </c>
      <c r="N747" s="3" t="s">
        <v>439</v>
      </c>
    </row>
    <row r="748" spans="1:14" x14ac:dyDescent="0.3">
      <c r="A748" s="3" t="s">
        <v>72</v>
      </c>
      <c r="B748" s="3" t="s">
        <v>41</v>
      </c>
      <c r="C748" s="4">
        <v>22.99</v>
      </c>
      <c r="D748" s="4">
        <v>9</v>
      </c>
      <c r="E748" s="4">
        <v>1</v>
      </c>
      <c r="F748" s="4">
        <v>22.99</v>
      </c>
      <c r="G748" s="4">
        <v>-0.25315663905131308</v>
      </c>
      <c r="H748" s="3" t="s">
        <v>439</v>
      </c>
      <c r="I748" s="3" t="s">
        <v>143</v>
      </c>
      <c r="J748" s="1">
        <v>45429</v>
      </c>
      <c r="K748" s="4">
        <v>10438.718031746032</v>
      </c>
      <c r="L748" s="4">
        <v>26406.609500097282</v>
      </c>
      <c r="M748" s="4">
        <v>-0.39443640167843813</v>
      </c>
      <c r="N748" s="3" t="s">
        <v>439</v>
      </c>
    </row>
    <row r="749" spans="1:14" x14ac:dyDescent="0.3">
      <c r="A749" s="3" t="s">
        <v>23</v>
      </c>
      <c r="B749" s="3" t="s">
        <v>41</v>
      </c>
      <c r="C749" s="4">
        <v>22.15</v>
      </c>
      <c r="D749" s="4">
        <v>28</v>
      </c>
      <c r="E749" s="4">
        <v>196</v>
      </c>
      <c r="F749" s="4">
        <v>4341.3999999999996</v>
      </c>
      <c r="G749" s="4">
        <v>-0.21076154295439506</v>
      </c>
      <c r="H749" s="3" t="s">
        <v>439</v>
      </c>
      <c r="I749" s="3" t="s">
        <v>337</v>
      </c>
      <c r="J749" s="1">
        <v>45399</v>
      </c>
      <c r="K749" s="4">
        <v>10438.718031746032</v>
      </c>
      <c r="L749" s="4">
        <v>26406.609500097282</v>
      </c>
      <c r="M749" s="4">
        <v>-0.23090120796172525</v>
      </c>
      <c r="N749" s="3" t="s">
        <v>439</v>
      </c>
    </row>
    <row r="750" spans="1:14" x14ac:dyDescent="0.3">
      <c r="A750" s="3" t="s">
        <v>196</v>
      </c>
      <c r="B750" s="3" t="s">
        <v>54</v>
      </c>
      <c r="C750" s="4">
        <v>41.87</v>
      </c>
      <c r="D750" s="4">
        <v>8</v>
      </c>
      <c r="E750" s="4">
        <v>21</v>
      </c>
      <c r="F750" s="4">
        <v>879.27</v>
      </c>
      <c r="G750" s="4">
        <v>-0.24475028743442889</v>
      </c>
      <c r="H750" s="3" t="s">
        <v>439</v>
      </c>
      <c r="I750" s="3" t="s">
        <v>338</v>
      </c>
      <c r="J750" s="1">
        <v>45329</v>
      </c>
      <c r="K750" s="4">
        <v>42123.110909090959</v>
      </c>
      <c r="L750" s="4">
        <v>132929.50192099597</v>
      </c>
      <c r="M750" s="4">
        <v>-0.31026852815264006</v>
      </c>
      <c r="N750" s="3" t="s">
        <v>439</v>
      </c>
    </row>
    <row r="751" spans="1:14" x14ac:dyDescent="0.3">
      <c r="A751" s="3" t="s">
        <v>126</v>
      </c>
      <c r="B751" s="3" t="s">
        <v>54</v>
      </c>
      <c r="C751" s="4">
        <v>18.760000000000002</v>
      </c>
      <c r="D751" s="4">
        <v>5</v>
      </c>
      <c r="E751" s="4">
        <v>227</v>
      </c>
      <c r="F751" s="4">
        <v>4258.5200000000004</v>
      </c>
      <c r="G751" s="4">
        <v>-0.2115752001950259</v>
      </c>
      <c r="H751" s="3" t="s">
        <v>439</v>
      </c>
      <c r="I751" s="3" t="s">
        <v>338</v>
      </c>
      <c r="J751" s="1">
        <v>45428</v>
      </c>
      <c r="K751" s="4">
        <v>42123.110909090959</v>
      </c>
      <c r="L751" s="4">
        <v>132929.50192099597</v>
      </c>
      <c r="M751" s="4">
        <v>-0.28484715854570064</v>
      </c>
      <c r="N751" s="3" t="s">
        <v>439</v>
      </c>
    </row>
    <row r="752" spans="1:14" x14ac:dyDescent="0.3">
      <c r="A752" s="3" t="s">
        <v>119</v>
      </c>
      <c r="B752" s="3" t="s">
        <v>41</v>
      </c>
      <c r="C752" s="4">
        <v>17.98</v>
      </c>
      <c r="D752" s="4">
        <v>10</v>
      </c>
      <c r="E752" s="4">
        <v>9</v>
      </c>
      <c r="F752" s="4">
        <v>161.82</v>
      </c>
      <c r="G752" s="4">
        <v>-0.25179370426949871</v>
      </c>
      <c r="H752" s="3" t="s">
        <v>439</v>
      </c>
      <c r="I752" s="3" t="s">
        <v>143</v>
      </c>
      <c r="J752" s="1">
        <v>45432</v>
      </c>
      <c r="K752" s="4">
        <v>10438.718031746032</v>
      </c>
      <c r="L752" s="4">
        <v>26406.609500097282</v>
      </c>
      <c r="M752" s="4">
        <v>-0.3891790057980814</v>
      </c>
      <c r="N752" s="3" t="s">
        <v>439</v>
      </c>
    </row>
    <row r="753" spans="1:14" x14ac:dyDescent="0.3">
      <c r="A753" s="3" t="s">
        <v>93</v>
      </c>
      <c r="B753" s="3" t="s">
        <v>41</v>
      </c>
      <c r="C753" s="4">
        <v>135.49</v>
      </c>
      <c r="D753" s="4">
        <v>10</v>
      </c>
      <c r="E753" s="4">
        <v>64</v>
      </c>
      <c r="F753" s="4">
        <v>8671.36</v>
      </c>
      <c r="G753" s="4">
        <v>-0.16825305712377428</v>
      </c>
      <c r="H753" s="3" t="s">
        <v>439</v>
      </c>
      <c r="I753" s="3" t="s">
        <v>337</v>
      </c>
      <c r="J753" s="1">
        <v>45442</v>
      </c>
      <c r="K753" s="4">
        <v>10438.718031746032</v>
      </c>
      <c r="L753" s="4">
        <v>26406.609500097282</v>
      </c>
      <c r="M753" s="4">
        <v>-6.6928623750031974E-2</v>
      </c>
      <c r="N753" s="3" t="s">
        <v>439</v>
      </c>
    </row>
    <row r="754" spans="1:14" x14ac:dyDescent="0.3">
      <c r="A754" s="3" t="s">
        <v>198</v>
      </c>
      <c r="B754" s="3" t="s">
        <v>54</v>
      </c>
      <c r="C754" s="4">
        <v>10.58</v>
      </c>
      <c r="D754" s="4">
        <v>31</v>
      </c>
      <c r="E754" s="4">
        <v>391</v>
      </c>
      <c r="F754" s="4">
        <v>4136.78</v>
      </c>
      <c r="G754" s="4">
        <v>-0.21277035744013206</v>
      </c>
      <c r="H754" s="3" t="s">
        <v>439</v>
      </c>
      <c r="I754" s="3" t="s">
        <v>338</v>
      </c>
      <c r="J754" s="1">
        <v>45441</v>
      </c>
      <c r="K754" s="4">
        <v>42123.110909090959</v>
      </c>
      <c r="L754" s="4">
        <v>132929.50192099597</v>
      </c>
      <c r="M754" s="4">
        <v>-0.28576298233380421</v>
      </c>
      <c r="N754" s="3" t="s">
        <v>439</v>
      </c>
    </row>
    <row r="755" spans="1:14" x14ac:dyDescent="0.3">
      <c r="A755" s="3" t="s">
        <v>13</v>
      </c>
      <c r="B755" s="3" t="s">
        <v>54</v>
      </c>
      <c r="C755" s="4">
        <v>27.99</v>
      </c>
      <c r="D755" s="4">
        <v>7</v>
      </c>
      <c r="E755" s="4">
        <v>24</v>
      </c>
      <c r="F755" s="4">
        <v>671.76</v>
      </c>
      <c r="G755" s="4">
        <v>-0.24678747389682398</v>
      </c>
      <c r="H755" s="3" t="s">
        <v>439</v>
      </c>
      <c r="I755" s="3" t="s">
        <v>338</v>
      </c>
      <c r="J755" s="1">
        <v>45355</v>
      </c>
      <c r="K755" s="4">
        <v>42123.110909090959</v>
      </c>
      <c r="L755" s="4">
        <v>132929.50192099597</v>
      </c>
      <c r="M755" s="4">
        <v>-0.31182958116947396</v>
      </c>
      <c r="N755" s="3" t="s">
        <v>439</v>
      </c>
    </row>
    <row r="756" spans="1:14" x14ac:dyDescent="0.3">
      <c r="A756" s="3" t="s">
        <v>167</v>
      </c>
      <c r="B756" s="3" t="s">
        <v>41</v>
      </c>
      <c r="C756" s="4">
        <v>3</v>
      </c>
      <c r="D756" s="4">
        <v>39</v>
      </c>
      <c r="E756" s="4">
        <v>4</v>
      </c>
      <c r="F756" s="4">
        <v>12</v>
      </c>
      <c r="G756" s="4">
        <v>-0.25326453110095759</v>
      </c>
      <c r="H756" s="3" t="s">
        <v>439</v>
      </c>
      <c r="I756" s="3" t="s">
        <v>143</v>
      </c>
      <c r="J756" s="1">
        <v>45402</v>
      </c>
      <c r="K756" s="4">
        <v>10438.718031746032</v>
      </c>
      <c r="L756" s="4">
        <v>26406.609500097282</v>
      </c>
      <c r="M756" s="4">
        <v>-0.39485258536154061</v>
      </c>
      <c r="N756" s="3" t="s">
        <v>439</v>
      </c>
    </row>
    <row r="757" spans="1:14" x14ac:dyDescent="0.3">
      <c r="A757" s="3" t="s">
        <v>18</v>
      </c>
      <c r="B757" s="3" t="s">
        <v>41</v>
      </c>
      <c r="C757" s="4">
        <v>36.950000000000003</v>
      </c>
      <c r="D757" s="4">
        <v>19</v>
      </c>
      <c r="E757" s="4">
        <v>120</v>
      </c>
      <c r="F757" s="4">
        <v>4434</v>
      </c>
      <c r="G757" s="4">
        <v>-0.20985246162618063</v>
      </c>
      <c r="H757" s="3" t="s">
        <v>439</v>
      </c>
      <c r="I757" s="3" t="s">
        <v>337</v>
      </c>
      <c r="J757" s="1">
        <v>45326</v>
      </c>
      <c r="K757" s="4">
        <v>10438.718031746032</v>
      </c>
      <c r="L757" s="4">
        <v>26406.609500097282</v>
      </c>
      <c r="M757" s="4">
        <v>-0.22739451014049761</v>
      </c>
      <c r="N757" s="3" t="s">
        <v>439</v>
      </c>
    </row>
    <row r="758" spans="1:14" x14ac:dyDescent="0.3">
      <c r="A758" s="3" t="s">
        <v>379</v>
      </c>
      <c r="B758" s="3" t="s">
        <v>54</v>
      </c>
      <c r="C758" s="4">
        <v>20.28</v>
      </c>
      <c r="D758" s="4">
        <v>45</v>
      </c>
      <c r="E758" s="4">
        <v>1613</v>
      </c>
      <c r="F758" s="4">
        <v>32711.640000000003</v>
      </c>
      <c r="G758" s="4">
        <v>6.7757414507408686E-2</v>
      </c>
      <c r="H758" s="3" t="s">
        <v>439</v>
      </c>
      <c r="I758" s="3" t="s">
        <v>338</v>
      </c>
      <c r="J758" s="1">
        <v>45344</v>
      </c>
      <c r="K758" s="4">
        <v>42123.110909090959</v>
      </c>
      <c r="L758" s="4">
        <v>132929.50192099597</v>
      </c>
      <c r="M758" s="4">
        <v>-7.0800467714717527E-2</v>
      </c>
      <c r="N758" s="3" t="s">
        <v>439</v>
      </c>
    </row>
    <row r="759" spans="1:14" x14ac:dyDescent="0.3">
      <c r="A759" s="3" t="s">
        <v>18</v>
      </c>
      <c r="B759" s="3" t="s">
        <v>54</v>
      </c>
      <c r="C759" s="4">
        <v>30.58</v>
      </c>
      <c r="D759" s="4">
        <v>10</v>
      </c>
      <c r="E759" s="4">
        <v>31</v>
      </c>
      <c r="F759" s="4">
        <v>947.9799999999999</v>
      </c>
      <c r="G759" s="4">
        <v>-0.2440757412350594</v>
      </c>
      <c r="H759" s="3" t="s">
        <v>439</v>
      </c>
      <c r="I759" s="3" t="s">
        <v>338</v>
      </c>
      <c r="J759" s="1">
        <v>45377</v>
      </c>
      <c r="K759" s="4">
        <v>42123.110909090959</v>
      </c>
      <c r="L759" s="4">
        <v>132929.50192099597</v>
      </c>
      <c r="M759" s="4">
        <v>-0.30975163762791036</v>
      </c>
      <c r="N759" s="3" t="s">
        <v>439</v>
      </c>
    </row>
    <row r="760" spans="1:14" x14ac:dyDescent="0.3">
      <c r="A760" s="3" t="s">
        <v>12</v>
      </c>
      <c r="B760" s="3" t="s">
        <v>54</v>
      </c>
      <c r="C760" s="4">
        <v>34.99</v>
      </c>
      <c r="D760" s="4">
        <v>10</v>
      </c>
      <c r="E760" s="4">
        <v>615</v>
      </c>
      <c r="F760" s="4">
        <v>21518.850000000002</v>
      </c>
      <c r="G760" s="4">
        <v>-4.2125483976668383E-2</v>
      </c>
      <c r="H760" s="3" t="s">
        <v>439</v>
      </c>
      <c r="I760" s="3" t="s">
        <v>143</v>
      </c>
      <c r="J760" s="1">
        <v>45399</v>
      </c>
      <c r="K760" s="4">
        <v>42123.110909090959</v>
      </c>
      <c r="L760" s="4">
        <v>132929.50192099597</v>
      </c>
      <c r="M760" s="4">
        <v>-0.15500141512105187</v>
      </c>
      <c r="N760" s="3" t="s">
        <v>439</v>
      </c>
    </row>
    <row r="761" spans="1:14" x14ac:dyDescent="0.3">
      <c r="A761" s="3" t="s">
        <v>63</v>
      </c>
      <c r="B761" s="3" t="s">
        <v>41</v>
      </c>
      <c r="C761" s="4">
        <v>64.989999999999995</v>
      </c>
      <c r="D761" s="4">
        <v>10</v>
      </c>
      <c r="E761" s="4">
        <v>15</v>
      </c>
      <c r="F761" s="4">
        <v>974.84999999999991</v>
      </c>
      <c r="G761" s="4">
        <v>-0.24381195057318983</v>
      </c>
      <c r="H761" s="3" t="s">
        <v>439</v>
      </c>
      <c r="I761" s="3" t="s">
        <v>143</v>
      </c>
      <c r="J761" s="1">
        <v>45316</v>
      </c>
      <c r="K761" s="4">
        <v>10438.718031746032</v>
      </c>
      <c r="L761" s="4">
        <v>26406.609500097282</v>
      </c>
      <c r="M761" s="4">
        <v>-0.35839012318908892</v>
      </c>
      <c r="N761" s="3" t="s">
        <v>439</v>
      </c>
    </row>
    <row r="762" spans="1:14" x14ac:dyDescent="0.3">
      <c r="A762" s="3" t="s">
        <v>13</v>
      </c>
      <c r="B762" s="3" t="s">
        <v>54</v>
      </c>
      <c r="C762" s="4">
        <v>29.95</v>
      </c>
      <c r="D762" s="4">
        <v>7</v>
      </c>
      <c r="E762" s="4">
        <v>458</v>
      </c>
      <c r="F762" s="4">
        <v>13717.1</v>
      </c>
      <c r="G762" s="4">
        <v>-0.11871754933732899</v>
      </c>
      <c r="H762" s="3" t="s">
        <v>439</v>
      </c>
      <c r="I762" s="3" t="s">
        <v>143</v>
      </c>
      <c r="J762" s="1">
        <v>45298</v>
      </c>
      <c r="K762" s="4">
        <v>42123.110909090959</v>
      </c>
      <c r="L762" s="4">
        <v>132929.50192099597</v>
      </c>
      <c r="M762" s="4">
        <v>-0.21369229929089414</v>
      </c>
      <c r="N762" s="3" t="s">
        <v>439</v>
      </c>
    </row>
    <row r="763" spans="1:14" x14ac:dyDescent="0.3">
      <c r="A763" s="3" t="s">
        <v>19</v>
      </c>
      <c r="B763" s="3" t="s">
        <v>54</v>
      </c>
      <c r="C763" s="4">
        <v>39.99</v>
      </c>
      <c r="D763" s="4">
        <v>10</v>
      </c>
      <c r="E763" s="4">
        <v>236</v>
      </c>
      <c r="F763" s="4">
        <v>9437.6400000000012</v>
      </c>
      <c r="G763" s="4">
        <v>-0.16073026187340517</v>
      </c>
      <c r="H763" s="3" t="s">
        <v>439</v>
      </c>
      <c r="I763" s="3" t="s">
        <v>143</v>
      </c>
      <c r="J763" s="1">
        <v>45439</v>
      </c>
      <c r="K763" s="4">
        <v>42123.110909090959</v>
      </c>
      <c r="L763" s="4">
        <v>132929.50192099597</v>
      </c>
      <c r="M763" s="4">
        <v>-0.24588575475530575</v>
      </c>
      <c r="N763" s="3" t="s">
        <v>439</v>
      </c>
    </row>
    <row r="764" spans="1:14" x14ac:dyDescent="0.3">
      <c r="A764" s="3" t="s">
        <v>21</v>
      </c>
      <c r="B764" s="3" t="s">
        <v>54</v>
      </c>
      <c r="C764" s="4">
        <v>21.99</v>
      </c>
      <c r="D764" s="4">
        <v>4</v>
      </c>
      <c r="E764" s="4">
        <v>86</v>
      </c>
      <c r="F764" s="4">
        <v>1891.1399999999999</v>
      </c>
      <c r="G764" s="4">
        <v>-0.23481646320569924</v>
      </c>
      <c r="H764" s="3" t="s">
        <v>439</v>
      </c>
      <c r="I764" s="3" t="s">
        <v>143</v>
      </c>
      <c r="J764" s="1">
        <v>45306</v>
      </c>
      <c r="K764" s="4">
        <v>42123.110909090959</v>
      </c>
      <c r="L764" s="4">
        <v>132929.50192099597</v>
      </c>
      <c r="M764" s="4">
        <v>-0.30265644817507886</v>
      </c>
      <c r="N764" s="3" t="s">
        <v>439</v>
      </c>
    </row>
    <row r="765" spans="1:14" x14ac:dyDescent="0.3">
      <c r="A765" s="3" t="s">
        <v>373</v>
      </c>
      <c r="B765" s="3" t="s">
        <v>41</v>
      </c>
      <c r="C765" s="4">
        <v>39.99</v>
      </c>
      <c r="D765" s="4">
        <v>3</v>
      </c>
      <c r="E765" s="4">
        <v>153</v>
      </c>
      <c r="F765" s="4">
        <v>6118.47</v>
      </c>
      <c r="G765" s="4">
        <v>-0.19331552615169451</v>
      </c>
      <c r="H765" s="3" t="s">
        <v>439</v>
      </c>
      <c r="I765" s="3" t="s">
        <v>337</v>
      </c>
      <c r="J765" s="1">
        <v>45404</v>
      </c>
      <c r="K765" s="4">
        <v>10438.718031746032</v>
      </c>
      <c r="L765" s="4">
        <v>26406.609500097282</v>
      </c>
      <c r="M765" s="4">
        <v>-0.16360479870504072</v>
      </c>
      <c r="N765" s="3" t="s">
        <v>439</v>
      </c>
    </row>
    <row r="766" spans="1:14" x14ac:dyDescent="0.3">
      <c r="A766" s="3" t="s">
        <v>170</v>
      </c>
      <c r="B766" s="3" t="s">
        <v>41</v>
      </c>
      <c r="C766" s="4">
        <v>36.67</v>
      </c>
      <c r="D766" s="4">
        <v>10</v>
      </c>
      <c r="E766" s="4">
        <v>169</v>
      </c>
      <c r="F766" s="4">
        <v>6197.2300000000005</v>
      </c>
      <c r="G766" s="4">
        <v>-0.19254231615806416</v>
      </c>
      <c r="H766" s="3" t="s">
        <v>439</v>
      </c>
      <c r="I766" s="3" t="s">
        <v>338</v>
      </c>
      <c r="J766" s="1">
        <v>45338</v>
      </c>
      <c r="K766" s="4">
        <v>10438.718031746032</v>
      </c>
      <c r="L766" s="4">
        <v>26406.609500097282</v>
      </c>
      <c r="M766" s="4">
        <v>-0.16062221209165098</v>
      </c>
      <c r="N766" s="3" t="s">
        <v>439</v>
      </c>
    </row>
    <row r="767" spans="1:14" x14ac:dyDescent="0.3">
      <c r="A767" s="3" t="s">
        <v>31</v>
      </c>
      <c r="B767" s="3" t="s">
        <v>54</v>
      </c>
      <c r="C767" s="4">
        <v>40.6</v>
      </c>
      <c r="D767" s="4">
        <v>1</v>
      </c>
      <c r="E767" s="4">
        <v>5582</v>
      </c>
      <c r="F767" s="4">
        <v>226629.2</v>
      </c>
      <c r="G767" s="4">
        <v>1.9715029113638602</v>
      </c>
      <c r="H767" s="3" t="s">
        <v>439</v>
      </c>
      <c r="I767" s="3" t="s">
        <v>143</v>
      </c>
      <c r="J767" s="1">
        <v>45393</v>
      </c>
      <c r="K767" s="4">
        <v>42123.110909090959</v>
      </c>
      <c r="L767" s="4">
        <v>132929.50192099597</v>
      </c>
      <c r="M767" s="4">
        <v>1.3879995518268518</v>
      </c>
      <c r="N767" s="3" t="s">
        <v>439</v>
      </c>
    </row>
    <row r="768" spans="1:14" x14ac:dyDescent="0.3">
      <c r="A768" s="3" t="s">
        <v>29</v>
      </c>
      <c r="B768" s="3" t="s">
        <v>7</v>
      </c>
      <c r="C768" s="4">
        <v>31.29</v>
      </c>
      <c r="D768" s="4">
        <v>3</v>
      </c>
      <c r="E768" s="4">
        <v>1</v>
      </c>
      <c r="F768" s="4">
        <v>31.29</v>
      </c>
      <c r="G768" s="4">
        <v>-0.25307515551973447</v>
      </c>
      <c r="H768" s="3" t="s">
        <v>439</v>
      </c>
      <c r="I768" s="3" t="s">
        <v>338</v>
      </c>
      <c r="J768" s="1">
        <v>45305</v>
      </c>
      <c r="K768" s="4">
        <v>1881.0670270270268</v>
      </c>
      <c r="L768" s="4">
        <v>5343.4324984110126</v>
      </c>
      <c r="M768" s="4">
        <v>-0.34617767279311545</v>
      </c>
      <c r="N768" s="3" t="s">
        <v>439</v>
      </c>
    </row>
    <row r="769" spans="1:14" x14ac:dyDescent="0.3">
      <c r="A769" s="3" t="s">
        <v>70</v>
      </c>
      <c r="B769" s="3" t="s">
        <v>180</v>
      </c>
      <c r="C769" s="4">
        <v>29.97</v>
      </c>
      <c r="D769" s="4">
        <v>4</v>
      </c>
      <c r="E769" s="4">
        <v>1</v>
      </c>
      <c r="F769" s="4">
        <v>29.97</v>
      </c>
      <c r="G769" s="4">
        <v>-0.25308811434644335</v>
      </c>
      <c r="H769" s="3" t="s">
        <v>439</v>
      </c>
      <c r="I769" s="3" t="s">
        <v>337</v>
      </c>
      <c r="J769" s="1">
        <v>45419</v>
      </c>
      <c r="K769" s="4">
        <v>15577.778285714288</v>
      </c>
      <c r="L769" s="4">
        <v>35267.89604619662</v>
      </c>
      <c r="M769" s="4">
        <v>-0.44084876130258993</v>
      </c>
      <c r="N769" s="3" t="s">
        <v>439</v>
      </c>
    </row>
    <row r="770" spans="1:14" x14ac:dyDescent="0.3">
      <c r="A770" s="3" t="s">
        <v>12</v>
      </c>
      <c r="B770" s="3" t="s">
        <v>54</v>
      </c>
      <c r="C770" s="4">
        <v>22.5</v>
      </c>
      <c r="D770" s="4">
        <v>10</v>
      </c>
      <c r="E770" s="4">
        <v>2</v>
      </c>
      <c r="F770" s="4">
        <v>45</v>
      </c>
      <c r="G770" s="4">
        <v>-0.25294056043323537</v>
      </c>
      <c r="H770" s="3" t="s">
        <v>439</v>
      </c>
      <c r="I770" s="3" t="s">
        <v>143</v>
      </c>
      <c r="J770" s="1">
        <v>45303</v>
      </c>
      <c r="K770" s="4">
        <v>42123.110909090959</v>
      </c>
      <c r="L770" s="4">
        <v>132929.50192099597</v>
      </c>
      <c r="M770" s="4">
        <v>-0.31654456159851752</v>
      </c>
      <c r="N770" s="3" t="s">
        <v>439</v>
      </c>
    </row>
    <row r="771" spans="1:14" x14ac:dyDescent="0.3">
      <c r="A771" s="3" t="s">
        <v>14</v>
      </c>
      <c r="B771" s="3" t="s">
        <v>41</v>
      </c>
      <c r="C771" s="4">
        <v>99.49</v>
      </c>
      <c r="D771" s="4">
        <v>1</v>
      </c>
      <c r="E771" s="4">
        <v>3</v>
      </c>
      <c r="F771" s="4">
        <v>298.46999999999997</v>
      </c>
      <c r="G771" s="4">
        <v>-0.25045217118633989</v>
      </c>
      <c r="H771" s="3" t="s">
        <v>439</v>
      </c>
      <c r="I771" s="3" t="s">
        <v>143</v>
      </c>
      <c r="J771" s="1">
        <v>45337</v>
      </c>
      <c r="K771" s="4">
        <v>10438.718031746032</v>
      </c>
      <c r="L771" s="4">
        <v>26406.609500097282</v>
      </c>
      <c r="M771" s="4">
        <v>-0.38400416500682055</v>
      </c>
      <c r="N771" s="3" t="s">
        <v>439</v>
      </c>
    </row>
    <row r="772" spans="1:14" x14ac:dyDescent="0.3">
      <c r="A772" s="3" t="s">
        <v>360</v>
      </c>
      <c r="B772" s="3" t="s">
        <v>180</v>
      </c>
      <c r="C772" s="4">
        <v>23.95</v>
      </c>
      <c r="D772" s="4">
        <v>1</v>
      </c>
      <c r="E772" s="4">
        <v>78</v>
      </c>
      <c r="F772" s="4">
        <v>1868.1</v>
      </c>
      <c r="G772" s="4">
        <v>-0.23504265363552712</v>
      </c>
      <c r="H772" s="3" t="s">
        <v>439</v>
      </c>
      <c r="I772" s="3" t="s">
        <v>335</v>
      </c>
      <c r="J772" s="1">
        <v>45373</v>
      </c>
      <c r="K772" s="4">
        <v>15577.778285714288</v>
      </c>
      <c r="L772" s="4">
        <v>35267.89604619662</v>
      </c>
      <c r="M772" s="4">
        <v>-0.38872968968027721</v>
      </c>
      <c r="N772" s="3" t="s">
        <v>439</v>
      </c>
    </row>
    <row r="773" spans="1:14" x14ac:dyDescent="0.3">
      <c r="A773" s="3" t="s">
        <v>93</v>
      </c>
      <c r="B773" s="3" t="s">
        <v>7</v>
      </c>
      <c r="C773" s="4">
        <v>29.99</v>
      </c>
      <c r="D773" s="4">
        <v>10</v>
      </c>
      <c r="E773" s="4">
        <v>1</v>
      </c>
      <c r="F773" s="4">
        <v>29.99</v>
      </c>
      <c r="G773" s="4">
        <v>-0.25308791800058417</v>
      </c>
      <c r="H773" s="3" t="s">
        <v>439</v>
      </c>
      <c r="I773" s="3" t="s">
        <v>338</v>
      </c>
      <c r="J773" s="1">
        <v>45319</v>
      </c>
      <c r="K773" s="4">
        <v>1881.0670270270268</v>
      </c>
      <c r="L773" s="4">
        <v>5343.4324984110126</v>
      </c>
      <c r="M773" s="4">
        <v>-0.34642096210207302</v>
      </c>
      <c r="N773" s="3" t="s">
        <v>439</v>
      </c>
    </row>
    <row r="774" spans="1:14" x14ac:dyDescent="0.3">
      <c r="A774" s="3" t="s">
        <v>27</v>
      </c>
      <c r="B774" s="3" t="s">
        <v>54</v>
      </c>
      <c r="C774" s="4">
        <v>89.99</v>
      </c>
      <c r="D774" s="4">
        <v>6</v>
      </c>
      <c r="E774" s="4">
        <v>23</v>
      </c>
      <c r="F774" s="4">
        <v>2069.77</v>
      </c>
      <c r="G774" s="4">
        <v>-0.23306280016402592</v>
      </c>
      <c r="H774" s="3" t="s">
        <v>439</v>
      </c>
      <c r="I774" s="3" t="s">
        <v>143</v>
      </c>
      <c r="J774" s="1">
        <v>45312</v>
      </c>
      <c r="K774" s="4">
        <v>42123.110909090959</v>
      </c>
      <c r="L774" s="4">
        <v>132929.50192099597</v>
      </c>
      <c r="M774" s="4">
        <v>-0.30131265317533407</v>
      </c>
      <c r="N774" s="3" t="s">
        <v>439</v>
      </c>
    </row>
    <row r="775" spans="1:14" x14ac:dyDescent="0.3">
      <c r="A775" s="3" t="s">
        <v>36</v>
      </c>
      <c r="B775" s="3" t="s">
        <v>54</v>
      </c>
      <c r="C775" s="4">
        <v>17.989999999999998</v>
      </c>
      <c r="D775" s="4">
        <v>3</v>
      </c>
      <c r="E775" s="4">
        <v>324</v>
      </c>
      <c r="F775" s="4">
        <v>5828.7599999999993</v>
      </c>
      <c r="G775" s="4">
        <v>-0.19615969409550676</v>
      </c>
      <c r="H775" s="3" t="s">
        <v>439</v>
      </c>
      <c r="I775" s="3" t="s">
        <v>143</v>
      </c>
      <c r="J775" s="1">
        <v>45302</v>
      </c>
      <c r="K775" s="4">
        <v>42123.110909090959</v>
      </c>
      <c r="L775" s="4">
        <v>132929.50192099597</v>
      </c>
      <c r="M775" s="4">
        <v>-0.27303458137277747</v>
      </c>
      <c r="N775" s="3" t="s">
        <v>439</v>
      </c>
    </row>
    <row r="776" spans="1:14" x14ac:dyDescent="0.3">
      <c r="A776" s="3" t="s">
        <v>16</v>
      </c>
      <c r="B776" s="3" t="s">
        <v>41</v>
      </c>
      <c r="C776" s="4">
        <v>74.989999999999995</v>
      </c>
      <c r="D776" s="4">
        <v>10</v>
      </c>
      <c r="E776" s="4">
        <v>23</v>
      </c>
      <c r="F776" s="4">
        <v>1724.77</v>
      </c>
      <c r="G776" s="4">
        <v>-0.23644976623566727</v>
      </c>
      <c r="H776" s="3" t="s">
        <v>439</v>
      </c>
      <c r="I776" s="3" t="s">
        <v>338</v>
      </c>
      <c r="J776" s="1">
        <v>45437</v>
      </c>
      <c r="K776" s="4">
        <v>10438.718031746032</v>
      </c>
      <c r="L776" s="4">
        <v>26406.609500097282</v>
      </c>
      <c r="M776" s="4">
        <v>-0.32999117254011456</v>
      </c>
      <c r="N776" s="3" t="s">
        <v>439</v>
      </c>
    </row>
    <row r="777" spans="1:14" x14ac:dyDescent="0.3">
      <c r="A777" s="3" t="s">
        <v>33</v>
      </c>
      <c r="B777" s="3" t="s">
        <v>54</v>
      </c>
      <c r="C777" s="4">
        <v>24.5</v>
      </c>
      <c r="D777" s="4">
        <v>2</v>
      </c>
      <c r="E777" s="4">
        <v>4</v>
      </c>
      <c r="F777" s="4">
        <v>98</v>
      </c>
      <c r="G777" s="4">
        <v>-0.25242024390628753</v>
      </c>
      <c r="H777" s="3" t="s">
        <v>439</v>
      </c>
      <c r="I777" s="3" t="s">
        <v>143</v>
      </c>
      <c r="J777" s="1">
        <v>45430</v>
      </c>
      <c r="K777" s="4">
        <v>42123.110909090959</v>
      </c>
      <c r="L777" s="4">
        <v>132929.50192099597</v>
      </c>
      <c r="M777" s="4">
        <v>-0.31614585401867945</v>
      </c>
      <c r="N777" s="3" t="s">
        <v>439</v>
      </c>
    </row>
    <row r="778" spans="1:14" x14ac:dyDescent="0.3">
      <c r="A778" s="3" t="s">
        <v>5</v>
      </c>
      <c r="B778" s="3" t="s">
        <v>54</v>
      </c>
      <c r="C778" s="4">
        <v>29.99</v>
      </c>
      <c r="D778" s="4">
        <v>10</v>
      </c>
      <c r="E778" s="4">
        <v>410</v>
      </c>
      <c r="F778" s="4">
        <v>12295.9</v>
      </c>
      <c r="G778" s="4">
        <v>-0.1326698860938991</v>
      </c>
      <c r="H778" s="3" t="s">
        <v>439</v>
      </c>
      <c r="I778" s="3" t="s">
        <v>143</v>
      </c>
      <c r="J778" s="1">
        <v>45302</v>
      </c>
      <c r="K778" s="4">
        <v>42123.110909090959</v>
      </c>
      <c r="L778" s="4">
        <v>132929.50192099597</v>
      </c>
      <c r="M778" s="4">
        <v>-0.22438368065817454</v>
      </c>
      <c r="N778" s="3" t="s">
        <v>439</v>
      </c>
    </row>
    <row r="779" spans="1:14" x14ac:dyDescent="0.3">
      <c r="A779" s="3" t="s">
        <v>115</v>
      </c>
      <c r="B779" s="3" t="s">
        <v>180</v>
      </c>
      <c r="C779" s="4">
        <v>51.49</v>
      </c>
      <c r="D779" s="4">
        <v>10</v>
      </c>
      <c r="E779" s="4">
        <v>37</v>
      </c>
      <c r="F779" s="4">
        <v>1905.13</v>
      </c>
      <c r="G779" s="4">
        <v>-0.23467911927717094</v>
      </c>
      <c r="H779" s="3" t="s">
        <v>439</v>
      </c>
      <c r="I779" s="3" t="s">
        <v>143</v>
      </c>
      <c r="J779" s="1">
        <v>45403</v>
      </c>
      <c r="K779" s="4">
        <v>15577.778285714288</v>
      </c>
      <c r="L779" s="4">
        <v>35267.89604619662</v>
      </c>
      <c r="M779" s="4">
        <v>-0.38767972628151093</v>
      </c>
      <c r="N779" s="3" t="s">
        <v>439</v>
      </c>
    </row>
    <row r="780" spans="1:14" x14ac:dyDescent="0.3">
      <c r="A780" s="3" t="s">
        <v>18</v>
      </c>
      <c r="B780" s="3" t="s">
        <v>41</v>
      </c>
      <c r="C780" s="4">
        <v>29.03</v>
      </c>
      <c r="D780" s="4">
        <v>2</v>
      </c>
      <c r="E780" s="4">
        <v>11</v>
      </c>
      <c r="F780" s="4">
        <v>319.33000000000004</v>
      </c>
      <c r="G780" s="4">
        <v>-0.25024738245516759</v>
      </c>
      <c r="H780" s="3" t="s">
        <v>439</v>
      </c>
      <c r="I780" s="3" t="s">
        <v>335</v>
      </c>
      <c r="J780" s="1">
        <v>45377</v>
      </c>
      <c r="K780" s="4">
        <v>10438.718031746032</v>
      </c>
      <c r="L780" s="4">
        <v>26406.609500097282</v>
      </c>
      <c r="M780" s="4">
        <v>-0.38321421126437122</v>
      </c>
      <c r="N780" s="3" t="s">
        <v>439</v>
      </c>
    </row>
    <row r="781" spans="1:14" x14ac:dyDescent="0.3">
      <c r="A781" s="3" t="s">
        <v>47</v>
      </c>
      <c r="B781" s="3" t="s">
        <v>41</v>
      </c>
      <c r="C781" s="4">
        <v>39.950000000000003</v>
      </c>
      <c r="D781" s="4">
        <v>10</v>
      </c>
      <c r="E781" s="4">
        <v>5</v>
      </c>
      <c r="F781" s="4">
        <v>199.75</v>
      </c>
      <c r="G781" s="4">
        <v>-0.25142133434747738</v>
      </c>
      <c r="H781" s="3" t="s">
        <v>439</v>
      </c>
      <c r="I781" s="3" t="s">
        <v>143</v>
      </c>
      <c r="J781" s="1">
        <v>45331</v>
      </c>
      <c r="K781" s="4">
        <v>10438.718031746032</v>
      </c>
      <c r="L781" s="4">
        <v>26406.609500097282</v>
      </c>
      <c r="M781" s="4">
        <v>-0.38774262298642737</v>
      </c>
      <c r="N781" s="3" t="s">
        <v>439</v>
      </c>
    </row>
    <row r="782" spans="1:14" x14ac:dyDescent="0.3">
      <c r="A782" s="3" t="s">
        <v>6</v>
      </c>
      <c r="B782" s="3" t="s">
        <v>41</v>
      </c>
      <c r="C782" s="4">
        <v>25.99</v>
      </c>
      <c r="D782" s="4">
        <v>8</v>
      </c>
      <c r="E782" s="4">
        <v>71</v>
      </c>
      <c r="F782" s="4">
        <v>1845.29</v>
      </c>
      <c r="G782" s="4">
        <v>-0.23526658608797388</v>
      </c>
      <c r="H782" s="3" t="s">
        <v>439</v>
      </c>
      <c r="I782" s="3" t="s">
        <v>335</v>
      </c>
      <c r="J782" s="1">
        <v>45383</v>
      </c>
      <c r="K782" s="4">
        <v>10438.718031746032</v>
      </c>
      <c r="L782" s="4">
        <v>26406.609500097282</v>
      </c>
      <c r="M782" s="4">
        <v>-0.32542716366954927</v>
      </c>
      <c r="N782" s="3" t="s">
        <v>439</v>
      </c>
    </row>
    <row r="783" spans="1:14" x14ac:dyDescent="0.3">
      <c r="A783" s="3" t="s">
        <v>67</v>
      </c>
      <c r="B783" s="3" t="s">
        <v>54</v>
      </c>
      <c r="C783" s="4">
        <v>30.99</v>
      </c>
      <c r="D783" s="4">
        <v>10</v>
      </c>
      <c r="E783" s="4">
        <v>866</v>
      </c>
      <c r="F783" s="4">
        <v>26837.34</v>
      </c>
      <c r="G783" s="4">
        <v>1.0087690464965807E-2</v>
      </c>
      <c r="H783" s="3" t="s">
        <v>439</v>
      </c>
      <c r="I783" s="3" t="s">
        <v>143</v>
      </c>
      <c r="J783" s="1">
        <v>45418</v>
      </c>
      <c r="K783" s="4">
        <v>42123.110909090959</v>
      </c>
      <c r="L783" s="4">
        <v>132929.50192099597</v>
      </c>
      <c r="M783" s="4">
        <v>-0.11499156085137335</v>
      </c>
      <c r="N783" s="3" t="s">
        <v>439</v>
      </c>
    </row>
    <row r="784" spans="1:14" x14ac:dyDescent="0.3">
      <c r="A784" s="3" t="s">
        <v>13</v>
      </c>
      <c r="B784" s="3" t="s">
        <v>41</v>
      </c>
      <c r="C784" s="4">
        <v>124.99</v>
      </c>
      <c r="D784" s="4">
        <v>2</v>
      </c>
      <c r="E784" s="4">
        <v>13</v>
      </c>
      <c r="F784" s="4">
        <v>1624.87</v>
      </c>
      <c r="G784" s="4">
        <v>-0.23743051380249908</v>
      </c>
      <c r="H784" s="3" t="s">
        <v>439</v>
      </c>
      <c r="I784" s="3" t="s">
        <v>337</v>
      </c>
      <c r="J784" s="1">
        <v>45347</v>
      </c>
      <c r="K784" s="4">
        <v>10438.718031746032</v>
      </c>
      <c r="L784" s="4">
        <v>26406.609500097282</v>
      </c>
      <c r="M784" s="4">
        <v>-0.33377431630189253</v>
      </c>
      <c r="N784" s="3" t="s">
        <v>439</v>
      </c>
    </row>
    <row r="785" spans="1:14" x14ac:dyDescent="0.3">
      <c r="A785" s="3" t="s">
        <v>29</v>
      </c>
      <c r="B785" s="3" t="s">
        <v>41</v>
      </c>
      <c r="C785" s="4">
        <v>52.94</v>
      </c>
      <c r="D785" s="4">
        <v>1</v>
      </c>
      <c r="E785" s="4">
        <v>100</v>
      </c>
      <c r="F785" s="4">
        <v>5294</v>
      </c>
      <c r="G785" s="4">
        <v>-0.20140958967948044</v>
      </c>
      <c r="H785" s="3" t="s">
        <v>439</v>
      </c>
      <c r="I785" s="3" t="s">
        <v>338</v>
      </c>
      <c r="J785" s="1">
        <v>45431</v>
      </c>
      <c r="K785" s="4">
        <v>10438.718031746032</v>
      </c>
      <c r="L785" s="4">
        <v>26406.609500097282</v>
      </c>
      <c r="M785" s="4">
        <v>-0.19482690618525178</v>
      </c>
      <c r="N785" s="3" t="s">
        <v>439</v>
      </c>
    </row>
    <row r="786" spans="1:14" x14ac:dyDescent="0.3">
      <c r="A786" s="3" t="s">
        <v>10</v>
      </c>
      <c r="B786" s="3" t="s">
        <v>9</v>
      </c>
      <c r="C786" s="4">
        <v>29.99</v>
      </c>
      <c r="D786" s="4">
        <v>3</v>
      </c>
      <c r="E786" s="4">
        <v>42</v>
      </c>
      <c r="F786" s="4">
        <v>1259.58</v>
      </c>
      <c r="G786" s="4">
        <v>-0.24101667274832475</v>
      </c>
      <c r="H786" s="3" t="s">
        <v>439</v>
      </c>
      <c r="I786" s="3" t="s">
        <v>335</v>
      </c>
      <c r="J786" s="1">
        <v>45385</v>
      </c>
      <c r="K786" s="4">
        <v>3369.2595999999985</v>
      </c>
      <c r="L786" s="4">
        <v>7916.3472393375896</v>
      </c>
      <c r="M786" s="4">
        <v>-0.26649659700583433</v>
      </c>
      <c r="N786" s="3" t="s">
        <v>439</v>
      </c>
    </row>
    <row r="787" spans="1:14" x14ac:dyDescent="0.3">
      <c r="A787" s="3" t="s">
        <v>68</v>
      </c>
      <c r="B787" s="3" t="s">
        <v>54</v>
      </c>
      <c r="C787" s="4">
        <v>29.99</v>
      </c>
      <c r="D787" s="4">
        <v>10</v>
      </c>
      <c r="E787" s="4">
        <v>471</v>
      </c>
      <c r="F787" s="4">
        <v>14125.289999999999</v>
      </c>
      <c r="G787" s="4">
        <v>-0.11471022852346441</v>
      </c>
      <c r="H787" s="3" t="s">
        <v>439</v>
      </c>
      <c r="I787" s="3" t="s">
        <v>143</v>
      </c>
      <c r="J787" s="1">
        <v>45323</v>
      </c>
      <c r="K787" s="4">
        <v>42123.110909090959</v>
      </c>
      <c r="L787" s="4">
        <v>132929.50192099597</v>
      </c>
      <c r="M787" s="4">
        <v>-0.21062157387553376</v>
      </c>
      <c r="N787" s="3" t="s">
        <v>439</v>
      </c>
    </row>
    <row r="788" spans="1:14" x14ac:dyDescent="0.3">
      <c r="A788" s="3" t="s">
        <v>20</v>
      </c>
      <c r="B788" s="3" t="s">
        <v>54</v>
      </c>
      <c r="C788" s="4">
        <v>36.36</v>
      </c>
      <c r="D788" s="4">
        <v>226</v>
      </c>
      <c r="E788" s="4">
        <v>771</v>
      </c>
      <c r="F788" s="4">
        <v>28033.56</v>
      </c>
      <c r="G788" s="4">
        <v>2.1831332651107312E-2</v>
      </c>
      <c r="H788" s="3" t="s">
        <v>439</v>
      </c>
      <c r="I788" s="3" t="s">
        <v>143</v>
      </c>
      <c r="J788" s="1">
        <v>45422</v>
      </c>
      <c r="K788" s="4">
        <v>42123.110909090959</v>
      </c>
      <c r="L788" s="4">
        <v>132929.50192099597</v>
      </c>
      <c r="M788" s="4">
        <v>-0.10599265554658292</v>
      </c>
      <c r="N788" s="3" t="s">
        <v>439</v>
      </c>
    </row>
    <row r="789" spans="1:14" x14ac:dyDescent="0.3">
      <c r="A789" s="3" t="s">
        <v>33</v>
      </c>
      <c r="B789" s="3" t="s">
        <v>54</v>
      </c>
      <c r="C789" s="4">
        <v>34.99</v>
      </c>
      <c r="D789" s="4">
        <v>7</v>
      </c>
      <c r="E789" s="4">
        <v>17</v>
      </c>
      <c r="F789" s="4">
        <v>594.83000000000004</v>
      </c>
      <c r="G789" s="4">
        <v>-0.24754271824433516</v>
      </c>
      <c r="H789" s="3" t="s">
        <v>439</v>
      </c>
      <c r="I789" s="3" t="s">
        <v>143</v>
      </c>
      <c r="J789" s="1">
        <v>45299</v>
      </c>
      <c r="K789" s="4">
        <v>42123.110909090959</v>
      </c>
      <c r="L789" s="4">
        <v>132929.50192099597</v>
      </c>
      <c r="M789" s="4">
        <v>-0.31240830898300115</v>
      </c>
      <c r="N789" s="3" t="s">
        <v>439</v>
      </c>
    </row>
    <row r="790" spans="1:14" x14ac:dyDescent="0.3">
      <c r="A790" s="3" t="s">
        <v>5</v>
      </c>
      <c r="B790" s="3" t="s">
        <v>54</v>
      </c>
      <c r="C790" s="4">
        <v>29.95</v>
      </c>
      <c r="D790" s="4">
        <v>6</v>
      </c>
      <c r="E790" s="4">
        <v>1484</v>
      </c>
      <c r="F790" s="4">
        <v>44445.799999999996</v>
      </c>
      <c r="G790" s="4">
        <v>0.18295510088193342</v>
      </c>
      <c r="H790" s="3" t="s">
        <v>439</v>
      </c>
      <c r="I790" s="3" t="s">
        <v>143</v>
      </c>
      <c r="J790" s="1">
        <v>45441</v>
      </c>
      <c r="K790" s="4">
        <v>42123.110909090959</v>
      </c>
      <c r="L790" s="4">
        <v>132929.50192099597</v>
      </c>
      <c r="M790" s="4">
        <v>1.7473089550049475E-2</v>
      </c>
      <c r="N790" s="3" t="s">
        <v>439</v>
      </c>
    </row>
    <row r="791" spans="1:14" x14ac:dyDescent="0.3">
      <c r="A791" s="3" t="s">
        <v>12</v>
      </c>
      <c r="B791" s="3" t="s">
        <v>41</v>
      </c>
      <c r="C791" s="4">
        <v>53.99</v>
      </c>
      <c r="D791" s="4">
        <v>2</v>
      </c>
      <c r="E791" s="4">
        <v>16</v>
      </c>
      <c r="F791" s="4">
        <v>863.84</v>
      </c>
      <c r="G791" s="4">
        <v>-0.24490176826482143</v>
      </c>
      <c r="H791" s="3" t="s">
        <v>439</v>
      </c>
      <c r="I791" s="3" t="s">
        <v>335</v>
      </c>
      <c r="J791" s="1">
        <v>45428</v>
      </c>
      <c r="K791" s="4">
        <v>10438.718031746032</v>
      </c>
      <c r="L791" s="4">
        <v>26406.609500097282</v>
      </c>
      <c r="M791" s="4">
        <v>-0.36259399495080041</v>
      </c>
      <c r="N791" s="3" t="s">
        <v>439</v>
      </c>
    </row>
    <row r="792" spans="1:14" x14ac:dyDescent="0.3">
      <c r="A792" s="3" t="s">
        <v>13</v>
      </c>
      <c r="B792" s="3" t="s">
        <v>54</v>
      </c>
      <c r="C792" s="4">
        <v>28.5</v>
      </c>
      <c r="D792" s="4">
        <v>6</v>
      </c>
      <c r="E792" s="4">
        <v>566</v>
      </c>
      <c r="F792" s="4">
        <v>16131</v>
      </c>
      <c r="G792" s="4">
        <v>-9.5019585858096944E-2</v>
      </c>
      <c r="H792" s="3" t="s">
        <v>439</v>
      </c>
      <c r="I792" s="3" t="s">
        <v>143</v>
      </c>
      <c r="J792" s="1">
        <v>45372</v>
      </c>
      <c r="K792" s="4">
        <v>42123.110909090959</v>
      </c>
      <c r="L792" s="4">
        <v>132929.50192099597</v>
      </c>
      <c r="M792" s="4">
        <v>-0.1955330497254015</v>
      </c>
      <c r="N792" s="3" t="s">
        <v>439</v>
      </c>
    </row>
    <row r="793" spans="1:14" x14ac:dyDescent="0.3">
      <c r="A793" s="3" t="s">
        <v>5</v>
      </c>
      <c r="B793" s="3" t="s">
        <v>54</v>
      </c>
      <c r="C793" s="4">
        <v>29.99</v>
      </c>
      <c r="D793" s="4">
        <v>10</v>
      </c>
      <c r="E793" s="4">
        <v>588</v>
      </c>
      <c r="F793" s="4">
        <v>17634.12</v>
      </c>
      <c r="G793" s="4">
        <v>-8.0263016462138848E-2</v>
      </c>
      <c r="H793" s="3" t="s">
        <v>439</v>
      </c>
      <c r="I793" s="3" t="s">
        <v>143</v>
      </c>
      <c r="J793" s="1">
        <v>45345</v>
      </c>
      <c r="K793" s="4">
        <v>42123.110909090959</v>
      </c>
      <c r="L793" s="4">
        <v>132929.50192099597</v>
      </c>
      <c r="M793" s="4">
        <v>-0.18422540184981293</v>
      </c>
      <c r="N793" s="3" t="s">
        <v>439</v>
      </c>
    </row>
    <row r="794" spans="1:14" x14ac:dyDescent="0.3">
      <c r="A794" s="3" t="s">
        <v>13</v>
      </c>
      <c r="B794" s="3" t="s">
        <v>54</v>
      </c>
      <c r="C794" s="4">
        <v>63.69</v>
      </c>
      <c r="D794" s="4">
        <v>1</v>
      </c>
      <c r="E794" s="4">
        <v>4733</v>
      </c>
      <c r="F794" s="4">
        <v>301444.76999999996</v>
      </c>
      <c r="G794" s="4">
        <v>2.7059892801189567</v>
      </c>
      <c r="H794" s="3" t="s">
        <v>439</v>
      </c>
      <c r="I794" s="3" t="s">
        <v>143</v>
      </c>
      <c r="J794" s="1">
        <v>45383</v>
      </c>
      <c r="K794" s="4">
        <v>42123.110909090959</v>
      </c>
      <c r="L794" s="4">
        <v>132929.50192099597</v>
      </c>
      <c r="M794" s="4">
        <v>1.9508209640703515</v>
      </c>
      <c r="N794" s="3" t="s">
        <v>439</v>
      </c>
    </row>
    <row r="795" spans="1:14" x14ac:dyDescent="0.3">
      <c r="A795" s="3" t="s">
        <v>173</v>
      </c>
      <c r="B795" s="3" t="s">
        <v>9</v>
      </c>
      <c r="C795" s="4">
        <v>24.19</v>
      </c>
      <c r="D795" s="4">
        <v>15</v>
      </c>
      <c r="E795" s="4">
        <v>73</v>
      </c>
      <c r="F795" s="4">
        <v>1765.8700000000001</v>
      </c>
      <c r="G795" s="4">
        <v>-0.23604627549495871</v>
      </c>
      <c r="H795" s="3" t="s">
        <v>439</v>
      </c>
      <c r="I795" s="3" t="s">
        <v>143</v>
      </c>
      <c r="J795" s="1">
        <v>45407</v>
      </c>
      <c r="K795" s="4">
        <v>3369.2595999999985</v>
      </c>
      <c r="L795" s="4">
        <v>7916.3472393375896</v>
      </c>
      <c r="M795" s="4">
        <v>-0.20254159545105604</v>
      </c>
      <c r="N795" s="3" t="s">
        <v>439</v>
      </c>
    </row>
    <row r="796" spans="1:14" x14ac:dyDescent="0.3">
      <c r="A796" s="3" t="s">
        <v>12</v>
      </c>
      <c r="B796" s="3" t="s">
        <v>54</v>
      </c>
      <c r="C796" s="4">
        <v>31.99</v>
      </c>
      <c r="D796" s="4">
        <v>5</v>
      </c>
      <c r="E796" s="4">
        <v>56</v>
      </c>
      <c r="F796" s="4">
        <v>1791.4399999999998</v>
      </c>
      <c r="G796" s="4">
        <v>-0.2357952473139388</v>
      </c>
      <c r="H796" s="3" t="s">
        <v>439</v>
      </c>
      <c r="I796" s="3" t="s">
        <v>143</v>
      </c>
      <c r="J796" s="1">
        <v>45338</v>
      </c>
      <c r="K796" s="4">
        <v>42123.110909090959</v>
      </c>
      <c r="L796" s="4">
        <v>132929.50192099597</v>
      </c>
      <c r="M796" s="4">
        <v>-0.30340646979224589</v>
      </c>
      <c r="N796" s="3" t="s">
        <v>439</v>
      </c>
    </row>
    <row r="797" spans="1:14" x14ac:dyDescent="0.3">
      <c r="A797" s="3" t="s">
        <v>6</v>
      </c>
      <c r="B797" s="3" t="s">
        <v>41</v>
      </c>
      <c r="C797" s="4">
        <v>16.899999999999999</v>
      </c>
      <c r="D797" s="4">
        <v>10</v>
      </c>
      <c r="E797" s="4">
        <v>127</v>
      </c>
      <c r="F797" s="4">
        <v>2146.2999999999997</v>
      </c>
      <c r="G797" s="4">
        <v>-0.23231148273369923</v>
      </c>
      <c r="H797" s="3" t="s">
        <v>439</v>
      </c>
      <c r="I797" s="3" t="s">
        <v>338</v>
      </c>
      <c r="J797" s="1">
        <v>45444</v>
      </c>
      <c r="K797" s="4">
        <v>10438.718031746032</v>
      </c>
      <c r="L797" s="4">
        <v>26406.609500097282</v>
      </c>
      <c r="M797" s="4">
        <v>-0.31402812359214399</v>
      </c>
      <c r="N797" s="3" t="s">
        <v>439</v>
      </c>
    </row>
    <row r="798" spans="1:14" x14ac:dyDescent="0.3">
      <c r="A798" s="3" t="s">
        <v>13</v>
      </c>
      <c r="B798" s="3" t="s">
        <v>54</v>
      </c>
      <c r="C798" s="4">
        <v>29.99</v>
      </c>
      <c r="D798" s="4">
        <v>7</v>
      </c>
      <c r="E798" s="4">
        <v>51</v>
      </c>
      <c r="F798" s="4">
        <v>1529.49</v>
      </c>
      <c r="G798" s="4">
        <v>-0.23836688720514587</v>
      </c>
      <c r="H798" s="3" t="s">
        <v>439</v>
      </c>
      <c r="I798" s="3" t="s">
        <v>143</v>
      </c>
      <c r="J798" s="1">
        <v>45441</v>
      </c>
      <c r="K798" s="4">
        <v>42123.110909090959</v>
      </c>
      <c r="L798" s="4">
        <v>132929.50192099597</v>
      </c>
      <c r="M798" s="4">
        <v>-0.30537706319863428</v>
      </c>
      <c r="N798" s="3" t="s">
        <v>439</v>
      </c>
    </row>
    <row r="799" spans="1:14" x14ac:dyDescent="0.3">
      <c r="A799" s="3" t="s">
        <v>31</v>
      </c>
      <c r="B799" s="3" t="s">
        <v>54</v>
      </c>
      <c r="C799" s="4">
        <v>28.99</v>
      </c>
      <c r="D799" s="4">
        <v>10</v>
      </c>
      <c r="E799" s="4">
        <v>124</v>
      </c>
      <c r="F799" s="4">
        <v>3594.7599999999998</v>
      </c>
      <c r="G799" s="4">
        <v>-0.21809152657100467</v>
      </c>
      <c r="H799" s="3" t="s">
        <v>439</v>
      </c>
      <c r="I799" s="3" t="s">
        <v>143</v>
      </c>
      <c r="J799" s="1">
        <v>45336</v>
      </c>
      <c r="K799" s="4">
        <v>42123.110909090959</v>
      </c>
      <c r="L799" s="4">
        <v>132929.50192099597</v>
      </c>
      <c r="M799" s="4">
        <v>-0.28984048200217827</v>
      </c>
      <c r="N799" s="3" t="s">
        <v>439</v>
      </c>
    </row>
    <row r="800" spans="1:14" x14ac:dyDescent="0.3">
      <c r="A800" s="3" t="s">
        <v>12</v>
      </c>
      <c r="B800" s="3" t="s">
        <v>54</v>
      </c>
      <c r="C800" s="4">
        <v>44.49</v>
      </c>
      <c r="D800" s="4">
        <v>5</v>
      </c>
      <c r="E800" s="4">
        <v>4</v>
      </c>
      <c r="F800" s="4">
        <v>177.96</v>
      </c>
      <c r="G800" s="4">
        <v>-0.25163525316110369</v>
      </c>
      <c r="H800" s="3" t="s">
        <v>439</v>
      </c>
      <c r="I800" s="3" t="s">
        <v>143</v>
      </c>
      <c r="J800" s="1">
        <v>45370</v>
      </c>
      <c r="K800" s="4">
        <v>42123.110909090959</v>
      </c>
      <c r="L800" s="4">
        <v>132929.50192099597</v>
      </c>
      <c r="M800" s="4">
        <v>-0.31554433216804073</v>
      </c>
      <c r="N800" s="3" t="s">
        <v>439</v>
      </c>
    </row>
    <row r="801" spans="1:14" x14ac:dyDescent="0.3">
      <c r="A801" s="3" t="s">
        <v>6</v>
      </c>
      <c r="B801" s="3" t="s">
        <v>41</v>
      </c>
      <c r="C801" s="4">
        <v>17.18</v>
      </c>
      <c r="D801" s="4">
        <v>10</v>
      </c>
      <c r="E801" s="4">
        <v>65</v>
      </c>
      <c r="F801" s="4">
        <v>1116.7</v>
      </c>
      <c r="G801" s="4">
        <v>-0.24241936756663235</v>
      </c>
      <c r="H801" s="3" t="s">
        <v>439</v>
      </c>
      <c r="I801" s="3" t="s">
        <v>337</v>
      </c>
      <c r="J801" s="1">
        <v>45322</v>
      </c>
      <c r="K801" s="4">
        <v>10438.718031746032</v>
      </c>
      <c r="L801" s="4">
        <v>26406.609500097282</v>
      </c>
      <c r="M801" s="4">
        <v>-0.35301836200181963</v>
      </c>
      <c r="N801" s="3" t="s">
        <v>439</v>
      </c>
    </row>
    <row r="802" spans="1:14" x14ac:dyDescent="0.3">
      <c r="A802" s="3" t="s">
        <v>91</v>
      </c>
      <c r="B802" s="3" t="s">
        <v>54</v>
      </c>
      <c r="C802" s="4">
        <v>16.39</v>
      </c>
      <c r="D802" s="4">
        <v>31</v>
      </c>
      <c r="E802" s="4">
        <v>1630</v>
      </c>
      <c r="F802" s="4">
        <v>26715.7</v>
      </c>
      <c r="G802" s="4">
        <v>8.8935149491558025E-3</v>
      </c>
      <c r="H802" s="3" t="s">
        <v>439</v>
      </c>
      <c r="I802" s="3" t="s">
        <v>143</v>
      </c>
      <c r="J802" s="1">
        <v>45421</v>
      </c>
      <c r="K802" s="4">
        <v>42123.110909090959</v>
      </c>
      <c r="L802" s="4">
        <v>132929.50192099597</v>
      </c>
      <c r="M802" s="4">
        <v>-0.11590663236102434</v>
      </c>
      <c r="N802" s="3" t="s">
        <v>439</v>
      </c>
    </row>
    <row r="803" spans="1:14" x14ac:dyDescent="0.3">
      <c r="A803" s="3" t="s">
        <v>58</v>
      </c>
      <c r="B803" s="3" t="s">
        <v>41</v>
      </c>
      <c r="C803" s="4">
        <v>48.97</v>
      </c>
      <c r="D803" s="4">
        <v>4</v>
      </c>
      <c r="E803" s="4">
        <v>30</v>
      </c>
      <c r="F803" s="4">
        <v>1469.1</v>
      </c>
      <c r="G803" s="4">
        <v>-0.23895975352707755</v>
      </c>
      <c r="H803" s="3" t="s">
        <v>439</v>
      </c>
      <c r="I803" s="3" t="s">
        <v>338</v>
      </c>
      <c r="J803" s="1">
        <v>45422</v>
      </c>
      <c r="K803" s="4">
        <v>10438.718031746032</v>
      </c>
      <c r="L803" s="4">
        <v>26406.609500097282</v>
      </c>
      <c r="M803" s="4">
        <v>-0.33967321824155378</v>
      </c>
      <c r="N803" s="3" t="s">
        <v>439</v>
      </c>
    </row>
    <row r="804" spans="1:14" x14ac:dyDescent="0.3">
      <c r="A804" s="3" t="s">
        <v>75</v>
      </c>
      <c r="B804" s="3" t="s">
        <v>180</v>
      </c>
      <c r="C804" s="4">
        <v>25.99</v>
      </c>
      <c r="D804" s="4">
        <v>6</v>
      </c>
      <c r="E804" s="4">
        <v>209</v>
      </c>
      <c r="F804" s="4">
        <v>5431.91</v>
      </c>
      <c r="G804" s="4">
        <v>-0.20005568680719044</v>
      </c>
      <c r="H804" s="3" t="s">
        <v>439</v>
      </c>
      <c r="I804" s="3" t="s">
        <v>143</v>
      </c>
      <c r="J804" s="1">
        <v>45374</v>
      </c>
      <c r="K804" s="4">
        <v>15577.778285714288</v>
      </c>
      <c r="L804" s="4">
        <v>35267.89604619662</v>
      </c>
      <c r="M804" s="4">
        <v>-0.28767999861473009</v>
      </c>
      <c r="N804" s="3" t="s">
        <v>439</v>
      </c>
    </row>
    <row r="805" spans="1:14" x14ac:dyDescent="0.3">
      <c r="A805" s="3" t="s">
        <v>136</v>
      </c>
      <c r="B805" s="3" t="s">
        <v>180</v>
      </c>
      <c r="C805" s="4">
        <v>96.95</v>
      </c>
      <c r="D805" s="4">
        <v>2</v>
      </c>
      <c r="E805" s="4">
        <v>6</v>
      </c>
      <c r="F805" s="4">
        <v>581.70000000000005</v>
      </c>
      <c r="G805" s="4">
        <v>-0.24767161930091677</v>
      </c>
      <c r="H805" s="3" t="s">
        <v>439</v>
      </c>
      <c r="I805" s="3" t="s">
        <v>335</v>
      </c>
      <c r="J805" s="1">
        <v>45317</v>
      </c>
      <c r="K805" s="4">
        <v>15577.778285714288</v>
      </c>
      <c r="L805" s="4">
        <v>35267.89604619662</v>
      </c>
      <c r="M805" s="4">
        <v>-0.42520478868575728</v>
      </c>
      <c r="N805" s="3" t="s">
        <v>439</v>
      </c>
    </row>
    <row r="806" spans="1:14" x14ac:dyDescent="0.3">
      <c r="A806" s="3" t="s">
        <v>14</v>
      </c>
      <c r="B806" s="3" t="s">
        <v>41</v>
      </c>
      <c r="C806" s="4">
        <v>74.989999999999995</v>
      </c>
      <c r="D806" s="4">
        <v>2</v>
      </c>
      <c r="E806" s="4">
        <v>4</v>
      </c>
      <c r="F806" s="4">
        <v>299.95999999999998</v>
      </c>
      <c r="G806" s="4">
        <v>-0.2504375434198276</v>
      </c>
      <c r="H806" s="3" t="s">
        <v>439</v>
      </c>
      <c r="I806" s="3" t="s">
        <v>338</v>
      </c>
      <c r="J806" s="1">
        <v>45335</v>
      </c>
      <c r="K806" s="4">
        <v>10438.718031746032</v>
      </c>
      <c r="L806" s="4">
        <v>26406.609500097282</v>
      </c>
      <c r="M806" s="4">
        <v>-0.38394773973950275</v>
      </c>
      <c r="N806" s="3" t="s">
        <v>439</v>
      </c>
    </row>
    <row r="807" spans="1:14" x14ac:dyDescent="0.3">
      <c r="A807" s="3" t="s">
        <v>6</v>
      </c>
      <c r="B807" s="3" t="s">
        <v>41</v>
      </c>
      <c r="C807" s="4">
        <v>23.89</v>
      </c>
      <c r="D807" s="4">
        <v>9</v>
      </c>
      <c r="E807" s="4">
        <v>14</v>
      </c>
      <c r="F807" s="4">
        <v>334.46000000000004</v>
      </c>
      <c r="G807" s="4">
        <v>-0.25009884681266348</v>
      </c>
      <c r="H807" s="3" t="s">
        <v>439</v>
      </c>
      <c r="I807" s="3" t="s">
        <v>337</v>
      </c>
      <c r="J807" s="1">
        <v>45434</v>
      </c>
      <c r="K807" s="4">
        <v>10438.718031746032</v>
      </c>
      <c r="L807" s="4">
        <v>26406.609500097282</v>
      </c>
      <c r="M807" s="4">
        <v>-0.3826412486506004</v>
      </c>
      <c r="N807" s="3" t="s">
        <v>439</v>
      </c>
    </row>
    <row r="808" spans="1:14" x14ac:dyDescent="0.3">
      <c r="A808" s="3" t="s">
        <v>158</v>
      </c>
      <c r="B808" s="3" t="s">
        <v>41</v>
      </c>
      <c r="C808" s="4">
        <v>69.97</v>
      </c>
      <c r="D808" s="4">
        <v>8</v>
      </c>
      <c r="E808" s="4">
        <v>30</v>
      </c>
      <c r="F808" s="4">
        <v>2099.1</v>
      </c>
      <c r="G808" s="4">
        <v>-0.23277485896147163</v>
      </c>
      <c r="H808" s="3" t="s">
        <v>439</v>
      </c>
      <c r="I808" s="3" t="s">
        <v>335</v>
      </c>
      <c r="J808" s="1">
        <v>45362</v>
      </c>
      <c r="K808" s="4">
        <v>10438.718031746032</v>
      </c>
      <c r="L808" s="4">
        <v>26406.609500097282</v>
      </c>
      <c r="M808" s="4">
        <v>-0.31581555487898999</v>
      </c>
      <c r="N808" s="3" t="s">
        <v>439</v>
      </c>
    </row>
    <row r="809" spans="1:14" x14ac:dyDescent="0.3">
      <c r="A809" s="3" t="s">
        <v>3</v>
      </c>
      <c r="B809" s="3" t="s">
        <v>9</v>
      </c>
      <c r="C809" s="4">
        <v>15.99</v>
      </c>
      <c r="D809" s="4">
        <v>10</v>
      </c>
      <c r="E809" s="4">
        <v>45</v>
      </c>
      <c r="F809" s="4">
        <v>719.55</v>
      </c>
      <c r="G809" s="4">
        <v>-0.24631830546620442</v>
      </c>
      <c r="H809" s="3" t="s">
        <v>439</v>
      </c>
      <c r="I809" s="3" t="s">
        <v>338</v>
      </c>
      <c r="J809" s="1">
        <v>45376</v>
      </c>
      <c r="K809" s="4">
        <v>3369.2595999999985</v>
      </c>
      <c r="L809" s="4">
        <v>7916.3472393375896</v>
      </c>
      <c r="M809" s="4">
        <v>-0.33471366526637053</v>
      </c>
      <c r="N809" s="3" t="s">
        <v>439</v>
      </c>
    </row>
    <row r="810" spans="1:14" x14ac:dyDescent="0.3">
      <c r="A810" s="3" t="s">
        <v>19</v>
      </c>
      <c r="B810" s="3" t="s">
        <v>54</v>
      </c>
      <c r="C810" s="4">
        <v>39.99</v>
      </c>
      <c r="D810" s="4">
        <v>6</v>
      </c>
      <c r="E810" s="4">
        <v>25</v>
      </c>
      <c r="F810" s="4">
        <v>999.75</v>
      </c>
      <c r="G810" s="4">
        <v>-0.24356749997845398</v>
      </c>
      <c r="H810" s="3" t="s">
        <v>439</v>
      </c>
      <c r="I810" s="3" t="s">
        <v>143</v>
      </c>
      <c r="J810" s="1">
        <v>45325</v>
      </c>
      <c r="K810" s="4">
        <v>42123.110909090959</v>
      </c>
      <c r="L810" s="4">
        <v>132929.50192099597</v>
      </c>
      <c r="M810" s="4">
        <v>-0.30936218307303837</v>
      </c>
      <c r="N810" s="3" t="s">
        <v>439</v>
      </c>
    </row>
    <row r="811" spans="1:14" x14ac:dyDescent="0.3">
      <c r="A811" s="3" t="s">
        <v>32</v>
      </c>
      <c r="B811" s="3" t="s">
        <v>7</v>
      </c>
      <c r="C811" s="4">
        <v>48.87</v>
      </c>
      <c r="D811" s="4">
        <v>3</v>
      </c>
      <c r="E811" s="4">
        <v>8</v>
      </c>
      <c r="F811" s="4">
        <v>390.96</v>
      </c>
      <c r="G811" s="4">
        <v>-0.24954416976035118</v>
      </c>
      <c r="H811" s="3" t="s">
        <v>439</v>
      </c>
      <c r="I811" s="3" t="s">
        <v>337</v>
      </c>
      <c r="J811" s="1">
        <v>45441</v>
      </c>
      <c r="K811" s="4">
        <v>1881.0670270270268</v>
      </c>
      <c r="L811" s="4">
        <v>5343.4324984110126</v>
      </c>
      <c r="M811" s="4">
        <v>-0.27886700682943838</v>
      </c>
      <c r="N811" s="3" t="s">
        <v>439</v>
      </c>
    </row>
    <row r="812" spans="1:14" x14ac:dyDescent="0.3">
      <c r="A812" s="3" t="s">
        <v>32</v>
      </c>
      <c r="B812" s="3" t="s">
        <v>41</v>
      </c>
      <c r="C812" s="4">
        <v>72.989999999999995</v>
      </c>
      <c r="D812" s="4">
        <v>8</v>
      </c>
      <c r="E812" s="4">
        <v>180</v>
      </c>
      <c r="F812" s="4">
        <v>13138.199999999999</v>
      </c>
      <c r="G812" s="4">
        <v>-0.12440078023261357</v>
      </c>
      <c r="H812" s="3" t="s">
        <v>439</v>
      </c>
      <c r="I812" s="3" t="s">
        <v>335</v>
      </c>
      <c r="J812" s="1">
        <v>45396</v>
      </c>
      <c r="K812" s="4">
        <v>10438.718031746032</v>
      </c>
      <c r="L812" s="4">
        <v>26406.609500097282</v>
      </c>
      <c r="M812" s="4">
        <v>0.10222751119351474</v>
      </c>
      <c r="N812" s="3" t="s">
        <v>439</v>
      </c>
    </row>
    <row r="813" spans="1:14" x14ac:dyDescent="0.3">
      <c r="A813" s="3" t="s">
        <v>23</v>
      </c>
      <c r="B813" s="3" t="s">
        <v>7</v>
      </c>
      <c r="C813" s="4">
        <v>31.95</v>
      </c>
      <c r="D813" s="4">
        <v>3</v>
      </c>
      <c r="E813" s="4">
        <v>5</v>
      </c>
      <c r="F813" s="4">
        <v>159.75</v>
      </c>
      <c r="G813" s="4">
        <v>-0.25181402606592856</v>
      </c>
      <c r="H813" s="3" t="s">
        <v>439</v>
      </c>
      <c r="I813" s="3" t="s">
        <v>338</v>
      </c>
      <c r="J813" s="1">
        <v>45335</v>
      </c>
      <c r="K813" s="4">
        <v>1881.0670270270268</v>
      </c>
      <c r="L813" s="4">
        <v>5343.4324984110126</v>
      </c>
      <c r="M813" s="4">
        <v>-0.32213694615565902</v>
      </c>
      <c r="N813" s="3" t="s">
        <v>439</v>
      </c>
    </row>
    <row r="814" spans="1:14" x14ac:dyDescent="0.3">
      <c r="A814" s="3" t="s">
        <v>83</v>
      </c>
      <c r="B814" s="3" t="s">
        <v>41</v>
      </c>
      <c r="C814" s="4">
        <v>188.3</v>
      </c>
      <c r="D814" s="4">
        <v>1</v>
      </c>
      <c r="E814" s="4">
        <v>266</v>
      </c>
      <c r="F814" s="4">
        <v>50087.8</v>
      </c>
      <c r="G814" s="4">
        <v>0.23834426776947115</v>
      </c>
      <c r="H814" s="3" t="s">
        <v>439</v>
      </c>
      <c r="I814" s="3" t="s">
        <v>338</v>
      </c>
      <c r="J814" s="1">
        <v>45415</v>
      </c>
      <c r="K814" s="4">
        <v>10438.718031746032</v>
      </c>
      <c r="L814" s="4">
        <v>26406.609500097282</v>
      </c>
      <c r="M814" s="4">
        <v>1.5014832543385741</v>
      </c>
      <c r="N814" s="3" t="s">
        <v>439</v>
      </c>
    </row>
    <row r="815" spans="1:14" x14ac:dyDescent="0.3">
      <c r="A815" s="3" t="s">
        <v>13</v>
      </c>
      <c r="B815" s="3" t="s">
        <v>41</v>
      </c>
      <c r="C815" s="4">
        <v>55.45</v>
      </c>
      <c r="D815" s="4">
        <v>3</v>
      </c>
      <c r="E815" s="4">
        <v>11</v>
      </c>
      <c r="F815" s="4">
        <v>609.95000000000005</v>
      </c>
      <c r="G815" s="4">
        <v>-0.24739428077476064</v>
      </c>
      <c r="H815" s="3" t="s">
        <v>439</v>
      </c>
      <c r="I815" s="3" t="s">
        <v>335</v>
      </c>
      <c r="J815" s="1">
        <v>45440</v>
      </c>
      <c r="K815" s="4">
        <v>10438.718031746032</v>
      </c>
      <c r="L815" s="4">
        <v>26406.609500097282</v>
      </c>
      <c r="M815" s="4">
        <v>-0.37220863328591358</v>
      </c>
      <c r="N815" s="3" t="s">
        <v>439</v>
      </c>
    </row>
    <row r="816" spans="1:14" x14ac:dyDescent="0.3">
      <c r="A816" s="3" t="s">
        <v>20</v>
      </c>
      <c r="B816" s="3" t="s">
        <v>54</v>
      </c>
      <c r="C816" s="4">
        <v>16</v>
      </c>
      <c r="D816" s="4">
        <v>10</v>
      </c>
      <c r="E816" s="4">
        <v>41</v>
      </c>
      <c r="F816" s="4">
        <v>656</v>
      </c>
      <c r="G816" s="4">
        <v>-0.24694219443389373</v>
      </c>
      <c r="H816" s="3" t="s">
        <v>439</v>
      </c>
      <c r="I816" s="3" t="s">
        <v>143</v>
      </c>
      <c r="J816" s="1">
        <v>45420</v>
      </c>
      <c r="K816" s="4">
        <v>42123.110909090959</v>
      </c>
      <c r="L816" s="4">
        <v>132929.50192099597</v>
      </c>
      <c r="M816" s="4">
        <v>-0.31194814025359185</v>
      </c>
      <c r="N816" s="3" t="s">
        <v>439</v>
      </c>
    </row>
    <row r="817" spans="1:14" x14ac:dyDescent="0.3">
      <c r="A817" s="3" t="s">
        <v>5</v>
      </c>
      <c r="B817" s="3" t="s">
        <v>25</v>
      </c>
      <c r="C817" s="4">
        <v>123.99</v>
      </c>
      <c r="D817" s="4">
        <v>19</v>
      </c>
      <c r="E817" s="4">
        <v>5</v>
      </c>
      <c r="F817" s="4">
        <v>619.94999999999993</v>
      </c>
      <c r="G817" s="4">
        <v>-0.24729610784514783</v>
      </c>
      <c r="H817" s="3" t="s">
        <v>439</v>
      </c>
      <c r="I817" s="3" t="s">
        <v>143</v>
      </c>
      <c r="J817" s="1">
        <v>45366</v>
      </c>
      <c r="K817" s="4">
        <v>7851.1500000000024</v>
      </c>
      <c r="L817" s="4">
        <v>18631.101710406907</v>
      </c>
      <c r="M817" s="4">
        <v>-0.38812519583642335</v>
      </c>
      <c r="N817" s="3" t="s">
        <v>439</v>
      </c>
    </row>
    <row r="818" spans="1:14" x14ac:dyDescent="0.3">
      <c r="A818" s="3" t="s">
        <v>32</v>
      </c>
      <c r="B818" s="3" t="s">
        <v>41</v>
      </c>
      <c r="C818" s="4">
        <v>70</v>
      </c>
      <c r="D818" s="4">
        <v>1</v>
      </c>
      <c r="E818" s="4">
        <v>2</v>
      </c>
      <c r="F818" s="4">
        <v>140</v>
      </c>
      <c r="G818" s="4">
        <v>-0.25200791760191382</v>
      </c>
      <c r="H818" s="3" t="s">
        <v>439</v>
      </c>
      <c r="I818" s="3" t="s">
        <v>337</v>
      </c>
      <c r="J818" s="1">
        <v>45422</v>
      </c>
      <c r="K818" s="4">
        <v>10438.718031746032</v>
      </c>
      <c r="L818" s="4">
        <v>26406.609500097282</v>
      </c>
      <c r="M818" s="4">
        <v>-0.39000531407517847</v>
      </c>
      <c r="N818" s="3" t="s">
        <v>439</v>
      </c>
    </row>
    <row r="819" spans="1:14" x14ac:dyDescent="0.3">
      <c r="A819" s="3" t="s">
        <v>164</v>
      </c>
      <c r="B819" s="3" t="s">
        <v>41</v>
      </c>
      <c r="C819" s="4">
        <v>3.5</v>
      </c>
      <c r="D819" s="4">
        <v>4</v>
      </c>
      <c r="E819" s="4">
        <v>3009</v>
      </c>
      <c r="F819" s="4">
        <v>10531.5</v>
      </c>
      <c r="G819" s="4">
        <v>-0.14999151779478023</v>
      </c>
      <c r="H819" s="3" t="s">
        <v>439</v>
      </c>
      <c r="I819" s="3" t="s">
        <v>337</v>
      </c>
      <c r="J819" s="1">
        <v>45418</v>
      </c>
      <c r="K819" s="4">
        <v>10438.718031746032</v>
      </c>
      <c r="L819" s="4">
        <v>26406.609500097282</v>
      </c>
      <c r="M819" s="4">
        <v>3.5135888328877147E-3</v>
      </c>
      <c r="N819" s="3" t="s">
        <v>439</v>
      </c>
    </row>
    <row r="820" spans="1:14" x14ac:dyDescent="0.3">
      <c r="A820" s="3" t="s">
        <v>3</v>
      </c>
      <c r="B820" s="3" t="s">
        <v>7</v>
      </c>
      <c r="C820" s="4">
        <v>10.99</v>
      </c>
      <c r="D820" s="4">
        <v>10</v>
      </c>
      <c r="E820" s="4">
        <v>38</v>
      </c>
      <c r="F820" s="4">
        <v>417.62</v>
      </c>
      <c r="G820" s="4">
        <v>-0.2492824407300035</v>
      </c>
      <c r="H820" s="3" t="s">
        <v>439</v>
      </c>
      <c r="I820" s="3" t="s">
        <v>335</v>
      </c>
      <c r="J820" s="1">
        <v>45388</v>
      </c>
      <c r="K820" s="4">
        <v>1881.0670270270268</v>
      </c>
      <c r="L820" s="4">
        <v>5343.4324984110126</v>
      </c>
      <c r="M820" s="4">
        <v>-0.27387770453958482</v>
      </c>
      <c r="N820" s="3" t="s">
        <v>439</v>
      </c>
    </row>
    <row r="821" spans="1:14" x14ac:dyDescent="0.3">
      <c r="A821" s="3" t="s">
        <v>351</v>
      </c>
      <c r="B821" s="3" t="s">
        <v>129</v>
      </c>
      <c r="C821" s="4">
        <v>42.99</v>
      </c>
      <c r="D821" s="4">
        <v>4</v>
      </c>
      <c r="E821" s="4">
        <v>26</v>
      </c>
      <c r="F821" s="4">
        <v>1117.74</v>
      </c>
      <c r="G821" s="4">
        <v>-0.24240915758195261</v>
      </c>
      <c r="H821" s="3" t="s">
        <v>439</v>
      </c>
      <c r="I821" s="3" t="s">
        <v>143</v>
      </c>
      <c r="J821" s="1">
        <v>45336</v>
      </c>
      <c r="K821" s="4">
        <v>66960.915909090923</v>
      </c>
      <c r="L821" s="4">
        <v>268412.05159382155</v>
      </c>
      <c r="M821" s="4">
        <v>-0.24530633225340068</v>
      </c>
      <c r="N821" s="3" t="s">
        <v>439</v>
      </c>
    </row>
    <row r="822" spans="1:14" x14ac:dyDescent="0.3">
      <c r="A822" s="3" t="s">
        <v>12</v>
      </c>
      <c r="B822" s="3" t="s">
        <v>54</v>
      </c>
      <c r="C822" s="4">
        <v>31.99</v>
      </c>
      <c r="D822" s="4">
        <v>10</v>
      </c>
      <c r="E822" s="4">
        <v>103</v>
      </c>
      <c r="F822" s="4">
        <v>3294.97</v>
      </c>
      <c r="G822" s="4">
        <v>-0.22103465282786655</v>
      </c>
      <c r="H822" s="3" t="s">
        <v>439</v>
      </c>
      <c r="I822" s="3" t="s">
        <v>143</v>
      </c>
      <c r="J822" s="1">
        <v>45441</v>
      </c>
      <c r="K822" s="4">
        <v>42123.110909090959</v>
      </c>
      <c r="L822" s="4">
        <v>132929.50192099597</v>
      </c>
      <c r="M822" s="4">
        <v>-0.29209573757500196</v>
      </c>
      <c r="N822" s="3" t="s">
        <v>439</v>
      </c>
    </row>
    <row r="823" spans="1:14" x14ac:dyDescent="0.3">
      <c r="A823" s="3" t="s">
        <v>5</v>
      </c>
      <c r="B823" s="3" t="s">
        <v>54</v>
      </c>
      <c r="C823" s="4">
        <v>38.25</v>
      </c>
      <c r="D823" s="4">
        <v>10</v>
      </c>
      <c r="E823" s="4">
        <v>363</v>
      </c>
      <c r="F823" s="4">
        <v>13884.75</v>
      </c>
      <c r="G823" s="4">
        <v>-0.11707168017237052</v>
      </c>
      <c r="H823" s="3" t="s">
        <v>439</v>
      </c>
      <c r="I823" s="3" t="s">
        <v>143</v>
      </c>
      <c r="J823" s="1">
        <v>45341</v>
      </c>
      <c r="K823" s="4">
        <v>42123.110909090959</v>
      </c>
      <c r="L823" s="4">
        <v>132929.50192099597</v>
      </c>
      <c r="M823" s="4">
        <v>-0.21243110446523655</v>
      </c>
      <c r="N823" s="3" t="s">
        <v>439</v>
      </c>
    </row>
    <row r="824" spans="1:14" x14ac:dyDescent="0.3">
      <c r="A824" s="3" t="s">
        <v>96</v>
      </c>
      <c r="B824" s="3" t="s">
        <v>54</v>
      </c>
      <c r="C824" s="4">
        <v>36.15</v>
      </c>
      <c r="D824" s="4">
        <v>487</v>
      </c>
      <c r="E824" s="4">
        <v>7592</v>
      </c>
      <c r="F824" s="4">
        <v>274450.8</v>
      </c>
      <c r="G824" s="4">
        <v>2.4409815684409732</v>
      </c>
      <c r="H824" s="3" t="s">
        <v>439</v>
      </c>
      <c r="I824" s="3" t="s">
        <v>143</v>
      </c>
      <c r="J824" s="1">
        <v>45434</v>
      </c>
      <c r="K824" s="4">
        <v>42123.110909090959</v>
      </c>
      <c r="L824" s="4">
        <v>132929.50192099597</v>
      </c>
      <c r="M824" s="4">
        <v>1.7477511442793821</v>
      </c>
      <c r="N824" s="3" t="s">
        <v>439</v>
      </c>
    </row>
    <row r="825" spans="1:14" x14ac:dyDescent="0.3">
      <c r="A825" s="3" t="s">
        <v>277</v>
      </c>
      <c r="B825" s="3" t="s">
        <v>277</v>
      </c>
      <c r="C825" s="4">
        <v>16.34</v>
      </c>
      <c r="D825" s="4">
        <v>5</v>
      </c>
      <c r="E825" s="4">
        <v>103</v>
      </c>
      <c r="F825" s="4">
        <v>1683.02</v>
      </c>
      <c r="G825" s="4">
        <v>-0.23685963821680067</v>
      </c>
      <c r="H825" s="3" t="s">
        <v>439</v>
      </c>
      <c r="I825" s="3" t="s">
        <v>337</v>
      </c>
      <c r="J825" s="1">
        <v>45334</v>
      </c>
      <c r="K825" s="4">
        <v>888.70666666666682</v>
      </c>
      <c r="L825" s="4">
        <v>578.87046250051094</v>
      </c>
      <c r="M825" s="4">
        <v>1.3721780342741743</v>
      </c>
      <c r="N825" s="3" t="s">
        <v>439</v>
      </c>
    </row>
    <row r="826" spans="1:14" x14ac:dyDescent="0.3">
      <c r="A826" s="3" t="s">
        <v>29</v>
      </c>
      <c r="B826" s="3" t="s">
        <v>54</v>
      </c>
      <c r="C826" s="4">
        <v>25.81</v>
      </c>
      <c r="D826" s="4">
        <v>95</v>
      </c>
      <c r="E826" s="4">
        <v>1424</v>
      </c>
      <c r="F826" s="4">
        <v>36753.439999999995</v>
      </c>
      <c r="G826" s="4">
        <v>0.10743694919830718</v>
      </c>
      <c r="H826" s="3" t="s">
        <v>439</v>
      </c>
      <c r="I826" s="3" t="s">
        <v>143</v>
      </c>
      <c r="J826" s="1">
        <v>45365</v>
      </c>
      <c r="K826" s="4">
        <v>42123.110909090959</v>
      </c>
      <c r="L826" s="4">
        <v>132929.50192099597</v>
      </c>
      <c r="M826" s="4">
        <v>-4.0394877220576081E-2</v>
      </c>
      <c r="N826" s="3" t="s">
        <v>439</v>
      </c>
    </row>
    <row r="827" spans="1:14" x14ac:dyDescent="0.3">
      <c r="A827" s="3" t="s">
        <v>31</v>
      </c>
      <c r="B827" s="3" t="s">
        <v>54</v>
      </c>
      <c r="C827" s="4">
        <v>32.979999999999997</v>
      </c>
      <c r="D827" s="4">
        <v>10</v>
      </c>
      <c r="E827" s="4">
        <v>4427</v>
      </c>
      <c r="F827" s="4">
        <v>146002.46</v>
      </c>
      <c r="G827" s="4">
        <v>1.1799665842709659</v>
      </c>
      <c r="H827" s="3" t="s">
        <v>439</v>
      </c>
      <c r="I827" s="3" t="s">
        <v>143</v>
      </c>
      <c r="J827" s="1">
        <v>45397</v>
      </c>
      <c r="K827" s="4">
        <v>42123.110909090959</v>
      </c>
      <c r="L827" s="4">
        <v>132929.50192099597</v>
      </c>
      <c r="M827" s="4">
        <v>0.78146195983377476</v>
      </c>
      <c r="N827" s="3" t="s">
        <v>439</v>
      </c>
    </row>
    <row r="828" spans="1:14" x14ac:dyDescent="0.3">
      <c r="A828" s="3" t="s">
        <v>345</v>
      </c>
      <c r="B828" s="3" t="s">
        <v>180</v>
      </c>
      <c r="C828" s="4">
        <v>62.62</v>
      </c>
      <c r="D828" s="4">
        <v>3</v>
      </c>
      <c r="E828" s="4">
        <v>335</v>
      </c>
      <c r="F828" s="4">
        <v>20977.7</v>
      </c>
      <c r="G828" s="4">
        <v>-4.7438112062664677E-2</v>
      </c>
      <c r="H828" s="3" t="s">
        <v>439</v>
      </c>
      <c r="I828" s="3" t="s">
        <v>337</v>
      </c>
      <c r="J828" s="1">
        <v>45370</v>
      </c>
      <c r="K828" s="4">
        <v>15577.778285714288</v>
      </c>
      <c r="L828" s="4">
        <v>35267.89604619662</v>
      </c>
      <c r="M828" s="4">
        <v>0.15311153540921402</v>
      </c>
      <c r="N828" s="3" t="s">
        <v>439</v>
      </c>
    </row>
    <row r="829" spans="1:14" x14ac:dyDescent="0.3">
      <c r="A829" s="3" t="s">
        <v>67</v>
      </c>
      <c r="B829" s="3" t="s">
        <v>54</v>
      </c>
      <c r="C829" s="4">
        <v>27.4</v>
      </c>
      <c r="D829" s="4">
        <v>52</v>
      </c>
      <c r="E829" s="4">
        <v>397</v>
      </c>
      <c r="F829" s="4">
        <v>10877.8</v>
      </c>
      <c r="G829" s="4">
        <v>-0.14659178924228924</v>
      </c>
      <c r="H829" s="3" t="s">
        <v>439</v>
      </c>
      <c r="I829" s="3" t="s">
        <v>143</v>
      </c>
      <c r="J829" s="1">
        <v>45418</v>
      </c>
      <c r="K829" s="4">
        <v>42123.110909090959</v>
      </c>
      <c r="L829" s="4">
        <v>132929.50192099597</v>
      </c>
      <c r="M829" s="4">
        <v>-0.23505174139342669</v>
      </c>
      <c r="N829" s="3" t="s">
        <v>439</v>
      </c>
    </row>
    <row r="830" spans="1:14" x14ac:dyDescent="0.3">
      <c r="A830" s="3" t="s">
        <v>16</v>
      </c>
      <c r="B830" s="3" t="s">
        <v>54</v>
      </c>
      <c r="C830" s="4">
        <v>108.98</v>
      </c>
      <c r="D830" s="4">
        <v>3</v>
      </c>
      <c r="E830" s="4">
        <v>33</v>
      </c>
      <c r="F830" s="4">
        <v>3596.34</v>
      </c>
      <c r="G830" s="4">
        <v>-0.21807601524812581</v>
      </c>
      <c r="H830" s="3" t="s">
        <v>439</v>
      </c>
      <c r="I830" s="3" t="s">
        <v>143</v>
      </c>
      <c r="J830" s="1">
        <v>45406</v>
      </c>
      <c r="K830" s="4">
        <v>42123.110909090959</v>
      </c>
      <c r="L830" s="4">
        <v>132929.50192099597</v>
      </c>
      <c r="M830" s="4">
        <v>-0.28982859600262845</v>
      </c>
      <c r="N830" s="3" t="s">
        <v>439</v>
      </c>
    </row>
    <row r="831" spans="1:14" x14ac:dyDescent="0.3">
      <c r="A831" s="3" t="s">
        <v>374</v>
      </c>
      <c r="B831" s="3" t="s">
        <v>41</v>
      </c>
      <c r="C831" s="4">
        <v>29.95</v>
      </c>
      <c r="D831" s="4">
        <v>4</v>
      </c>
      <c r="E831" s="4">
        <v>2</v>
      </c>
      <c r="F831" s="4">
        <v>59.9</v>
      </c>
      <c r="G831" s="4">
        <v>-0.25279428276811228</v>
      </c>
      <c r="H831" s="3" t="s">
        <v>439</v>
      </c>
      <c r="I831" s="3" t="s">
        <v>338</v>
      </c>
      <c r="J831" s="1">
        <v>45389</v>
      </c>
      <c r="K831" s="4">
        <v>10438.718031746032</v>
      </c>
      <c r="L831" s="4">
        <v>26406.609500097282</v>
      </c>
      <c r="M831" s="4">
        <v>-0.3930386455598473</v>
      </c>
      <c r="N831" s="3" t="s">
        <v>439</v>
      </c>
    </row>
    <row r="832" spans="1:14" x14ac:dyDescent="0.3">
      <c r="A832" s="3" t="s">
        <v>40</v>
      </c>
      <c r="B832" s="3" t="s">
        <v>41</v>
      </c>
      <c r="C832" s="4">
        <v>58.99</v>
      </c>
      <c r="D832" s="4">
        <v>8</v>
      </c>
      <c r="E832" s="4">
        <v>22</v>
      </c>
      <c r="F832" s="4">
        <v>1297.78</v>
      </c>
      <c r="G832" s="4">
        <v>-0.24064165215720393</v>
      </c>
      <c r="H832" s="3" t="s">
        <v>439</v>
      </c>
      <c r="I832" s="3" t="s">
        <v>337</v>
      </c>
      <c r="J832" s="1">
        <v>45337</v>
      </c>
      <c r="K832" s="4">
        <v>10438.718031746032</v>
      </c>
      <c r="L832" s="4">
        <v>26406.609500097282</v>
      </c>
      <c r="M832" s="4">
        <v>-0.3461609879038941</v>
      </c>
      <c r="N832" s="3" t="s">
        <v>439</v>
      </c>
    </row>
    <row r="833" spans="1:14" x14ac:dyDescent="0.3">
      <c r="A833" s="3" t="s">
        <v>72</v>
      </c>
      <c r="B833" s="3" t="s">
        <v>54</v>
      </c>
      <c r="C833" s="4">
        <v>84.73</v>
      </c>
      <c r="D833" s="4">
        <v>1</v>
      </c>
      <c r="E833" s="4">
        <v>2774</v>
      </c>
      <c r="F833" s="4">
        <v>235041.02000000002</v>
      </c>
      <c r="G833" s="4">
        <v>2.0540842126414085</v>
      </c>
      <c r="H833" s="3" t="s">
        <v>439</v>
      </c>
      <c r="I833" s="3" t="s">
        <v>143</v>
      </c>
      <c r="J833" s="1">
        <v>45333</v>
      </c>
      <c r="K833" s="4">
        <v>42123.110909090959</v>
      </c>
      <c r="L833" s="4">
        <v>132929.50192099597</v>
      </c>
      <c r="M833" s="4">
        <v>1.4512798611520112</v>
      </c>
      <c r="N833" s="3" t="s">
        <v>439</v>
      </c>
    </row>
    <row r="834" spans="1:14" x14ac:dyDescent="0.3">
      <c r="A834" s="3" t="s">
        <v>112</v>
      </c>
      <c r="B834" s="3" t="s">
        <v>277</v>
      </c>
      <c r="C834" s="4">
        <v>159.99</v>
      </c>
      <c r="D834" s="4">
        <v>4</v>
      </c>
      <c r="E834" s="4">
        <v>2</v>
      </c>
      <c r="F834" s="4">
        <v>319.98</v>
      </c>
      <c r="G834" s="4">
        <v>-0.2502410012147428</v>
      </c>
      <c r="H834" s="3" t="s">
        <v>439</v>
      </c>
      <c r="I834" s="3" t="s">
        <v>338</v>
      </c>
      <c r="J834" s="1">
        <v>45326</v>
      </c>
      <c r="K834" s="4">
        <v>888.70666666666682</v>
      </c>
      <c r="L834" s="4">
        <v>578.87046250051094</v>
      </c>
      <c r="M834" s="4">
        <v>-0.98247657033660585</v>
      </c>
      <c r="N834" s="3" t="s">
        <v>439</v>
      </c>
    </row>
    <row r="835" spans="1:14" x14ac:dyDescent="0.3">
      <c r="A835" s="3" t="s">
        <v>1</v>
      </c>
      <c r="B835" s="3" t="s">
        <v>54</v>
      </c>
      <c r="C835" s="4">
        <v>89.98</v>
      </c>
      <c r="D835" s="4">
        <v>8</v>
      </c>
      <c r="E835" s="4">
        <v>1243</v>
      </c>
      <c r="F835" s="4">
        <v>111845.14</v>
      </c>
      <c r="G835" s="4">
        <v>0.84463416705880212</v>
      </c>
      <c r="H835" s="3" t="s">
        <v>439</v>
      </c>
      <c r="I835" s="3" t="s">
        <v>143</v>
      </c>
      <c r="J835" s="1">
        <v>45317</v>
      </c>
      <c r="K835" s="4">
        <v>42123.110909090959</v>
      </c>
      <c r="L835" s="4">
        <v>132929.50192099597</v>
      </c>
      <c r="M835" s="4">
        <v>0.52450380151388032</v>
      </c>
      <c r="N835" s="3" t="s">
        <v>439</v>
      </c>
    </row>
    <row r="836" spans="1:14" x14ac:dyDescent="0.3">
      <c r="A836" s="3" t="s">
        <v>31</v>
      </c>
      <c r="B836" s="3" t="s">
        <v>54</v>
      </c>
      <c r="C836" s="4">
        <v>19.16</v>
      </c>
      <c r="D836" s="4">
        <v>72</v>
      </c>
      <c r="E836" s="4">
        <v>348</v>
      </c>
      <c r="F836" s="4">
        <v>6667.68</v>
      </c>
      <c r="G836" s="4">
        <v>-0.18792377068443034</v>
      </c>
      <c r="H836" s="3" t="s">
        <v>439</v>
      </c>
      <c r="I836" s="3" t="s">
        <v>143</v>
      </c>
      <c r="J836" s="1">
        <v>45427</v>
      </c>
      <c r="K836" s="4">
        <v>42123.110909090959</v>
      </c>
      <c r="L836" s="4">
        <v>132929.50192099597</v>
      </c>
      <c r="M836" s="4">
        <v>-0.26672356697885768</v>
      </c>
      <c r="N836" s="3" t="s">
        <v>439</v>
      </c>
    </row>
    <row r="837" spans="1:14" x14ac:dyDescent="0.3">
      <c r="A837" s="3" t="s">
        <v>281</v>
      </c>
      <c r="B837" s="3" t="s">
        <v>41</v>
      </c>
      <c r="C837" s="4">
        <v>59</v>
      </c>
      <c r="D837" s="4">
        <v>6</v>
      </c>
      <c r="E837" s="4">
        <v>4</v>
      </c>
      <c r="F837" s="4">
        <v>236</v>
      </c>
      <c r="G837" s="4">
        <v>-0.25106545747763104</v>
      </c>
      <c r="H837" s="3" t="s">
        <v>439</v>
      </c>
      <c r="I837" s="3" t="s">
        <v>335</v>
      </c>
      <c r="J837" s="1">
        <v>45318</v>
      </c>
      <c r="K837" s="4">
        <v>10438.718031746032</v>
      </c>
      <c r="L837" s="4">
        <v>26406.609500097282</v>
      </c>
      <c r="M837" s="4">
        <v>-0.38636986061040685</v>
      </c>
      <c r="N837" s="3" t="s">
        <v>439</v>
      </c>
    </row>
    <row r="838" spans="1:14" x14ac:dyDescent="0.3">
      <c r="A838" s="3" t="s">
        <v>83</v>
      </c>
      <c r="B838" s="3" t="s">
        <v>129</v>
      </c>
      <c r="C838" s="4">
        <v>9.9600000000000009</v>
      </c>
      <c r="D838" s="4">
        <v>10</v>
      </c>
      <c r="E838" s="4">
        <v>266</v>
      </c>
      <c r="F838" s="4">
        <v>2649.36</v>
      </c>
      <c r="G838" s="4">
        <v>-0.22737279533659807</v>
      </c>
      <c r="H838" s="3" t="s">
        <v>439</v>
      </c>
      <c r="I838" s="3" t="s">
        <v>338</v>
      </c>
      <c r="J838" s="1">
        <v>45349</v>
      </c>
      <c r="K838" s="4">
        <v>66960.915909090923</v>
      </c>
      <c r="L838" s="4">
        <v>268412.05159382155</v>
      </c>
      <c r="M838" s="4">
        <v>-0.23960010561079917</v>
      </c>
      <c r="N838" s="3" t="s">
        <v>439</v>
      </c>
    </row>
    <row r="839" spans="1:14" x14ac:dyDescent="0.3">
      <c r="A839" s="3" t="s">
        <v>124</v>
      </c>
      <c r="B839" s="3" t="s">
        <v>129</v>
      </c>
      <c r="C839" s="4">
        <v>19.97</v>
      </c>
      <c r="D839" s="4">
        <v>4</v>
      </c>
      <c r="E839" s="4">
        <v>15</v>
      </c>
      <c r="F839" s="4">
        <v>299.54999999999995</v>
      </c>
      <c r="G839" s="4">
        <v>-0.2504415685099417</v>
      </c>
      <c r="H839" s="3" t="s">
        <v>439</v>
      </c>
      <c r="I839" s="3" t="s">
        <v>338</v>
      </c>
      <c r="J839" s="1">
        <v>45435</v>
      </c>
      <c r="K839" s="4">
        <v>66960.915909090923</v>
      </c>
      <c r="L839" s="4">
        <v>268412.05159382155</v>
      </c>
      <c r="M839" s="4">
        <v>-0.24835459329511481</v>
      </c>
      <c r="N839" s="3" t="s">
        <v>439</v>
      </c>
    </row>
    <row r="840" spans="1:14" x14ac:dyDescent="0.3">
      <c r="A840" s="3" t="s">
        <v>340</v>
      </c>
      <c r="B840" s="3" t="s">
        <v>25</v>
      </c>
      <c r="C840" s="4">
        <v>12.99</v>
      </c>
      <c r="D840" s="4">
        <v>10</v>
      </c>
      <c r="E840" s="4">
        <v>10</v>
      </c>
      <c r="F840" s="4">
        <v>129.9</v>
      </c>
      <c r="G840" s="4">
        <v>-0.25210707226082274</v>
      </c>
      <c r="H840" s="3" t="s">
        <v>439</v>
      </c>
      <c r="I840" s="3" t="s">
        <v>143</v>
      </c>
      <c r="J840" s="1">
        <v>45427</v>
      </c>
      <c r="K840" s="4">
        <v>7851.1500000000024</v>
      </c>
      <c r="L840" s="4">
        <v>18631.101710406907</v>
      </c>
      <c r="M840" s="4">
        <v>-0.41442798821108306</v>
      </c>
      <c r="N840" s="3" t="s">
        <v>439</v>
      </c>
    </row>
    <row r="841" spans="1:14" x14ac:dyDescent="0.3">
      <c r="A841" s="3" t="s">
        <v>13</v>
      </c>
      <c r="B841" s="3" t="s">
        <v>41</v>
      </c>
      <c r="C841" s="4">
        <v>18.89</v>
      </c>
      <c r="D841" s="4">
        <v>10</v>
      </c>
      <c r="E841" s="4">
        <v>125</v>
      </c>
      <c r="F841" s="4">
        <v>2361.25</v>
      </c>
      <c r="G841" s="4">
        <v>-0.23020125561167223</v>
      </c>
      <c r="H841" s="3" t="s">
        <v>439</v>
      </c>
      <c r="I841" s="3" t="s">
        <v>338</v>
      </c>
      <c r="J841" s="1">
        <v>45381</v>
      </c>
      <c r="K841" s="4">
        <v>10438.718031746032</v>
      </c>
      <c r="L841" s="4">
        <v>26406.609500097282</v>
      </c>
      <c r="M841" s="4">
        <v>-0.30588811606867872</v>
      </c>
      <c r="N841" s="3" t="s">
        <v>439</v>
      </c>
    </row>
    <row r="842" spans="1:14" x14ac:dyDescent="0.3">
      <c r="A842" s="3" t="s">
        <v>63</v>
      </c>
      <c r="B842" s="3" t="s">
        <v>41</v>
      </c>
      <c r="C842" s="4">
        <v>29.99</v>
      </c>
      <c r="D842" s="4">
        <v>10</v>
      </c>
      <c r="E842" s="4">
        <v>25</v>
      </c>
      <c r="F842" s="4">
        <v>749.75</v>
      </c>
      <c r="G842" s="4">
        <v>-0.24602182321877378</v>
      </c>
      <c r="H842" s="3" t="s">
        <v>439</v>
      </c>
      <c r="I842" s="3" t="s">
        <v>337</v>
      </c>
      <c r="J842" s="1">
        <v>45370</v>
      </c>
      <c r="K842" s="4">
        <v>10438.718031746032</v>
      </c>
      <c r="L842" s="4">
        <v>26406.609500097282</v>
      </c>
      <c r="M842" s="4">
        <v>-0.36691450417783994</v>
      </c>
      <c r="N842" s="3" t="s">
        <v>439</v>
      </c>
    </row>
    <row r="843" spans="1:14" x14ac:dyDescent="0.3">
      <c r="A843" s="3" t="s">
        <v>51</v>
      </c>
      <c r="B843" s="3" t="s">
        <v>41</v>
      </c>
      <c r="C843" s="4">
        <v>27.5</v>
      </c>
      <c r="D843" s="4">
        <v>10</v>
      </c>
      <c r="E843" s="4">
        <v>29</v>
      </c>
      <c r="F843" s="4">
        <v>797.5</v>
      </c>
      <c r="G843" s="4">
        <v>-0.24555304747987269</v>
      </c>
      <c r="H843" s="3" t="s">
        <v>439</v>
      </c>
      <c r="I843" s="3" t="s">
        <v>143</v>
      </c>
      <c r="J843" s="1">
        <v>45395</v>
      </c>
      <c r="K843" s="4">
        <v>10438.718031746032</v>
      </c>
      <c r="L843" s="4">
        <v>26406.609500097282</v>
      </c>
      <c r="M843" s="4">
        <v>-0.36510624477218528</v>
      </c>
      <c r="N843" s="3" t="s">
        <v>439</v>
      </c>
    </row>
    <row r="844" spans="1:14" x14ac:dyDescent="0.3">
      <c r="A844" s="3" t="s">
        <v>358</v>
      </c>
      <c r="B844" s="3" t="s">
        <v>54</v>
      </c>
      <c r="C844" s="4">
        <v>22</v>
      </c>
      <c r="D844" s="4">
        <v>49</v>
      </c>
      <c r="E844" s="4">
        <v>1</v>
      </c>
      <c r="F844" s="4">
        <v>22</v>
      </c>
      <c r="G844" s="4">
        <v>-0.25316635817134481</v>
      </c>
      <c r="H844" s="3" t="s">
        <v>439</v>
      </c>
      <c r="I844" s="3" t="s">
        <v>143</v>
      </c>
      <c r="J844" s="1">
        <v>45434</v>
      </c>
      <c r="K844" s="4">
        <v>42123.110909090959</v>
      </c>
      <c r="L844" s="4">
        <v>132929.50192099597</v>
      </c>
      <c r="M844" s="4">
        <v>-0.31671758564259817</v>
      </c>
      <c r="N844" s="3" t="s">
        <v>439</v>
      </c>
    </row>
    <row r="845" spans="1:14" x14ac:dyDescent="0.3">
      <c r="A845" s="3" t="s">
        <v>112</v>
      </c>
      <c r="B845" s="3" t="s">
        <v>54</v>
      </c>
      <c r="C845" s="4">
        <v>140</v>
      </c>
      <c r="D845" s="4">
        <v>24</v>
      </c>
      <c r="E845" s="4">
        <v>6</v>
      </c>
      <c r="F845" s="4">
        <v>840</v>
      </c>
      <c r="G845" s="4">
        <v>-0.24513581252901834</v>
      </c>
      <c r="H845" s="3" t="s">
        <v>439</v>
      </c>
      <c r="I845" s="3" t="s">
        <v>143</v>
      </c>
      <c r="J845" s="1">
        <v>45306</v>
      </c>
      <c r="K845" s="4">
        <v>42123.110909090959</v>
      </c>
      <c r="L845" s="4">
        <v>132929.50192099597</v>
      </c>
      <c r="M845" s="4">
        <v>-0.31056394790094649</v>
      </c>
      <c r="N845" s="3" t="s">
        <v>439</v>
      </c>
    </row>
    <row r="846" spans="1:14" x14ac:dyDescent="0.3">
      <c r="A846" s="3" t="s">
        <v>47</v>
      </c>
      <c r="B846" s="3" t="s">
        <v>41</v>
      </c>
      <c r="C846" s="4">
        <v>34.99</v>
      </c>
      <c r="D846" s="4">
        <v>9</v>
      </c>
      <c r="E846" s="4">
        <v>3</v>
      </c>
      <c r="F846" s="4">
        <v>104.97</v>
      </c>
      <c r="G846" s="4">
        <v>-0.25235181737434742</v>
      </c>
      <c r="H846" s="3" t="s">
        <v>439</v>
      </c>
      <c r="I846" s="3" t="s">
        <v>143</v>
      </c>
      <c r="J846" s="1">
        <v>45403</v>
      </c>
      <c r="K846" s="4">
        <v>10438.718031746032</v>
      </c>
      <c r="L846" s="4">
        <v>26406.609500097282</v>
      </c>
      <c r="M846" s="4">
        <v>-0.39133187589675089</v>
      </c>
      <c r="N846" s="3" t="s">
        <v>439</v>
      </c>
    </row>
    <row r="847" spans="1:14" x14ac:dyDescent="0.3">
      <c r="A847" s="3" t="s">
        <v>119</v>
      </c>
      <c r="B847" s="3" t="s">
        <v>41</v>
      </c>
      <c r="C847" s="4">
        <v>160.27000000000001</v>
      </c>
      <c r="D847" s="4">
        <v>3</v>
      </c>
      <c r="E847" s="4">
        <v>47</v>
      </c>
      <c r="F847" s="4">
        <v>7532.6900000000005</v>
      </c>
      <c r="G847" s="4">
        <v>-0.17943171409999412</v>
      </c>
      <c r="H847" s="3" t="s">
        <v>439</v>
      </c>
      <c r="I847" s="3" t="s">
        <v>335</v>
      </c>
      <c r="J847" s="1">
        <v>45356</v>
      </c>
      <c r="K847" s="4">
        <v>10438.718031746032</v>
      </c>
      <c r="L847" s="4">
        <v>26406.609500097282</v>
      </c>
      <c r="M847" s="4">
        <v>-0.11004926746598519</v>
      </c>
      <c r="N847" s="3" t="s">
        <v>439</v>
      </c>
    </row>
    <row r="848" spans="1:14" x14ac:dyDescent="0.3">
      <c r="A848" s="3" t="s">
        <v>63</v>
      </c>
      <c r="B848" s="3" t="s">
        <v>54</v>
      </c>
      <c r="C848" s="4">
        <v>49.99</v>
      </c>
      <c r="D848" s="4">
        <v>2</v>
      </c>
      <c r="E848" s="4">
        <v>3</v>
      </c>
      <c r="F848" s="4">
        <v>149.97</v>
      </c>
      <c r="G848" s="4">
        <v>-0.25191003919108984</v>
      </c>
      <c r="H848" s="3" t="s">
        <v>439</v>
      </c>
      <c r="I848" s="3" t="s">
        <v>143</v>
      </c>
      <c r="J848" s="1">
        <v>45440</v>
      </c>
      <c r="K848" s="4">
        <v>42123.110909090959</v>
      </c>
      <c r="L848" s="4">
        <v>132929.50192099597</v>
      </c>
      <c r="M848" s="4">
        <v>-0.31575489490690234</v>
      </c>
      <c r="N848" s="3" t="s">
        <v>439</v>
      </c>
    </row>
    <row r="849" spans="1:14" x14ac:dyDescent="0.3">
      <c r="A849" s="3" t="s">
        <v>113</v>
      </c>
      <c r="B849" s="3" t="s">
        <v>7</v>
      </c>
      <c r="C849" s="4">
        <v>32.89</v>
      </c>
      <c r="D849" s="4">
        <v>3</v>
      </c>
      <c r="E849" s="4">
        <v>8</v>
      </c>
      <c r="F849" s="4">
        <v>263.12</v>
      </c>
      <c r="G849" s="4">
        <v>-0.25079921249252113</v>
      </c>
      <c r="H849" s="3" t="s">
        <v>439</v>
      </c>
      <c r="I849" s="3" t="s">
        <v>335</v>
      </c>
      <c r="J849" s="1">
        <v>45431</v>
      </c>
      <c r="K849" s="4">
        <v>1881.0670270270268</v>
      </c>
      <c r="L849" s="4">
        <v>5343.4324984110126</v>
      </c>
      <c r="M849" s="4">
        <v>-0.30279170318108423</v>
      </c>
      <c r="N849" s="3" t="s">
        <v>439</v>
      </c>
    </row>
    <row r="850" spans="1:14" x14ac:dyDescent="0.3">
      <c r="A850" s="3" t="s">
        <v>53</v>
      </c>
      <c r="B850" s="3" t="s">
        <v>54</v>
      </c>
      <c r="C850" s="4">
        <v>47.34</v>
      </c>
      <c r="D850" s="4">
        <v>4</v>
      </c>
      <c r="E850" s="4">
        <v>14</v>
      </c>
      <c r="F850" s="4">
        <v>662.76</v>
      </c>
      <c r="G850" s="4">
        <v>-0.24687582953347548</v>
      </c>
      <c r="H850" s="3" t="s">
        <v>439</v>
      </c>
      <c r="I850" s="3" t="s">
        <v>143</v>
      </c>
      <c r="J850" s="1">
        <v>45402</v>
      </c>
      <c r="K850" s="4">
        <v>42123.110909090959</v>
      </c>
      <c r="L850" s="4">
        <v>132929.50192099597</v>
      </c>
      <c r="M850" s="4">
        <v>-0.31189728623020119</v>
      </c>
      <c r="N850" s="3" t="s">
        <v>439</v>
      </c>
    </row>
    <row r="851" spans="1:14" x14ac:dyDescent="0.3">
      <c r="A851" s="3" t="s">
        <v>42</v>
      </c>
      <c r="B851" s="3" t="s">
        <v>54</v>
      </c>
      <c r="C851" s="4">
        <v>28.99</v>
      </c>
      <c r="D851" s="4">
        <v>5</v>
      </c>
      <c r="E851" s="4">
        <v>111</v>
      </c>
      <c r="F851" s="4">
        <v>3217.89</v>
      </c>
      <c r="G851" s="4">
        <v>-0.22179136976932196</v>
      </c>
      <c r="H851" s="3" t="s">
        <v>439</v>
      </c>
      <c r="I851" s="3" t="s">
        <v>143</v>
      </c>
      <c r="J851" s="1">
        <v>45396</v>
      </c>
      <c r="K851" s="4">
        <v>42123.110909090959</v>
      </c>
      <c r="L851" s="4">
        <v>132929.50192099597</v>
      </c>
      <c r="M851" s="4">
        <v>-0.292675593806208</v>
      </c>
      <c r="N851" s="3" t="s">
        <v>439</v>
      </c>
    </row>
    <row r="852" spans="1:14" x14ac:dyDescent="0.3">
      <c r="A852" s="3" t="s">
        <v>116</v>
      </c>
      <c r="B852" s="3" t="s">
        <v>54</v>
      </c>
      <c r="C852" s="4">
        <v>22</v>
      </c>
      <c r="D852" s="4">
        <v>10</v>
      </c>
      <c r="E852" s="4">
        <v>286</v>
      </c>
      <c r="F852" s="4">
        <v>6292</v>
      </c>
      <c r="G852" s="4">
        <v>-0.19161193130412374</v>
      </c>
      <c r="H852" s="3" t="s">
        <v>439</v>
      </c>
      <c r="I852" s="3" t="s">
        <v>143</v>
      </c>
      <c r="J852" s="1">
        <v>45315</v>
      </c>
      <c r="K852" s="4">
        <v>42123.110909090959</v>
      </c>
      <c r="L852" s="4">
        <v>132929.50192099597</v>
      </c>
      <c r="M852" s="4">
        <v>-0.26954972666930233</v>
      </c>
      <c r="N852" s="3" t="s">
        <v>439</v>
      </c>
    </row>
    <row r="853" spans="1:14" x14ac:dyDescent="0.3">
      <c r="A853" s="3" t="s">
        <v>120</v>
      </c>
      <c r="B853" s="3" t="s">
        <v>41</v>
      </c>
      <c r="C853" s="4">
        <v>30.93</v>
      </c>
      <c r="D853" s="4">
        <v>65</v>
      </c>
      <c r="E853" s="4">
        <v>998</v>
      </c>
      <c r="F853" s="4">
        <v>30868.14</v>
      </c>
      <c r="G853" s="4">
        <v>4.9659234933290303E-2</v>
      </c>
      <c r="H853" s="3" t="s">
        <v>439</v>
      </c>
      <c r="I853" s="3" t="s">
        <v>143</v>
      </c>
      <c r="J853" s="1">
        <v>45420</v>
      </c>
      <c r="K853" s="4">
        <v>10438.718031746032</v>
      </c>
      <c r="L853" s="4">
        <v>26406.609500097282</v>
      </c>
      <c r="M853" s="4">
        <v>0.77364805081010901</v>
      </c>
      <c r="N853" s="3" t="s">
        <v>439</v>
      </c>
    </row>
    <row r="854" spans="1:14" x14ac:dyDescent="0.3">
      <c r="A854" s="3" t="s">
        <v>83</v>
      </c>
      <c r="B854" s="3" t="s">
        <v>41</v>
      </c>
      <c r="C854" s="4">
        <v>180.17</v>
      </c>
      <c r="D854" s="4">
        <v>1</v>
      </c>
      <c r="E854" s="4">
        <v>327</v>
      </c>
      <c r="F854" s="4">
        <v>58915.59</v>
      </c>
      <c r="G854" s="4">
        <v>0.32500926840012268</v>
      </c>
      <c r="H854" s="3" t="s">
        <v>439</v>
      </c>
      <c r="I854" s="3" t="s">
        <v>143</v>
      </c>
      <c r="J854" s="1">
        <v>45356</v>
      </c>
      <c r="K854" s="4">
        <v>10438.718031746032</v>
      </c>
      <c r="L854" s="4">
        <v>26406.609500097282</v>
      </c>
      <c r="M854" s="4">
        <v>1.8357855433154104</v>
      </c>
      <c r="N854" s="3" t="s">
        <v>439</v>
      </c>
    </row>
    <row r="855" spans="1:14" x14ac:dyDescent="0.3">
      <c r="A855" s="3" t="s">
        <v>78</v>
      </c>
      <c r="B855" s="3" t="s">
        <v>41</v>
      </c>
      <c r="C855" s="4">
        <v>35.58</v>
      </c>
      <c r="D855" s="4">
        <v>1</v>
      </c>
      <c r="E855" s="4">
        <v>1024</v>
      </c>
      <c r="F855" s="4">
        <v>36433.919999999998</v>
      </c>
      <c r="G855" s="4">
        <v>0.10430012775131925</v>
      </c>
      <c r="H855" s="3" t="s">
        <v>439</v>
      </c>
      <c r="I855" s="3" t="s">
        <v>335</v>
      </c>
      <c r="J855" s="1">
        <v>45435</v>
      </c>
      <c r="K855" s="4">
        <v>10438.718031746032</v>
      </c>
      <c r="L855" s="4">
        <v>26406.609500097282</v>
      </c>
      <c r="M855" s="4">
        <v>0.98442028190549047</v>
      </c>
      <c r="N855" s="3" t="s">
        <v>439</v>
      </c>
    </row>
    <row r="856" spans="1:14" x14ac:dyDescent="0.3">
      <c r="A856" s="3" t="s">
        <v>375</v>
      </c>
      <c r="B856" s="3" t="s">
        <v>41</v>
      </c>
      <c r="C856" s="4">
        <v>179.99</v>
      </c>
      <c r="D856" s="4">
        <v>5</v>
      </c>
      <c r="E856" s="4">
        <v>5</v>
      </c>
      <c r="F856" s="4">
        <v>899.95</v>
      </c>
      <c r="G856" s="4">
        <v>-0.24454726581598962</v>
      </c>
      <c r="H856" s="3" t="s">
        <v>439</v>
      </c>
      <c r="I856" s="3" t="s">
        <v>338</v>
      </c>
      <c r="J856" s="1">
        <v>45331</v>
      </c>
      <c r="K856" s="4">
        <v>10438.718031746032</v>
      </c>
      <c r="L856" s="4">
        <v>26406.609500097282</v>
      </c>
      <c r="M856" s="4">
        <v>-0.36122653427774931</v>
      </c>
      <c r="N856" s="3" t="s">
        <v>439</v>
      </c>
    </row>
    <row r="857" spans="1:14" x14ac:dyDescent="0.3">
      <c r="A857" s="3" t="s">
        <v>18</v>
      </c>
      <c r="B857" s="3" t="s">
        <v>41</v>
      </c>
      <c r="C857" s="4">
        <v>45.35</v>
      </c>
      <c r="D857" s="4">
        <v>2</v>
      </c>
      <c r="E857" s="4">
        <v>1</v>
      </c>
      <c r="F857" s="4">
        <v>45.35</v>
      </c>
      <c r="G857" s="4">
        <v>-0.25293712438069893</v>
      </c>
      <c r="H857" s="3" t="s">
        <v>439</v>
      </c>
      <c r="I857" s="3" t="s">
        <v>337</v>
      </c>
      <c r="J857" s="1">
        <v>45406</v>
      </c>
      <c r="K857" s="4">
        <v>10438.718031746032</v>
      </c>
      <c r="L857" s="4">
        <v>26406.609500097282</v>
      </c>
      <c r="M857" s="4">
        <v>-0.3935896439756017</v>
      </c>
      <c r="N857" s="3" t="s">
        <v>439</v>
      </c>
    </row>
    <row r="858" spans="1:14" x14ac:dyDescent="0.3">
      <c r="A858" s="3" t="s">
        <v>16</v>
      </c>
      <c r="B858" s="3" t="s">
        <v>25</v>
      </c>
      <c r="C858" s="4">
        <v>99.99</v>
      </c>
      <c r="D858" s="4">
        <v>6</v>
      </c>
      <c r="E858" s="4">
        <v>50</v>
      </c>
      <c r="F858" s="4">
        <v>4999.5</v>
      </c>
      <c r="G858" s="4">
        <v>-0.20430078245657718</v>
      </c>
      <c r="H858" s="3" t="s">
        <v>439</v>
      </c>
      <c r="I858" s="3" t="s">
        <v>143</v>
      </c>
      <c r="J858" s="1">
        <v>45343</v>
      </c>
      <c r="K858" s="4">
        <v>7851.1500000000024</v>
      </c>
      <c r="L858" s="4">
        <v>18631.101710406907</v>
      </c>
      <c r="M858" s="4">
        <v>-0.15305858152269847</v>
      </c>
      <c r="N858" s="3" t="s">
        <v>439</v>
      </c>
    </row>
    <row r="859" spans="1:14" x14ac:dyDescent="0.3">
      <c r="A859" s="3" t="s">
        <v>16</v>
      </c>
      <c r="B859" s="3" t="s">
        <v>41</v>
      </c>
      <c r="C859" s="4">
        <v>69.989999999999995</v>
      </c>
      <c r="D859" s="4">
        <v>10</v>
      </c>
      <c r="E859" s="4">
        <v>13</v>
      </c>
      <c r="F859" s="4">
        <v>909.86999999999989</v>
      </c>
      <c r="G859" s="4">
        <v>-0.24444987826981376</v>
      </c>
      <c r="H859" s="3" t="s">
        <v>439</v>
      </c>
      <c r="I859" s="3" t="s">
        <v>338</v>
      </c>
      <c r="J859" s="1">
        <v>45327</v>
      </c>
      <c r="K859" s="4">
        <v>10438.718031746032</v>
      </c>
      <c r="L859" s="4">
        <v>26406.609500097282</v>
      </c>
      <c r="M859" s="4">
        <v>-0.36085087075305622</v>
      </c>
      <c r="N859" s="3" t="s">
        <v>439</v>
      </c>
    </row>
    <row r="860" spans="1:14" x14ac:dyDescent="0.3">
      <c r="A860" s="3" t="s">
        <v>163</v>
      </c>
      <c r="B860" s="3" t="s">
        <v>180</v>
      </c>
      <c r="C860" s="4">
        <v>110.19</v>
      </c>
      <c r="D860" s="4">
        <v>10</v>
      </c>
      <c r="E860" s="4">
        <v>11</v>
      </c>
      <c r="F860" s="4">
        <v>1212.0899999999999</v>
      </c>
      <c r="G860" s="4">
        <v>-0.24148289599105593</v>
      </c>
      <c r="H860" s="3" t="s">
        <v>439</v>
      </c>
      <c r="I860" s="3" t="s">
        <v>337</v>
      </c>
      <c r="J860" s="1">
        <v>45375</v>
      </c>
      <c r="K860" s="4">
        <v>15577.778285714288</v>
      </c>
      <c r="L860" s="4">
        <v>35267.89604619662</v>
      </c>
      <c r="M860" s="4">
        <v>-0.40733045903552051</v>
      </c>
      <c r="N860" s="3" t="s">
        <v>439</v>
      </c>
    </row>
    <row r="861" spans="1:14" x14ac:dyDescent="0.3">
      <c r="A861" s="3" t="s">
        <v>178</v>
      </c>
      <c r="B861" s="3" t="s">
        <v>41</v>
      </c>
      <c r="C861" s="4">
        <v>99.86</v>
      </c>
      <c r="D861" s="4">
        <v>3</v>
      </c>
      <c r="E861" s="4">
        <v>4</v>
      </c>
      <c r="F861" s="4">
        <v>399.44</v>
      </c>
      <c r="G861" s="4">
        <v>-0.24946091911603954</v>
      </c>
      <c r="H861" s="3" t="s">
        <v>439</v>
      </c>
      <c r="I861" s="3" t="s">
        <v>337</v>
      </c>
      <c r="J861" s="1">
        <v>45370</v>
      </c>
      <c r="K861" s="4">
        <v>10438.718031746032</v>
      </c>
      <c r="L861" s="4">
        <v>26406.609500097282</v>
      </c>
      <c r="M861" s="4">
        <v>-0.38018050108663309</v>
      </c>
      <c r="N861" s="3" t="s">
        <v>439</v>
      </c>
    </row>
    <row r="862" spans="1:14" x14ac:dyDescent="0.3">
      <c r="A862" s="3" t="s">
        <v>179</v>
      </c>
      <c r="B862" s="3" t="s">
        <v>41</v>
      </c>
      <c r="C862" s="4">
        <v>11</v>
      </c>
      <c r="D862" s="4">
        <v>3</v>
      </c>
      <c r="E862" s="4">
        <v>47</v>
      </c>
      <c r="F862" s="4">
        <v>517</v>
      </c>
      <c r="G862" s="4">
        <v>-0.24830679815551154</v>
      </c>
      <c r="H862" s="3" t="s">
        <v>439</v>
      </c>
      <c r="I862" s="3" t="s">
        <v>337</v>
      </c>
      <c r="J862" s="1">
        <v>45438</v>
      </c>
      <c r="K862" s="4">
        <v>10438.718031746032</v>
      </c>
      <c r="L862" s="4">
        <v>26406.609500097282</v>
      </c>
      <c r="M862" s="4">
        <v>-0.37572858536456488</v>
      </c>
      <c r="N862" s="3" t="s">
        <v>439</v>
      </c>
    </row>
    <row r="863" spans="1:14" x14ac:dyDescent="0.3">
      <c r="A863" s="3" t="s">
        <v>136</v>
      </c>
      <c r="B863" s="3" t="s">
        <v>180</v>
      </c>
      <c r="C863" s="4">
        <v>12</v>
      </c>
      <c r="D863" s="4">
        <v>7</v>
      </c>
      <c r="E863" s="4">
        <v>22</v>
      </c>
      <c r="F863" s="4">
        <v>264</v>
      </c>
      <c r="G863" s="4">
        <v>-0.25079057327471521</v>
      </c>
      <c r="H863" s="3" t="s">
        <v>439</v>
      </c>
      <c r="I863" s="3" t="s">
        <v>335</v>
      </c>
      <c r="J863" s="1">
        <v>45441</v>
      </c>
      <c r="K863" s="4">
        <v>15577.778285714288</v>
      </c>
      <c r="L863" s="4">
        <v>35267.89604619662</v>
      </c>
      <c r="M863" s="4">
        <v>-0.43421298128062746</v>
      </c>
      <c r="N863" s="3" t="s">
        <v>439</v>
      </c>
    </row>
    <row r="864" spans="1:14" x14ac:dyDescent="0.3">
      <c r="A864" s="3" t="s">
        <v>12</v>
      </c>
      <c r="B864" s="3" t="s">
        <v>54</v>
      </c>
      <c r="C864" s="4">
        <v>17.34</v>
      </c>
      <c r="D864" s="4">
        <v>10</v>
      </c>
      <c r="E864" s="4">
        <v>460</v>
      </c>
      <c r="F864" s="4">
        <v>7976.4</v>
      </c>
      <c r="G864" s="4">
        <v>-0.1750756830401449</v>
      </c>
      <c r="H864" s="3" t="s">
        <v>439</v>
      </c>
      <c r="I864" s="3" t="s">
        <v>143</v>
      </c>
      <c r="J864" s="1">
        <v>45318</v>
      </c>
      <c r="K864" s="4">
        <v>42123.110909090959</v>
      </c>
      <c r="L864" s="4">
        <v>132929.50192099597</v>
      </c>
      <c r="M864" s="4">
        <v>-0.25687834841497698</v>
      </c>
      <c r="N864" s="3" t="s">
        <v>439</v>
      </c>
    </row>
    <row r="865" spans="1:14" x14ac:dyDescent="0.3">
      <c r="A865" s="3" t="s">
        <v>33</v>
      </c>
      <c r="B865" s="3" t="s">
        <v>41</v>
      </c>
      <c r="C865" s="4">
        <v>8.99</v>
      </c>
      <c r="D865" s="4">
        <v>4</v>
      </c>
      <c r="E865" s="4">
        <v>8</v>
      </c>
      <c r="F865" s="4">
        <v>71.92</v>
      </c>
      <c r="G865" s="4">
        <v>-0.25267627890671773</v>
      </c>
      <c r="H865" s="3" t="s">
        <v>439</v>
      </c>
      <c r="I865" s="3" t="s">
        <v>337</v>
      </c>
      <c r="J865" s="1">
        <v>45353</v>
      </c>
      <c r="K865" s="4">
        <v>10438.718031746032</v>
      </c>
      <c r="L865" s="4">
        <v>26406.609500097282</v>
      </c>
      <c r="M865" s="4">
        <v>-0.39258345649061233</v>
      </c>
      <c r="N865" s="3" t="s">
        <v>439</v>
      </c>
    </row>
    <row r="866" spans="1:14" x14ac:dyDescent="0.3">
      <c r="A866" s="3" t="s">
        <v>376</v>
      </c>
      <c r="B866" s="3" t="s">
        <v>41</v>
      </c>
      <c r="C866" s="4">
        <v>14.99</v>
      </c>
      <c r="D866" s="4">
        <v>10</v>
      </c>
      <c r="E866" s="4">
        <v>20</v>
      </c>
      <c r="F866" s="4">
        <v>299.8</v>
      </c>
      <c r="G866" s="4">
        <v>-0.25043911418670139</v>
      </c>
      <c r="H866" s="3" t="s">
        <v>439</v>
      </c>
      <c r="I866" s="3" t="s">
        <v>338</v>
      </c>
      <c r="J866" s="1">
        <v>45332</v>
      </c>
      <c r="K866" s="4">
        <v>10438.718031746032</v>
      </c>
      <c r="L866" s="4">
        <v>26406.609500097282</v>
      </c>
      <c r="M866" s="4">
        <v>-0.38395379882861069</v>
      </c>
      <c r="N866" s="3" t="s">
        <v>439</v>
      </c>
    </row>
    <row r="867" spans="1:14" x14ac:dyDescent="0.3">
      <c r="A867" s="3" t="s">
        <v>56</v>
      </c>
      <c r="B867" s="3" t="s">
        <v>54</v>
      </c>
      <c r="C867" s="4">
        <v>7.95</v>
      </c>
      <c r="D867" s="4">
        <v>5</v>
      </c>
      <c r="E867" s="4">
        <v>254</v>
      </c>
      <c r="F867" s="4">
        <v>2019.3</v>
      </c>
      <c r="G867" s="4">
        <v>-0.2335582789397817</v>
      </c>
      <c r="H867" s="3" t="s">
        <v>439</v>
      </c>
      <c r="I867" s="3" t="s">
        <v>143</v>
      </c>
      <c r="J867" s="1">
        <v>45405</v>
      </c>
      <c r="K867" s="4">
        <v>42123.110909090959</v>
      </c>
      <c r="L867" s="4">
        <v>132929.50192099597</v>
      </c>
      <c r="M867" s="4">
        <v>-0.3016923281103232</v>
      </c>
      <c r="N867" s="3" t="s">
        <v>439</v>
      </c>
    </row>
    <row r="868" spans="1:14" x14ac:dyDescent="0.3">
      <c r="A868" s="3" t="s">
        <v>15</v>
      </c>
      <c r="B868" s="3" t="s">
        <v>54</v>
      </c>
      <c r="C868" s="4">
        <v>66.39</v>
      </c>
      <c r="D868" s="4">
        <v>62</v>
      </c>
      <c r="E868" s="4">
        <v>1819</v>
      </c>
      <c r="F868" s="4">
        <v>120763.41</v>
      </c>
      <c r="G868" s="4">
        <v>0.93218743635659029</v>
      </c>
      <c r="H868" s="3" t="s">
        <v>439</v>
      </c>
      <c r="I868" s="3" t="s">
        <v>143</v>
      </c>
      <c r="J868" s="1">
        <v>45378</v>
      </c>
      <c r="K868" s="4">
        <v>42123.110909090959</v>
      </c>
      <c r="L868" s="4">
        <v>132929.50192099597</v>
      </c>
      <c r="M868" s="4">
        <v>0.59159402506185088</v>
      </c>
      <c r="N868" s="3" t="s">
        <v>439</v>
      </c>
    </row>
    <row r="869" spans="1:14" x14ac:dyDescent="0.3">
      <c r="A869" s="3" t="s">
        <v>42</v>
      </c>
      <c r="B869" s="3" t="s">
        <v>41</v>
      </c>
      <c r="C869" s="4">
        <v>24.99</v>
      </c>
      <c r="D869" s="4">
        <v>1</v>
      </c>
      <c r="E869" s="4">
        <v>2</v>
      </c>
      <c r="F869" s="4">
        <v>49.98</v>
      </c>
      <c r="G869" s="4">
        <v>-0.25289167031428822</v>
      </c>
      <c r="H869" s="3" t="s">
        <v>439</v>
      </c>
      <c r="I869" s="3" t="s">
        <v>338</v>
      </c>
      <c r="J869" s="1">
        <v>45437</v>
      </c>
      <c r="K869" s="4">
        <v>10438.718031746032</v>
      </c>
      <c r="L869" s="4">
        <v>26406.609500097282</v>
      </c>
      <c r="M869" s="4">
        <v>-0.39341430908454039</v>
      </c>
      <c r="N869" s="3" t="s">
        <v>439</v>
      </c>
    </row>
    <row r="870" spans="1:14" x14ac:dyDescent="0.3">
      <c r="A870" s="3" t="s">
        <v>19</v>
      </c>
      <c r="B870" s="3" t="s">
        <v>54</v>
      </c>
      <c r="C870" s="4">
        <v>39.99</v>
      </c>
      <c r="D870" s="4">
        <v>10</v>
      </c>
      <c r="E870" s="4">
        <v>19</v>
      </c>
      <c r="F870" s="4">
        <v>759.81000000000006</v>
      </c>
      <c r="G870" s="4">
        <v>-0.24592306125158331</v>
      </c>
      <c r="H870" s="3" t="s">
        <v>439</v>
      </c>
      <c r="I870" s="3" t="s">
        <v>143</v>
      </c>
      <c r="J870" s="1">
        <v>45301</v>
      </c>
      <c r="K870" s="4">
        <v>42123.110909090959</v>
      </c>
      <c r="L870" s="4">
        <v>132929.50192099597</v>
      </c>
      <c r="M870" s="4">
        <v>-0.31116719999202602</v>
      </c>
      <c r="N870" s="3" t="s">
        <v>439</v>
      </c>
    </row>
    <row r="871" spans="1:14" x14ac:dyDescent="0.3">
      <c r="A871" s="3" t="s">
        <v>106</v>
      </c>
      <c r="B871" s="3" t="s">
        <v>54</v>
      </c>
      <c r="C871" s="4">
        <v>9.2100000000000009</v>
      </c>
      <c r="D871" s="4">
        <v>202</v>
      </c>
      <c r="E871" s="4">
        <v>3093</v>
      </c>
      <c r="F871" s="4">
        <v>28486.530000000002</v>
      </c>
      <c r="G871" s="4">
        <v>2.6278271843777998E-2</v>
      </c>
      <c r="H871" s="3" t="s">
        <v>439</v>
      </c>
      <c r="I871" s="3" t="s">
        <v>143</v>
      </c>
      <c r="J871" s="1">
        <v>45382</v>
      </c>
      <c r="K871" s="4">
        <v>42123.110909090959</v>
      </c>
      <c r="L871" s="4">
        <v>132929.50192099597</v>
      </c>
      <c r="M871" s="4">
        <v>-0.10258505984018197</v>
      </c>
      <c r="N871" s="3" t="s">
        <v>439</v>
      </c>
    </row>
    <row r="872" spans="1:14" x14ac:dyDescent="0.3">
      <c r="A872" s="3" t="s">
        <v>16</v>
      </c>
      <c r="B872" s="3" t="s">
        <v>54</v>
      </c>
      <c r="C872" s="4">
        <v>17.98</v>
      </c>
      <c r="D872" s="4">
        <v>10</v>
      </c>
      <c r="E872" s="4">
        <v>4</v>
      </c>
      <c r="F872" s="4">
        <v>71.92</v>
      </c>
      <c r="G872" s="4">
        <v>-0.25267627890671773</v>
      </c>
      <c r="H872" s="3" t="s">
        <v>439</v>
      </c>
      <c r="I872" s="3" t="s">
        <v>143</v>
      </c>
      <c r="J872" s="1">
        <v>45412</v>
      </c>
      <c r="K872" s="4">
        <v>42123.110909090959</v>
      </c>
      <c r="L872" s="4">
        <v>132929.50192099597</v>
      </c>
      <c r="M872" s="4">
        <v>-0.31634204823909789</v>
      </c>
      <c r="N872" s="3" t="s">
        <v>439</v>
      </c>
    </row>
    <row r="873" spans="1:14" x14ac:dyDescent="0.3">
      <c r="A873" s="3" t="s">
        <v>63</v>
      </c>
      <c r="B873" s="3" t="s">
        <v>41</v>
      </c>
      <c r="C873" s="4">
        <v>250</v>
      </c>
      <c r="D873" s="4">
        <v>1</v>
      </c>
      <c r="E873" s="4">
        <v>1</v>
      </c>
      <c r="F873" s="4">
        <v>250</v>
      </c>
      <c r="G873" s="4">
        <v>-0.2509280153761731</v>
      </c>
      <c r="H873" s="3" t="s">
        <v>439</v>
      </c>
      <c r="I873" s="3" t="s">
        <v>338</v>
      </c>
      <c r="J873" s="1">
        <v>45399</v>
      </c>
      <c r="K873" s="4">
        <v>10438.718031746032</v>
      </c>
      <c r="L873" s="4">
        <v>26406.609500097282</v>
      </c>
      <c r="M873" s="4">
        <v>-0.38583969031346099</v>
      </c>
      <c r="N873" s="3" t="s">
        <v>439</v>
      </c>
    </row>
    <row r="874" spans="1:14" x14ac:dyDescent="0.3">
      <c r="A874" s="3" t="s">
        <v>39</v>
      </c>
      <c r="B874" s="3" t="s">
        <v>54</v>
      </c>
      <c r="C874" s="4">
        <v>9.9499999999999993</v>
      </c>
      <c r="D874" s="4">
        <v>5</v>
      </c>
      <c r="E874" s="4">
        <v>269</v>
      </c>
      <c r="F874" s="4">
        <v>2676.5499999999997</v>
      </c>
      <c r="G874" s="4">
        <v>-0.22710586314098088</v>
      </c>
      <c r="H874" s="3" t="s">
        <v>439</v>
      </c>
      <c r="I874" s="3" t="s">
        <v>143</v>
      </c>
      <c r="J874" s="1">
        <v>45397</v>
      </c>
      <c r="K874" s="4">
        <v>42123.110909090959</v>
      </c>
      <c r="L874" s="4">
        <v>132929.50192099597</v>
      </c>
      <c r="M874" s="4">
        <v>-0.29674797798110492</v>
      </c>
      <c r="N874" s="3" t="s">
        <v>439</v>
      </c>
    </row>
    <row r="875" spans="1:14" x14ac:dyDescent="0.3">
      <c r="A875" s="3" t="s">
        <v>16</v>
      </c>
      <c r="B875" s="3" t="s">
        <v>54</v>
      </c>
      <c r="C875" s="4">
        <v>64.989999999999995</v>
      </c>
      <c r="D875" s="4">
        <v>10</v>
      </c>
      <c r="E875" s="4">
        <v>313</v>
      </c>
      <c r="F875" s="4">
        <v>20341.87</v>
      </c>
      <c r="G875" s="4">
        <v>-5.3680241446234893E-2</v>
      </c>
      <c r="H875" s="3" t="s">
        <v>439</v>
      </c>
      <c r="I875" s="3" t="s">
        <v>143</v>
      </c>
      <c r="J875" s="1">
        <v>45419</v>
      </c>
      <c r="K875" s="4">
        <v>42123.110909090959</v>
      </c>
      <c r="L875" s="4">
        <v>132929.50192099597</v>
      </c>
      <c r="M875" s="4">
        <v>-0.16385558205157658</v>
      </c>
      <c r="N875" s="3" t="s">
        <v>439</v>
      </c>
    </row>
    <row r="876" spans="1:14" x14ac:dyDescent="0.3">
      <c r="A876" s="3" t="s">
        <v>83</v>
      </c>
      <c r="B876" s="3" t="s">
        <v>41</v>
      </c>
      <c r="C876" s="4">
        <v>15.95</v>
      </c>
      <c r="D876" s="4">
        <v>6</v>
      </c>
      <c r="E876" s="4">
        <v>30</v>
      </c>
      <c r="F876" s="4">
        <v>478.5</v>
      </c>
      <c r="G876" s="4">
        <v>-0.2486847639345208</v>
      </c>
      <c r="H876" s="3" t="s">
        <v>439</v>
      </c>
      <c r="I876" s="3" t="s">
        <v>337</v>
      </c>
      <c r="J876" s="1">
        <v>45406</v>
      </c>
      <c r="K876" s="4">
        <v>10438.718031746032</v>
      </c>
      <c r="L876" s="4">
        <v>26406.609500097282</v>
      </c>
      <c r="M876" s="4">
        <v>-0.37718655368116599</v>
      </c>
      <c r="N876" s="3" t="s">
        <v>439</v>
      </c>
    </row>
    <row r="877" spans="1:14" x14ac:dyDescent="0.3">
      <c r="A877" s="3" t="s">
        <v>13</v>
      </c>
      <c r="B877" s="3" t="s">
        <v>54</v>
      </c>
      <c r="C877" s="4">
        <v>29.99</v>
      </c>
      <c r="D877" s="4">
        <v>6</v>
      </c>
      <c r="E877" s="4">
        <v>10</v>
      </c>
      <c r="F877" s="4">
        <v>299.89999999999998</v>
      </c>
      <c r="G877" s="4">
        <v>-0.25043813245740526</v>
      </c>
      <c r="H877" s="3" t="s">
        <v>439</v>
      </c>
      <c r="I877" s="3" t="s">
        <v>143</v>
      </c>
      <c r="J877" s="1">
        <v>45420</v>
      </c>
      <c r="K877" s="4">
        <v>42123.110909090959</v>
      </c>
      <c r="L877" s="4">
        <v>132929.50192099597</v>
      </c>
      <c r="M877" s="4">
        <v>-0.31462700382303216</v>
      </c>
      <c r="N877" s="3" t="s">
        <v>439</v>
      </c>
    </row>
    <row r="878" spans="1:14" x14ac:dyDescent="0.3">
      <c r="A878" s="3" t="s">
        <v>3</v>
      </c>
      <c r="B878" s="3" t="s">
        <v>129</v>
      </c>
      <c r="C878" s="4">
        <v>7.19</v>
      </c>
      <c r="D878" s="4">
        <v>10</v>
      </c>
      <c r="E878" s="4">
        <v>131</v>
      </c>
      <c r="F878" s="4">
        <v>941.8900000000001</v>
      </c>
      <c r="G878" s="4">
        <v>-0.2441355285491936</v>
      </c>
      <c r="H878" s="3" t="s">
        <v>439</v>
      </c>
      <c r="I878" s="3" t="s">
        <v>335</v>
      </c>
      <c r="J878" s="1">
        <v>45309</v>
      </c>
      <c r="K878" s="4">
        <v>66960.915909090923</v>
      </c>
      <c r="L878" s="4">
        <v>268412.05159382155</v>
      </c>
      <c r="M878" s="4">
        <v>-0.2459614816736887</v>
      </c>
      <c r="N878" s="3" t="s">
        <v>439</v>
      </c>
    </row>
    <row r="879" spans="1:14" x14ac:dyDescent="0.3">
      <c r="A879" s="3" t="s">
        <v>347</v>
      </c>
      <c r="B879" s="3" t="s">
        <v>41</v>
      </c>
      <c r="C879" s="4">
        <v>44.99</v>
      </c>
      <c r="D879" s="4">
        <v>10</v>
      </c>
      <c r="E879" s="4">
        <v>13</v>
      </c>
      <c r="F879" s="4">
        <v>584.87</v>
      </c>
      <c r="G879" s="4">
        <v>-0.24764049848222952</v>
      </c>
      <c r="H879" s="3" t="s">
        <v>439</v>
      </c>
      <c r="I879" s="3" t="s">
        <v>335</v>
      </c>
      <c r="J879" s="1">
        <v>45435</v>
      </c>
      <c r="K879" s="4">
        <v>10438.718031746032</v>
      </c>
      <c r="L879" s="4">
        <v>26406.609500097282</v>
      </c>
      <c r="M879" s="4">
        <v>-0.37315839550358515</v>
      </c>
      <c r="N879" s="3" t="s">
        <v>439</v>
      </c>
    </row>
    <row r="880" spans="1:14" x14ac:dyDescent="0.3">
      <c r="A880" s="3" t="s">
        <v>150</v>
      </c>
      <c r="B880" s="3" t="s">
        <v>180</v>
      </c>
      <c r="C880" s="4">
        <v>9.4499999999999993</v>
      </c>
      <c r="D880" s="4">
        <v>10</v>
      </c>
      <c r="E880" s="4">
        <v>56</v>
      </c>
      <c r="F880" s="4">
        <v>529.19999999999993</v>
      </c>
      <c r="G880" s="4">
        <v>-0.24818702718138394</v>
      </c>
      <c r="H880" s="3" t="s">
        <v>439</v>
      </c>
      <c r="I880" s="3" t="s">
        <v>143</v>
      </c>
      <c r="J880" s="1">
        <v>45294</v>
      </c>
      <c r="K880" s="4">
        <v>15577.778285714288</v>
      </c>
      <c r="L880" s="4">
        <v>35267.89604619662</v>
      </c>
      <c r="M880" s="4">
        <v>-0.42669339463863948</v>
      </c>
      <c r="N880" s="3" t="s">
        <v>439</v>
      </c>
    </row>
    <row r="881" spans="1:14" x14ac:dyDescent="0.3">
      <c r="A881" s="3" t="s">
        <v>96</v>
      </c>
      <c r="B881" s="3" t="s">
        <v>54</v>
      </c>
      <c r="C881" s="4">
        <v>29.99</v>
      </c>
      <c r="D881" s="4">
        <v>10</v>
      </c>
      <c r="E881" s="4">
        <v>286</v>
      </c>
      <c r="F881" s="4">
        <v>8577.14</v>
      </c>
      <c r="G881" s="4">
        <v>-0.16917804246658602</v>
      </c>
      <c r="H881" s="3" t="s">
        <v>439</v>
      </c>
      <c r="I881" s="3" t="s">
        <v>143</v>
      </c>
      <c r="J881" s="1">
        <v>45364</v>
      </c>
      <c r="K881" s="4">
        <v>42123.110909090959</v>
      </c>
      <c r="L881" s="4">
        <v>132929.50192099597</v>
      </c>
      <c r="M881" s="4">
        <v>-0.25235911083928042</v>
      </c>
      <c r="N881" s="3" t="s">
        <v>439</v>
      </c>
    </row>
    <row r="882" spans="1:14" x14ac:dyDescent="0.3">
      <c r="A882" s="3" t="s">
        <v>3</v>
      </c>
      <c r="B882" s="3" t="s">
        <v>9</v>
      </c>
      <c r="C882" s="4">
        <v>15.99</v>
      </c>
      <c r="D882" s="4">
        <v>10</v>
      </c>
      <c r="E882" s="4">
        <v>81</v>
      </c>
      <c r="F882" s="4">
        <v>1295.19</v>
      </c>
      <c r="G882" s="4">
        <v>-0.24066707894597364</v>
      </c>
      <c r="H882" s="3" t="s">
        <v>439</v>
      </c>
      <c r="I882" s="3" t="s">
        <v>338</v>
      </c>
      <c r="J882" s="1">
        <v>45419</v>
      </c>
      <c r="K882" s="4">
        <v>3369.2595999999985</v>
      </c>
      <c r="L882" s="4">
        <v>7916.3472393375896</v>
      </c>
      <c r="M882" s="4">
        <v>-0.26199831024258469</v>
      </c>
      <c r="N882" s="3" t="s">
        <v>439</v>
      </c>
    </row>
    <row r="883" spans="1:14" x14ac:dyDescent="0.3">
      <c r="A883" s="3" t="s">
        <v>26</v>
      </c>
      <c r="B883" s="3" t="s">
        <v>41</v>
      </c>
      <c r="C883" s="4">
        <v>54.85</v>
      </c>
      <c r="D883" s="4">
        <v>9</v>
      </c>
      <c r="E883" s="4">
        <v>8</v>
      </c>
      <c r="F883" s="4">
        <v>438.8</v>
      </c>
      <c r="G883" s="4">
        <v>-0.24907451046508358</v>
      </c>
      <c r="H883" s="3" t="s">
        <v>439</v>
      </c>
      <c r="I883" s="3" t="s">
        <v>338</v>
      </c>
      <c r="J883" s="1">
        <v>45390</v>
      </c>
      <c r="K883" s="4">
        <v>10438.718031746032</v>
      </c>
      <c r="L883" s="4">
        <v>26406.609500097282</v>
      </c>
      <c r="M883" s="4">
        <v>-0.37868996516607678</v>
      </c>
      <c r="N883" s="3" t="s">
        <v>439</v>
      </c>
    </row>
    <row r="884" spans="1:14" x14ac:dyDescent="0.3">
      <c r="A884" s="3" t="s">
        <v>352</v>
      </c>
      <c r="B884" s="3" t="s">
        <v>41</v>
      </c>
      <c r="C884" s="4">
        <v>42.39</v>
      </c>
      <c r="D884" s="4">
        <v>10</v>
      </c>
      <c r="E884" s="4">
        <v>4</v>
      </c>
      <c r="F884" s="4">
        <v>169.56</v>
      </c>
      <c r="G884" s="4">
        <v>-0.25171771842197838</v>
      </c>
      <c r="H884" s="3" t="s">
        <v>439</v>
      </c>
      <c r="I884" s="3" t="s">
        <v>335</v>
      </c>
      <c r="J884" s="1">
        <v>45323</v>
      </c>
      <c r="K884" s="4">
        <v>10438.718031746032</v>
      </c>
      <c r="L884" s="4">
        <v>26406.609500097282</v>
      </c>
      <c r="M884" s="4">
        <v>-0.38888589736248419</v>
      </c>
      <c r="N884" s="3" t="s">
        <v>439</v>
      </c>
    </row>
    <row r="885" spans="1:14" x14ac:dyDescent="0.3">
      <c r="A885" s="3" t="s">
        <v>377</v>
      </c>
      <c r="B885" s="3" t="s">
        <v>180</v>
      </c>
      <c r="C885" s="4">
        <v>28.99</v>
      </c>
      <c r="D885" s="4">
        <v>8</v>
      </c>
      <c r="E885" s="4">
        <v>3</v>
      </c>
      <c r="F885" s="4">
        <v>86.97</v>
      </c>
      <c r="G885" s="4">
        <v>-0.25252852864765046</v>
      </c>
      <c r="H885" s="3" t="s">
        <v>439</v>
      </c>
      <c r="I885" s="3" t="s">
        <v>338</v>
      </c>
      <c r="J885" s="1">
        <v>45396</v>
      </c>
      <c r="K885" s="4">
        <v>15577.778285714288</v>
      </c>
      <c r="L885" s="4">
        <v>35267.89604619662</v>
      </c>
      <c r="M885" s="4">
        <v>-0.43923256055374638</v>
      </c>
      <c r="N885" s="3" t="s">
        <v>439</v>
      </c>
    </row>
    <row r="886" spans="1:14" x14ac:dyDescent="0.3">
      <c r="A886" s="3" t="s">
        <v>5</v>
      </c>
      <c r="B886" s="3" t="s">
        <v>41</v>
      </c>
      <c r="C886" s="4">
        <v>84.99</v>
      </c>
      <c r="D886" s="4">
        <v>10</v>
      </c>
      <c r="E886" s="4">
        <v>8</v>
      </c>
      <c r="F886" s="4">
        <v>679.92</v>
      </c>
      <c r="G886" s="4">
        <v>-0.24670736478625993</v>
      </c>
      <c r="H886" s="3" t="s">
        <v>439</v>
      </c>
      <c r="I886" s="3" t="s">
        <v>338</v>
      </c>
      <c r="J886" s="1">
        <v>45417</v>
      </c>
      <c r="K886" s="4">
        <v>10438.718031746032</v>
      </c>
      <c r="L886" s="4">
        <v>26406.609500097282</v>
      </c>
      <c r="M886" s="4">
        <v>-0.36955891788039202</v>
      </c>
      <c r="N886" s="3" t="s">
        <v>439</v>
      </c>
    </row>
    <row r="887" spans="1:14" x14ac:dyDescent="0.3">
      <c r="A887" s="3" t="s">
        <v>84</v>
      </c>
      <c r="B887" s="3" t="s">
        <v>7</v>
      </c>
      <c r="C887" s="4">
        <v>28.19</v>
      </c>
      <c r="D887" s="4">
        <v>3</v>
      </c>
      <c r="E887" s="4">
        <v>6</v>
      </c>
      <c r="F887" s="4">
        <v>169.14000000000001</v>
      </c>
      <c r="G887" s="4">
        <v>-0.25172184168502215</v>
      </c>
      <c r="H887" s="3" t="s">
        <v>439</v>
      </c>
      <c r="I887" s="3" t="s">
        <v>338</v>
      </c>
      <c r="J887" s="1">
        <v>45404</v>
      </c>
      <c r="K887" s="4">
        <v>1881.0670270270268</v>
      </c>
      <c r="L887" s="4">
        <v>5343.4324984110126</v>
      </c>
      <c r="M887" s="4">
        <v>-0.32037964876249603</v>
      </c>
      <c r="N887" s="3" t="s">
        <v>439</v>
      </c>
    </row>
    <row r="888" spans="1:14" x14ac:dyDescent="0.3">
      <c r="A888" s="3" t="s">
        <v>64</v>
      </c>
      <c r="B888" s="3" t="s">
        <v>41</v>
      </c>
      <c r="C888" s="4">
        <v>26.99</v>
      </c>
      <c r="D888" s="4">
        <v>3</v>
      </c>
      <c r="E888" s="4">
        <v>14</v>
      </c>
      <c r="F888" s="4">
        <v>377.85999999999996</v>
      </c>
      <c r="G888" s="4">
        <v>-0.24967277629814394</v>
      </c>
      <c r="H888" s="3" t="s">
        <v>439</v>
      </c>
      <c r="I888" s="3" t="s">
        <v>337</v>
      </c>
      <c r="J888" s="1">
        <v>45439</v>
      </c>
      <c r="K888" s="4">
        <v>10438.718031746032</v>
      </c>
      <c r="L888" s="4">
        <v>26406.609500097282</v>
      </c>
      <c r="M888" s="4">
        <v>-0.38099772073006821</v>
      </c>
      <c r="N888" s="3" t="s">
        <v>439</v>
      </c>
    </row>
    <row r="889" spans="1:14" x14ac:dyDescent="0.3">
      <c r="A889" s="3" t="s">
        <v>30</v>
      </c>
      <c r="B889" s="3" t="s">
        <v>41</v>
      </c>
      <c r="C889" s="4">
        <v>49.5</v>
      </c>
      <c r="D889" s="4">
        <v>10</v>
      </c>
      <c r="E889" s="4">
        <v>2</v>
      </c>
      <c r="F889" s="4">
        <v>99</v>
      </c>
      <c r="G889" s="4">
        <v>-0.2524104266133263</v>
      </c>
      <c r="H889" s="3" t="s">
        <v>439</v>
      </c>
      <c r="I889" s="3" t="s">
        <v>143</v>
      </c>
      <c r="J889" s="1">
        <v>45334</v>
      </c>
      <c r="K889" s="4">
        <v>10438.718031746032</v>
      </c>
      <c r="L889" s="4">
        <v>26406.609500097282</v>
      </c>
      <c r="M889" s="4">
        <v>-0.39155795565909135</v>
      </c>
      <c r="N889" s="3" t="s">
        <v>439</v>
      </c>
    </row>
    <row r="890" spans="1:14" x14ac:dyDescent="0.3">
      <c r="A890" s="3" t="s">
        <v>5</v>
      </c>
      <c r="B890" s="3" t="s">
        <v>54</v>
      </c>
      <c r="C890" s="4">
        <v>29.99</v>
      </c>
      <c r="D890" s="4">
        <v>9</v>
      </c>
      <c r="E890" s="4">
        <v>6</v>
      </c>
      <c r="F890" s="4">
        <v>179.94</v>
      </c>
      <c r="G890" s="4">
        <v>-0.25161581492104035</v>
      </c>
      <c r="H890" s="3" t="s">
        <v>439</v>
      </c>
      <c r="I890" s="3" t="s">
        <v>143</v>
      </c>
      <c r="J890" s="1">
        <v>45398</v>
      </c>
      <c r="K890" s="4">
        <v>42123.110909090959</v>
      </c>
      <c r="L890" s="4">
        <v>132929.50192099597</v>
      </c>
      <c r="M890" s="4">
        <v>-0.31552943705468073</v>
      </c>
      <c r="N890" s="3" t="s">
        <v>439</v>
      </c>
    </row>
    <row r="891" spans="1:14" x14ac:dyDescent="0.3">
      <c r="A891" s="3" t="s">
        <v>53</v>
      </c>
      <c r="B891" s="3" t="s">
        <v>54</v>
      </c>
      <c r="C891" s="4">
        <v>32.5</v>
      </c>
      <c r="D891" s="4">
        <v>40</v>
      </c>
      <c r="E891" s="4">
        <v>634</v>
      </c>
      <c r="F891" s="4">
        <v>20605</v>
      </c>
      <c r="G891" s="4">
        <v>-5.1097017149333471E-2</v>
      </c>
      <c r="H891" s="3" t="s">
        <v>439</v>
      </c>
      <c r="I891" s="3" t="s">
        <v>143</v>
      </c>
      <c r="J891" s="1">
        <v>45325</v>
      </c>
      <c r="K891" s="4">
        <v>42123.110909090959</v>
      </c>
      <c r="L891" s="4">
        <v>132929.50192099597</v>
      </c>
      <c r="M891" s="4">
        <v>-0.16187611175944844</v>
      </c>
      <c r="N891" s="3" t="s">
        <v>439</v>
      </c>
    </row>
    <row r="892" spans="1:14" x14ac:dyDescent="0.3">
      <c r="A892" s="3" t="s">
        <v>5</v>
      </c>
      <c r="B892" s="3" t="s">
        <v>54</v>
      </c>
      <c r="C892" s="4">
        <v>48.95</v>
      </c>
      <c r="D892" s="4">
        <v>6</v>
      </c>
      <c r="E892" s="4">
        <v>40</v>
      </c>
      <c r="F892" s="4">
        <v>1958</v>
      </c>
      <c r="G892" s="4">
        <v>-0.2341600789983081</v>
      </c>
      <c r="H892" s="3" t="s">
        <v>439</v>
      </c>
      <c r="I892" s="3" t="s">
        <v>143</v>
      </c>
      <c r="J892" s="1">
        <v>45361</v>
      </c>
      <c r="K892" s="4">
        <v>42123.110909090959</v>
      </c>
      <c r="L892" s="4">
        <v>132929.50192099597</v>
      </c>
      <c r="M892" s="4">
        <v>-0.30215347480172083</v>
      </c>
      <c r="N892" s="3" t="s">
        <v>439</v>
      </c>
    </row>
    <row r="893" spans="1:14" x14ac:dyDescent="0.3">
      <c r="A893" s="3" t="s">
        <v>16</v>
      </c>
      <c r="B893" s="3" t="s">
        <v>54</v>
      </c>
      <c r="C893" s="4">
        <v>84.6</v>
      </c>
      <c r="D893" s="4">
        <v>1</v>
      </c>
      <c r="E893" s="4">
        <v>111</v>
      </c>
      <c r="F893" s="4">
        <v>9390.5999999999985</v>
      </c>
      <c r="G893" s="4">
        <v>-0.16119206733430377</v>
      </c>
      <c r="H893" s="3" t="s">
        <v>439</v>
      </c>
      <c r="I893" s="3" t="s">
        <v>143</v>
      </c>
      <c r="J893" s="1">
        <v>45381</v>
      </c>
      <c r="K893" s="4">
        <v>42123.110909090959</v>
      </c>
      <c r="L893" s="4">
        <v>132929.50192099597</v>
      </c>
      <c r="M893" s="4">
        <v>-0.24623962653937334</v>
      </c>
      <c r="N893" s="3" t="s">
        <v>439</v>
      </c>
    </row>
    <row r="894" spans="1:14" x14ac:dyDescent="0.3">
      <c r="A894" s="3" t="s">
        <v>183</v>
      </c>
      <c r="B894" s="3" t="s">
        <v>180</v>
      </c>
      <c r="C894" s="4">
        <v>17.170000000000002</v>
      </c>
      <c r="D894" s="4">
        <v>1</v>
      </c>
      <c r="E894" s="4">
        <v>4</v>
      </c>
      <c r="F894" s="4">
        <v>68.680000000000007</v>
      </c>
      <c r="G894" s="4">
        <v>-0.25270808693591229</v>
      </c>
      <c r="H894" s="3" t="s">
        <v>439</v>
      </c>
      <c r="I894" s="3" t="s">
        <v>338</v>
      </c>
      <c r="J894" s="1">
        <v>45310</v>
      </c>
      <c r="K894" s="4">
        <v>15577.778285714288</v>
      </c>
      <c r="L894" s="4">
        <v>35267.89604619662</v>
      </c>
      <c r="M894" s="4">
        <v>-0.43975116251333141</v>
      </c>
      <c r="N894" s="3" t="s">
        <v>439</v>
      </c>
    </row>
    <row r="895" spans="1:14" x14ac:dyDescent="0.3">
      <c r="A895" s="3" t="s">
        <v>33</v>
      </c>
      <c r="B895" s="3" t="s">
        <v>25</v>
      </c>
      <c r="C895" s="4">
        <v>103.2</v>
      </c>
      <c r="D895" s="4">
        <v>9</v>
      </c>
      <c r="E895" s="4">
        <v>5</v>
      </c>
      <c r="F895" s="4">
        <v>516</v>
      </c>
      <c r="G895" s="4">
        <v>-0.24831661544847283</v>
      </c>
      <c r="H895" s="3" t="s">
        <v>439</v>
      </c>
      <c r="I895" s="3" t="s">
        <v>143</v>
      </c>
      <c r="J895" s="1">
        <v>45344</v>
      </c>
      <c r="K895" s="4">
        <v>7851.1500000000024</v>
      </c>
      <c r="L895" s="4">
        <v>18631.101710406907</v>
      </c>
      <c r="M895" s="4">
        <v>-0.39370457603710873</v>
      </c>
      <c r="N895" s="3" t="s">
        <v>439</v>
      </c>
    </row>
    <row r="896" spans="1:14" x14ac:dyDescent="0.3">
      <c r="A896" s="3" t="s">
        <v>5</v>
      </c>
      <c r="B896" s="3" t="s">
        <v>54</v>
      </c>
      <c r="C896" s="4">
        <v>27.5</v>
      </c>
      <c r="D896" s="4">
        <v>3</v>
      </c>
      <c r="E896" s="4">
        <v>18</v>
      </c>
      <c r="F896" s="4">
        <v>495</v>
      </c>
      <c r="G896" s="4">
        <v>-0.24852277860065969</v>
      </c>
      <c r="H896" s="3" t="s">
        <v>439</v>
      </c>
      <c r="I896" s="3" t="s">
        <v>143</v>
      </c>
      <c r="J896" s="1">
        <v>45296</v>
      </c>
      <c r="K896" s="4">
        <v>42123.110909090959</v>
      </c>
      <c r="L896" s="4">
        <v>132929.50192099597</v>
      </c>
      <c r="M896" s="4">
        <v>-0.31315930856215657</v>
      </c>
      <c r="N896" s="3" t="s">
        <v>439</v>
      </c>
    </row>
    <row r="897" spans="1:14" x14ac:dyDescent="0.3">
      <c r="A897" s="3" t="s">
        <v>87</v>
      </c>
      <c r="B897" s="3" t="s">
        <v>54</v>
      </c>
      <c r="C897" s="4">
        <v>17.02</v>
      </c>
      <c r="D897" s="4">
        <v>73</v>
      </c>
      <c r="E897" s="4">
        <v>3823</v>
      </c>
      <c r="F897" s="4">
        <v>65067.46</v>
      </c>
      <c r="G897" s="4">
        <v>0.38540397844982782</v>
      </c>
      <c r="H897" s="3" t="s">
        <v>439</v>
      </c>
      <c r="I897" s="3" t="s">
        <v>143</v>
      </c>
      <c r="J897" s="1">
        <v>45361</v>
      </c>
      <c r="K897" s="4">
        <v>42123.110909090959</v>
      </c>
      <c r="L897" s="4">
        <v>132929.50192099597</v>
      </c>
      <c r="M897" s="4">
        <v>0.17260539428294527</v>
      </c>
      <c r="N897" s="3" t="s">
        <v>439</v>
      </c>
    </row>
    <row r="898" spans="1:14" x14ac:dyDescent="0.3">
      <c r="A898" s="3" t="s">
        <v>12</v>
      </c>
      <c r="B898" s="3" t="s">
        <v>180</v>
      </c>
      <c r="C898" s="4">
        <v>41.44</v>
      </c>
      <c r="D898" s="4">
        <v>84</v>
      </c>
      <c r="E898" s="4">
        <v>145</v>
      </c>
      <c r="F898" s="4">
        <v>6008.7999999999993</v>
      </c>
      <c r="G898" s="4">
        <v>-0.19439218867075803</v>
      </c>
      <c r="H898" s="3" t="s">
        <v>439</v>
      </c>
      <c r="I898" s="3" t="s">
        <v>337</v>
      </c>
      <c r="J898" s="1">
        <v>45430</v>
      </c>
      <c r="K898" s="4">
        <v>15577.778285714288</v>
      </c>
      <c r="L898" s="4">
        <v>35267.89604619662</v>
      </c>
      <c r="M898" s="4">
        <v>-0.2713226293164781</v>
      </c>
      <c r="N898" s="3" t="s">
        <v>439</v>
      </c>
    </row>
    <row r="899" spans="1:14" x14ac:dyDescent="0.3">
      <c r="A899" s="3" t="s">
        <v>70</v>
      </c>
      <c r="B899" s="3" t="s">
        <v>129</v>
      </c>
      <c r="C899" s="4">
        <v>10.91</v>
      </c>
      <c r="D899" s="4">
        <v>1</v>
      </c>
      <c r="E899" s="4">
        <v>654</v>
      </c>
      <c r="F899" s="4">
        <v>7135.14</v>
      </c>
      <c r="G899" s="4">
        <v>-0.18333457891675073</v>
      </c>
      <c r="H899" s="3" t="s">
        <v>439</v>
      </c>
      <c r="I899" s="3" t="s">
        <v>335</v>
      </c>
      <c r="J899" s="1">
        <v>45366</v>
      </c>
      <c r="K899" s="4">
        <v>66960.915909090923</v>
      </c>
      <c r="L899" s="4">
        <v>268412.05159382155</v>
      </c>
      <c r="M899" s="4">
        <v>-0.22288781578117495</v>
      </c>
      <c r="N899" s="3" t="s">
        <v>439</v>
      </c>
    </row>
    <row r="900" spans="1:14" x14ac:dyDescent="0.3">
      <c r="A900" s="3" t="s">
        <v>12</v>
      </c>
      <c r="B900" s="3" t="s">
        <v>54</v>
      </c>
      <c r="C900" s="4">
        <v>54.52</v>
      </c>
      <c r="D900" s="4">
        <v>51</v>
      </c>
      <c r="E900" s="4">
        <v>143</v>
      </c>
      <c r="F900" s="4">
        <v>7796.3600000000006</v>
      </c>
      <c r="G900" s="4">
        <v>-0.17684318846489364</v>
      </c>
      <c r="H900" s="3" t="s">
        <v>439</v>
      </c>
      <c r="I900" s="3" t="s">
        <v>143</v>
      </c>
      <c r="J900" s="1">
        <v>45329</v>
      </c>
      <c r="K900" s="4">
        <v>42123.110909090959</v>
      </c>
      <c r="L900" s="4">
        <v>132929.50192099597</v>
      </c>
      <c r="M900" s="4">
        <v>-0.25823275054090239</v>
      </c>
      <c r="N900" s="3" t="s">
        <v>439</v>
      </c>
    </row>
    <row r="901" spans="1:14" x14ac:dyDescent="0.3">
      <c r="A901" s="3" t="s">
        <v>86</v>
      </c>
      <c r="B901" s="3" t="s">
        <v>41</v>
      </c>
      <c r="C901" s="4">
        <v>25.74</v>
      </c>
      <c r="D901" s="4">
        <v>5</v>
      </c>
      <c r="E901" s="4">
        <v>7</v>
      </c>
      <c r="F901" s="4">
        <v>180.17999999999998</v>
      </c>
      <c r="G901" s="4">
        <v>-0.2516134587707296</v>
      </c>
      <c r="H901" s="3" t="s">
        <v>439</v>
      </c>
      <c r="I901" s="3" t="s">
        <v>338</v>
      </c>
      <c r="J901" s="1">
        <v>45347</v>
      </c>
      <c r="K901" s="4">
        <v>10438.718031746032</v>
      </c>
      <c r="L901" s="4">
        <v>26406.609500097282</v>
      </c>
      <c r="M901" s="4">
        <v>-0.38848372532294384</v>
      </c>
      <c r="N901" s="3" t="s">
        <v>439</v>
      </c>
    </row>
    <row r="902" spans="1:14" x14ac:dyDescent="0.3">
      <c r="A902" s="3" t="s">
        <v>1</v>
      </c>
      <c r="B902" s="3" t="s">
        <v>54</v>
      </c>
      <c r="C902" s="4">
        <v>67.989999999999995</v>
      </c>
      <c r="D902" s="4">
        <v>5</v>
      </c>
      <c r="E902" s="4">
        <v>28</v>
      </c>
      <c r="F902" s="4">
        <v>1903.7199999999998</v>
      </c>
      <c r="G902" s="4">
        <v>-0.23469296166024634</v>
      </c>
      <c r="H902" s="3" t="s">
        <v>439</v>
      </c>
      <c r="I902" s="3" t="s">
        <v>143</v>
      </c>
      <c r="J902" s="1">
        <v>45395</v>
      </c>
      <c r="K902" s="4">
        <v>42123.110909090959</v>
      </c>
      <c r="L902" s="4">
        <v>132929.50192099597</v>
      </c>
      <c r="M902" s="4">
        <v>-0.30256181154575124</v>
      </c>
      <c r="N902" s="3" t="s">
        <v>439</v>
      </c>
    </row>
    <row r="903" spans="1:14" x14ac:dyDescent="0.3">
      <c r="A903" s="3" t="s">
        <v>23</v>
      </c>
      <c r="B903" s="3" t="s">
        <v>41</v>
      </c>
      <c r="C903" s="4">
        <v>6.94</v>
      </c>
      <c r="D903" s="4">
        <v>10</v>
      </c>
      <c r="E903" s="4">
        <v>131</v>
      </c>
      <c r="F903" s="4">
        <v>909.1400000000001</v>
      </c>
      <c r="G903" s="4">
        <v>-0.24445704489367548</v>
      </c>
      <c r="H903" s="3" t="s">
        <v>439</v>
      </c>
      <c r="I903" s="3" t="s">
        <v>338</v>
      </c>
      <c r="J903" s="1">
        <v>45305</v>
      </c>
      <c r="K903" s="4">
        <v>10438.718031746032</v>
      </c>
      <c r="L903" s="4">
        <v>26406.609500097282</v>
      </c>
      <c r="M903" s="4">
        <v>-0.36087851534711129</v>
      </c>
      <c r="N903" s="3" t="s">
        <v>439</v>
      </c>
    </row>
    <row r="904" spans="1:14" x14ac:dyDescent="0.3">
      <c r="A904" s="3" t="s">
        <v>48</v>
      </c>
      <c r="B904" s="3" t="s">
        <v>41</v>
      </c>
      <c r="C904" s="4">
        <v>36.99</v>
      </c>
      <c r="D904" s="4">
        <v>10</v>
      </c>
      <c r="E904" s="4">
        <v>12</v>
      </c>
      <c r="F904" s="4">
        <v>443.88</v>
      </c>
      <c r="G904" s="4">
        <v>-0.24902463861684027</v>
      </c>
      <c r="H904" s="3" t="s">
        <v>439</v>
      </c>
      <c r="I904" s="3" t="s">
        <v>143</v>
      </c>
      <c r="J904" s="1">
        <v>45404</v>
      </c>
      <c r="K904" s="4">
        <v>10438.718031746032</v>
      </c>
      <c r="L904" s="4">
        <v>26406.609500097282</v>
      </c>
      <c r="M904" s="4">
        <v>-0.37849758908689929</v>
      </c>
      <c r="N904" s="3" t="s">
        <v>439</v>
      </c>
    </row>
    <row r="905" spans="1:14" x14ac:dyDescent="0.3">
      <c r="A905" s="3" t="s">
        <v>179</v>
      </c>
      <c r="B905" s="3" t="s">
        <v>41</v>
      </c>
      <c r="C905" s="4">
        <v>11.99</v>
      </c>
      <c r="D905" s="4">
        <v>4</v>
      </c>
      <c r="E905" s="4">
        <v>442</v>
      </c>
      <c r="F905" s="4">
        <v>5299.58</v>
      </c>
      <c r="G905" s="4">
        <v>-0.20135480918475648</v>
      </c>
      <c r="H905" s="3" t="s">
        <v>439</v>
      </c>
      <c r="I905" s="3" t="s">
        <v>338</v>
      </c>
      <c r="J905" s="1">
        <v>45419</v>
      </c>
      <c r="K905" s="4">
        <v>10438.718031746032</v>
      </c>
      <c r="L905" s="4">
        <v>26406.609500097282</v>
      </c>
      <c r="M905" s="4">
        <v>-0.19461559545261192</v>
      </c>
      <c r="N905" s="3" t="s">
        <v>439</v>
      </c>
    </row>
    <row r="906" spans="1:14" x14ac:dyDescent="0.3">
      <c r="A906" s="3" t="s">
        <v>72</v>
      </c>
      <c r="B906" s="3" t="s">
        <v>54</v>
      </c>
      <c r="C906" s="4">
        <v>8.8800000000000008</v>
      </c>
      <c r="D906" s="4">
        <v>10</v>
      </c>
      <c r="E906" s="4">
        <v>21</v>
      </c>
      <c r="F906" s="4">
        <v>186.48000000000002</v>
      </c>
      <c r="G906" s="4">
        <v>-0.25155160982507357</v>
      </c>
      <c r="H906" s="3" t="s">
        <v>439</v>
      </c>
      <c r="I906" s="3" t="s">
        <v>143</v>
      </c>
      <c r="J906" s="1">
        <v>45345</v>
      </c>
      <c r="K906" s="4">
        <v>42123.110909090959</v>
      </c>
      <c r="L906" s="4">
        <v>132929.50192099597</v>
      </c>
      <c r="M906" s="4">
        <v>-0.31548023804388559</v>
      </c>
      <c r="N906" s="3" t="s">
        <v>439</v>
      </c>
    </row>
    <row r="907" spans="1:14" x14ac:dyDescent="0.3">
      <c r="A907" s="3" t="s">
        <v>184</v>
      </c>
      <c r="B907" s="3" t="s">
        <v>9</v>
      </c>
      <c r="C907" s="4">
        <v>8.99</v>
      </c>
      <c r="D907" s="4">
        <v>7</v>
      </c>
      <c r="E907" s="4">
        <v>76</v>
      </c>
      <c r="F907" s="4">
        <v>683.24</v>
      </c>
      <c r="G907" s="4">
        <v>-0.24667477137362845</v>
      </c>
      <c r="H907" s="3" t="s">
        <v>439</v>
      </c>
      <c r="I907" s="3" t="s">
        <v>338</v>
      </c>
      <c r="J907" s="1">
        <v>45425</v>
      </c>
      <c r="K907" s="4">
        <v>3369.2595999999985</v>
      </c>
      <c r="L907" s="4">
        <v>7916.3472393375896</v>
      </c>
      <c r="M907" s="4">
        <v>-0.33930037665007162</v>
      </c>
      <c r="N907" s="3" t="s">
        <v>439</v>
      </c>
    </row>
    <row r="908" spans="1:14" x14ac:dyDescent="0.3">
      <c r="A908" s="3" t="s">
        <v>42</v>
      </c>
      <c r="B908" s="3" t="s">
        <v>9</v>
      </c>
      <c r="C908" s="4">
        <v>19.899999999999999</v>
      </c>
      <c r="D908" s="4">
        <v>1</v>
      </c>
      <c r="E908" s="4">
        <v>331</v>
      </c>
      <c r="F908" s="4">
        <v>6586.9</v>
      </c>
      <c r="G908" s="4">
        <v>-0.18871681160984247</v>
      </c>
      <c r="H908" s="3" t="s">
        <v>439</v>
      </c>
      <c r="I908" s="3" t="s">
        <v>335</v>
      </c>
      <c r="J908" s="1">
        <v>45399</v>
      </c>
      <c r="K908" s="4">
        <v>3369.2595999999985</v>
      </c>
      <c r="L908" s="4">
        <v>7916.3472393375896</v>
      </c>
      <c r="M908" s="4">
        <v>0.4064551873130367</v>
      </c>
      <c r="N908" s="3" t="s">
        <v>439</v>
      </c>
    </row>
    <row r="909" spans="1:14" x14ac:dyDescent="0.3">
      <c r="A909" s="3" t="s">
        <v>378</v>
      </c>
      <c r="B909" s="3" t="s">
        <v>7</v>
      </c>
      <c r="C909" s="4">
        <v>9.99</v>
      </c>
      <c r="D909" s="4">
        <v>3</v>
      </c>
      <c r="E909" s="4">
        <v>32</v>
      </c>
      <c r="F909" s="4">
        <v>319.68</v>
      </c>
      <c r="G909" s="4">
        <v>-0.25024394640263115</v>
      </c>
      <c r="H909" s="3" t="s">
        <v>439</v>
      </c>
      <c r="I909" s="3" t="s">
        <v>143</v>
      </c>
      <c r="J909" s="1">
        <v>45378</v>
      </c>
      <c r="K909" s="4">
        <v>1881.0670270270268</v>
      </c>
      <c r="L909" s="4">
        <v>5343.4324984110126</v>
      </c>
      <c r="M909" s="4">
        <v>-0.29220674678520586</v>
      </c>
      <c r="N909" s="3" t="s">
        <v>439</v>
      </c>
    </row>
    <row r="910" spans="1:14" x14ac:dyDescent="0.3">
      <c r="A910" s="3" t="s">
        <v>145</v>
      </c>
      <c r="B910" s="3" t="s">
        <v>54</v>
      </c>
      <c r="C910" s="4">
        <v>41.79</v>
      </c>
      <c r="D910" s="4">
        <v>2</v>
      </c>
      <c r="E910" s="4">
        <v>174</v>
      </c>
      <c r="F910" s="4">
        <v>7271.46</v>
      </c>
      <c r="G910" s="4">
        <v>-0.18199628554026914</v>
      </c>
      <c r="H910" s="3" t="s">
        <v>439</v>
      </c>
      <c r="I910" s="3" t="s">
        <v>143</v>
      </c>
      <c r="J910" s="1">
        <v>45333</v>
      </c>
      <c r="K910" s="4">
        <v>42123.110909090959</v>
      </c>
      <c r="L910" s="4">
        <v>132929.50192099597</v>
      </c>
      <c r="M910" s="4">
        <v>-0.26218146013820431</v>
      </c>
      <c r="N910" s="3" t="s">
        <v>439</v>
      </c>
    </row>
    <row r="911" spans="1:14" x14ac:dyDescent="0.3">
      <c r="A911" s="3" t="s">
        <v>185</v>
      </c>
      <c r="B911" s="3" t="s">
        <v>41</v>
      </c>
      <c r="C911" s="4">
        <v>166.18</v>
      </c>
      <c r="D911" s="4">
        <v>10</v>
      </c>
      <c r="E911" s="4">
        <v>78</v>
      </c>
      <c r="F911" s="4">
        <v>12962.04</v>
      </c>
      <c r="G911" s="4">
        <v>-0.12613019456067251</v>
      </c>
      <c r="H911" s="3" t="s">
        <v>439</v>
      </c>
      <c r="I911" s="3" t="s">
        <v>338</v>
      </c>
      <c r="J911" s="1">
        <v>45400</v>
      </c>
      <c r="K911" s="4">
        <v>10438.718031746032</v>
      </c>
      <c r="L911" s="4">
        <v>26406.609500097282</v>
      </c>
      <c r="M911" s="4">
        <v>9.5556454085658868E-2</v>
      </c>
      <c r="N911" s="3" t="s">
        <v>439</v>
      </c>
    </row>
    <row r="912" spans="1:14" x14ac:dyDescent="0.3">
      <c r="A912" s="3" t="s">
        <v>12</v>
      </c>
      <c r="B912" s="3" t="s">
        <v>180</v>
      </c>
      <c r="C912" s="4">
        <v>29.99</v>
      </c>
      <c r="D912" s="4">
        <v>10</v>
      </c>
      <c r="E912" s="4">
        <v>60</v>
      </c>
      <c r="F912" s="4">
        <v>1799.3999999999999</v>
      </c>
      <c r="G912" s="4">
        <v>-0.23571710166196699</v>
      </c>
      <c r="H912" s="3" t="s">
        <v>439</v>
      </c>
      <c r="I912" s="3" t="s">
        <v>143</v>
      </c>
      <c r="J912" s="1">
        <v>45308</v>
      </c>
      <c r="K912" s="4">
        <v>15577.778285714288</v>
      </c>
      <c r="L912" s="4">
        <v>35267.89604619662</v>
      </c>
      <c r="M912" s="4">
        <v>-0.39067763689862028</v>
      </c>
      <c r="N912" s="3" t="s">
        <v>439</v>
      </c>
    </row>
    <row r="913" spans="1:14" x14ac:dyDescent="0.3">
      <c r="A913" s="3" t="s">
        <v>30</v>
      </c>
      <c r="B913" s="3" t="s">
        <v>41</v>
      </c>
      <c r="C913" s="4">
        <v>38</v>
      </c>
      <c r="D913" s="4">
        <v>8</v>
      </c>
      <c r="E913" s="4">
        <v>12</v>
      </c>
      <c r="F913" s="4">
        <v>456</v>
      </c>
      <c r="G913" s="4">
        <v>-0.24890565302614959</v>
      </c>
      <c r="H913" s="3" t="s">
        <v>439</v>
      </c>
      <c r="I913" s="3" t="s">
        <v>335</v>
      </c>
      <c r="J913" s="1">
        <v>45377</v>
      </c>
      <c r="K913" s="4">
        <v>10438.718031746032</v>
      </c>
      <c r="L913" s="4">
        <v>26406.609500097282</v>
      </c>
      <c r="M913" s="4">
        <v>-0.37803861308697184</v>
      </c>
      <c r="N913" s="3" t="s">
        <v>439</v>
      </c>
    </row>
    <row r="914" spans="1:14" x14ac:dyDescent="0.3">
      <c r="A914" s="3" t="s">
        <v>146</v>
      </c>
      <c r="B914" s="3" t="s">
        <v>54</v>
      </c>
      <c r="C914" s="4">
        <v>42.95</v>
      </c>
      <c r="D914" s="4">
        <v>10</v>
      </c>
      <c r="E914" s="4">
        <v>8</v>
      </c>
      <c r="F914" s="4">
        <v>343.6</v>
      </c>
      <c r="G914" s="4">
        <v>-0.25000911675499737</v>
      </c>
      <c r="H914" s="3" t="s">
        <v>439</v>
      </c>
      <c r="I914" s="3" t="s">
        <v>143</v>
      </c>
      <c r="J914" s="1">
        <v>45410</v>
      </c>
      <c r="K914" s="4">
        <v>42123.110909090959</v>
      </c>
      <c r="L914" s="4">
        <v>132929.50192099597</v>
      </c>
      <c r="M914" s="4">
        <v>-0.31429825813927886</v>
      </c>
      <c r="N914" s="3" t="s">
        <v>439</v>
      </c>
    </row>
    <row r="915" spans="1:14" x14ac:dyDescent="0.3">
      <c r="A915" s="3" t="s">
        <v>18</v>
      </c>
      <c r="B915" s="3" t="s">
        <v>41</v>
      </c>
      <c r="C915" s="4">
        <v>85</v>
      </c>
      <c r="D915" s="4">
        <v>10</v>
      </c>
      <c r="E915" s="4">
        <v>10</v>
      </c>
      <c r="F915" s="4">
        <v>850</v>
      </c>
      <c r="G915" s="4">
        <v>-0.24503763959940555</v>
      </c>
      <c r="H915" s="3" t="s">
        <v>439</v>
      </c>
      <c r="I915" s="3" t="s">
        <v>143</v>
      </c>
      <c r="J915" s="1">
        <v>45415</v>
      </c>
      <c r="K915" s="4">
        <v>10438.718031746032</v>
      </c>
      <c r="L915" s="4">
        <v>26406.609500097282</v>
      </c>
      <c r="M915" s="4">
        <v>-0.36311810615863832</v>
      </c>
      <c r="N915" s="3" t="s">
        <v>439</v>
      </c>
    </row>
    <row r="916" spans="1:14" x14ac:dyDescent="0.3">
      <c r="A916" s="3" t="s">
        <v>18</v>
      </c>
      <c r="B916" s="3" t="s">
        <v>41</v>
      </c>
      <c r="C916" s="4">
        <v>41</v>
      </c>
      <c r="D916" s="4">
        <v>8</v>
      </c>
      <c r="E916" s="4">
        <v>397</v>
      </c>
      <c r="F916" s="4">
        <v>16277</v>
      </c>
      <c r="G916" s="4">
        <v>-9.3586261085750175E-2</v>
      </c>
      <c r="H916" s="3" t="s">
        <v>439</v>
      </c>
      <c r="I916" s="3" t="s">
        <v>335</v>
      </c>
      <c r="J916" s="1">
        <v>45439</v>
      </c>
      <c r="K916" s="4">
        <v>10438.718031746032</v>
      </c>
      <c r="L916" s="4">
        <v>26406.609500097282</v>
      </c>
      <c r="M916" s="4">
        <v>0.22109169176877708</v>
      </c>
      <c r="N916" s="3" t="s">
        <v>439</v>
      </c>
    </row>
    <row r="917" spans="1:14" x14ac:dyDescent="0.3">
      <c r="A917" s="3" t="s">
        <v>186</v>
      </c>
      <c r="B917" s="3" t="s">
        <v>180</v>
      </c>
      <c r="C917" s="4">
        <v>14.99</v>
      </c>
      <c r="D917" s="4">
        <v>10</v>
      </c>
      <c r="E917" s="4">
        <v>647</v>
      </c>
      <c r="F917" s="4">
        <v>9698.5300000000007</v>
      </c>
      <c r="G917" s="4">
        <v>-0.15816902831273705</v>
      </c>
      <c r="H917" s="3" t="s">
        <v>439</v>
      </c>
      <c r="I917" s="3" t="s">
        <v>143</v>
      </c>
      <c r="J917" s="1">
        <v>45438</v>
      </c>
      <c r="K917" s="4">
        <v>15577.778285714288</v>
      </c>
      <c r="L917" s="4">
        <v>35267.89604619662</v>
      </c>
      <c r="M917" s="4">
        <v>-0.16670255231594178</v>
      </c>
      <c r="N917" s="3" t="s">
        <v>439</v>
      </c>
    </row>
    <row r="918" spans="1:14" x14ac:dyDescent="0.3">
      <c r="A918" s="3" t="s">
        <v>64</v>
      </c>
      <c r="B918" s="3" t="s">
        <v>54</v>
      </c>
      <c r="C918" s="4">
        <v>21</v>
      </c>
      <c r="D918" s="4">
        <v>4</v>
      </c>
      <c r="E918" s="4">
        <v>785</v>
      </c>
      <c r="F918" s="4">
        <v>16485</v>
      </c>
      <c r="G918" s="4">
        <v>-9.1544264149804086E-2</v>
      </c>
      <c r="H918" s="3" t="s">
        <v>439</v>
      </c>
      <c r="I918" s="3" t="s">
        <v>143</v>
      </c>
      <c r="J918" s="1">
        <v>45305</v>
      </c>
      <c r="K918" s="4">
        <v>42123.110909090959</v>
      </c>
      <c r="L918" s="4">
        <v>132929.50192099597</v>
      </c>
      <c r="M918" s="4">
        <v>-0.19286998400346422</v>
      </c>
      <c r="N918" s="3" t="s">
        <v>439</v>
      </c>
    </row>
    <row r="919" spans="1:14" x14ac:dyDescent="0.3">
      <c r="A919" s="3" t="s">
        <v>5</v>
      </c>
      <c r="B919" s="3" t="s">
        <v>41</v>
      </c>
      <c r="C919" s="4">
        <v>24</v>
      </c>
      <c r="D919" s="4">
        <v>3</v>
      </c>
      <c r="E919" s="4">
        <v>2</v>
      </c>
      <c r="F919" s="4">
        <v>48</v>
      </c>
      <c r="G919" s="4">
        <v>-0.2529111085543515</v>
      </c>
      <c r="H919" s="3" t="s">
        <v>439</v>
      </c>
      <c r="I919" s="3" t="s">
        <v>143</v>
      </c>
      <c r="J919" s="1">
        <v>45437</v>
      </c>
      <c r="K919" s="4">
        <v>10438.718031746032</v>
      </c>
      <c r="L919" s="4">
        <v>26406.609500097282</v>
      </c>
      <c r="M919" s="4">
        <v>-0.39348929031225127</v>
      </c>
      <c r="N919" s="3" t="s">
        <v>439</v>
      </c>
    </row>
    <row r="920" spans="1:14" x14ac:dyDescent="0.3">
      <c r="A920" s="3" t="s">
        <v>131</v>
      </c>
      <c r="B920" s="3" t="s">
        <v>54</v>
      </c>
      <c r="C920" s="4">
        <v>37.99</v>
      </c>
      <c r="D920" s="4">
        <v>4</v>
      </c>
      <c r="E920" s="4">
        <v>2</v>
      </c>
      <c r="F920" s="4">
        <v>75.98</v>
      </c>
      <c r="G920" s="4">
        <v>-0.25263642069729492</v>
      </c>
      <c r="H920" s="3" t="s">
        <v>439</v>
      </c>
      <c r="I920" s="3" t="s">
        <v>143</v>
      </c>
      <c r="J920" s="1">
        <v>45414</v>
      </c>
      <c r="K920" s="4">
        <v>42123.110909090959</v>
      </c>
      <c r="L920" s="4">
        <v>132929.50192099597</v>
      </c>
      <c r="M920" s="4">
        <v>-0.31631150573392536</v>
      </c>
      <c r="N920" s="3" t="s">
        <v>439</v>
      </c>
    </row>
    <row r="921" spans="1:14" x14ac:dyDescent="0.3">
      <c r="A921" s="3" t="s">
        <v>187</v>
      </c>
      <c r="B921" s="3" t="s">
        <v>129</v>
      </c>
      <c r="C921" s="4">
        <v>8</v>
      </c>
      <c r="D921" s="4">
        <v>10</v>
      </c>
      <c r="E921" s="4">
        <v>1113</v>
      </c>
      <c r="F921" s="4">
        <v>8904</v>
      </c>
      <c r="G921" s="4">
        <v>-0.16596916208926227</v>
      </c>
      <c r="H921" s="3" t="s">
        <v>439</v>
      </c>
      <c r="I921" s="3" t="s">
        <v>143</v>
      </c>
      <c r="J921" s="1">
        <v>45412</v>
      </c>
      <c r="K921" s="4">
        <v>66960.915909090923</v>
      </c>
      <c r="L921" s="4">
        <v>268412.05159382155</v>
      </c>
      <c r="M921" s="4">
        <v>-0.21629772420556734</v>
      </c>
      <c r="N921" s="3" t="s">
        <v>439</v>
      </c>
    </row>
    <row r="922" spans="1:14" x14ac:dyDescent="0.3">
      <c r="A922" s="3" t="s">
        <v>346</v>
      </c>
      <c r="B922" s="3" t="s">
        <v>25</v>
      </c>
      <c r="C922" s="4">
        <v>12</v>
      </c>
      <c r="D922" s="4">
        <v>10</v>
      </c>
      <c r="E922" s="4">
        <v>19</v>
      </c>
      <c r="F922" s="4">
        <v>228</v>
      </c>
      <c r="G922" s="4">
        <v>-0.25114399582132124</v>
      </c>
      <c r="H922" s="3" t="s">
        <v>439</v>
      </c>
      <c r="I922" s="3" t="s">
        <v>338</v>
      </c>
      <c r="J922" s="1">
        <v>45303</v>
      </c>
      <c r="K922" s="4">
        <v>7851.1500000000024</v>
      </c>
      <c r="L922" s="4">
        <v>18631.101710406907</v>
      </c>
      <c r="M922" s="4">
        <v>-0.4091625991039427</v>
      </c>
      <c r="N922" s="3" t="s">
        <v>439</v>
      </c>
    </row>
    <row r="923" spans="1:14" x14ac:dyDescent="0.3">
      <c r="A923" s="3" t="s">
        <v>23</v>
      </c>
      <c r="B923" s="3" t="s">
        <v>41</v>
      </c>
      <c r="C923" s="4">
        <v>24.35</v>
      </c>
      <c r="D923" s="4">
        <v>110</v>
      </c>
      <c r="E923" s="4">
        <v>692</v>
      </c>
      <c r="F923" s="4">
        <v>16850.2</v>
      </c>
      <c r="G923" s="4">
        <v>-8.7958988760344886E-2</v>
      </c>
      <c r="H923" s="3" t="s">
        <v>439</v>
      </c>
      <c r="I923" s="3" t="s">
        <v>335</v>
      </c>
      <c r="J923" s="1">
        <v>45441</v>
      </c>
      <c r="K923" s="4">
        <v>10438.718031746032</v>
      </c>
      <c r="L923" s="4">
        <v>26406.609500097282</v>
      </c>
      <c r="M923" s="4">
        <v>0.24279837849801766</v>
      </c>
      <c r="N923" s="3" t="s">
        <v>439</v>
      </c>
    </row>
    <row r="924" spans="1:14" x14ac:dyDescent="0.3">
      <c r="A924" s="3" t="s">
        <v>56</v>
      </c>
      <c r="B924" s="3" t="s">
        <v>54</v>
      </c>
      <c r="C924" s="4">
        <v>32.99</v>
      </c>
      <c r="D924" s="4">
        <v>6</v>
      </c>
      <c r="E924" s="4">
        <v>59</v>
      </c>
      <c r="F924" s="4">
        <v>1946.41</v>
      </c>
      <c r="G924" s="4">
        <v>-0.23427386142372933</v>
      </c>
      <c r="H924" s="3" t="s">
        <v>439</v>
      </c>
      <c r="I924" s="3" t="s">
        <v>143</v>
      </c>
      <c r="J924" s="1">
        <v>45302</v>
      </c>
      <c r="K924" s="4">
        <v>42123.110909090959</v>
      </c>
      <c r="L924" s="4">
        <v>132929.50192099597</v>
      </c>
      <c r="M924" s="4">
        <v>-0.30224066387436843</v>
      </c>
      <c r="N924" s="3" t="s">
        <v>439</v>
      </c>
    </row>
    <row r="925" spans="1:14" x14ac:dyDescent="0.3">
      <c r="A925" s="3" t="s">
        <v>188</v>
      </c>
      <c r="B925" s="3" t="s">
        <v>7</v>
      </c>
      <c r="C925" s="4">
        <v>99.63</v>
      </c>
      <c r="D925" s="4">
        <v>3</v>
      </c>
      <c r="E925" s="4">
        <v>13</v>
      </c>
      <c r="F925" s="4">
        <v>1295.19</v>
      </c>
      <c r="G925" s="4">
        <v>-0.24066707894597364</v>
      </c>
      <c r="H925" s="3" t="s">
        <v>439</v>
      </c>
      <c r="I925" s="3" t="s">
        <v>338</v>
      </c>
      <c r="J925" s="1">
        <v>45430</v>
      </c>
      <c r="K925" s="4">
        <v>1881.0670270270268</v>
      </c>
      <c r="L925" s="4">
        <v>5343.4324984110126</v>
      </c>
      <c r="M925" s="4">
        <v>-0.10964432079964521</v>
      </c>
      <c r="N925" s="3" t="s">
        <v>439</v>
      </c>
    </row>
    <row r="926" spans="1:14" x14ac:dyDescent="0.3">
      <c r="A926" s="3" t="s">
        <v>110</v>
      </c>
      <c r="B926" s="3" t="s">
        <v>9</v>
      </c>
      <c r="C926" s="4">
        <v>74.989999999999995</v>
      </c>
      <c r="D926" s="4">
        <v>10</v>
      </c>
      <c r="E926" s="4">
        <v>82</v>
      </c>
      <c r="F926" s="4">
        <v>6149.1799999999994</v>
      </c>
      <c r="G926" s="4">
        <v>-0.19301403708485362</v>
      </c>
      <c r="H926" s="3" t="s">
        <v>439</v>
      </c>
      <c r="I926" s="3" t="s">
        <v>337</v>
      </c>
      <c r="J926" s="1">
        <v>45360</v>
      </c>
      <c r="K926" s="4">
        <v>3369.2595999999985</v>
      </c>
      <c r="L926" s="4">
        <v>7916.3472393375896</v>
      </c>
      <c r="M926" s="4">
        <v>0.35116200893590593</v>
      </c>
      <c r="N926" s="3" t="s">
        <v>439</v>
      </c>
    </row>
    <row r="927" spans="1:14" x14ac:dyDescent="0.3">
      <c r="A927" s="3" t="s">
        <v>18</v>
      </c>
      <c r="B927" s="3" t="s">
        <v>41</v>
      </c>
      <c r="C927" s="4">
        <v>23.62</v>
      </c>
      <c r="D927" s="4">
        <v>130</v>
      </c>
      <c r="E927" s="4">
        <v>415</v>
      </c>
      <c r="F927" s="4">
        <v>9802.3000000000011</v>
      </c>
      <c r="G927" s="4">
        <v>-0.15715028782214507</v>
      </c>
      <c r="H927" s="3" t="s">
        <v>439</v>
      </c>
      <c r="I927" s="3" t="s">
        <v>335</v>
      </c>
      <c r="J927" s="1">
        <v>45393</v>
      </c>
      <c r="K927" s="4">
        <v>10438.718031746032</v>
      </c>
      <c r="L927" s="4">
        <v>26406.609500097282</v>
      </c>
      <c r="M927" s="4">
        <v>-2.4100709776606721E-2</v>
      </c>
      <c r="N927" s="3" t="s">
        <v>439</v>
      </c>
    </row>
    <row r="928" spans="1:14" x14ac:dyDescent="0.3">
      <c r="A928" s="3" t="s">
        <v>18</v>
      </c>
      <c r="B928" s="3" t="s">
        <v>54</v>
      </c>
      <c r="C928" s="4">
        <v>28.95</v>
      </c>
      <c r="D928" s="4">
        <v>10</v>
      </c>
      <c r="E928" s="4">
        <v>1306</v>
      </c>
      <c r="F928" s="4">
        <v>37808.699999999997</v>
      </c>
      <c r="G928" s="4">
        <v>0.11779674576862677</v>
      </c>
      <c r="H928" s="3" t="s">
        <v>439</v>
      </c>
      <c r="I928" s="3" t="s">
        <v>143</v>
      </c>
      <c r="J928" s="1">
        <v>45357</v>
      </c>
      <c r="K928" s="4">
        <v>42123.110909090959</v>
      </c>
      <c r="L928" s="4">
        <v>132929.50192099597</v>
      </c>
      <c r="M928" s="4">
        <v>-3.2456383622464391E-2</v>
      </c>
      <c r="N928" s="3" t="s">
        <v>439</v>
      </c>
    </row>
    <row r="929" spans="1:14" x14ac:dyDescent="0.3">
      <c r="A929" s="3" t="s">
        <v>369</v>
      </c>
      <c r="B929" s="3" t="s">
        <v>54</v>
      </c>
      <c r="C929" s="4">
        <v>59</v>
      </c>
      <c r="D929" s="4">
        <v>5</v>
      </c>
      <c r="E929" s="4">
        <v>4</v>
      </c>
      <c r="F929" s="4">
        <v>236</v>
      </c>
      <c r="G929" s="4">
        <v>-0.25106545747763104</v>
      </c>
      <c r="H929" s="3" t="s">
        <v>439</v>
      </c>
      <c r="I929" s="3" t="s">
        <v>143</v>
      </c>
      <c r="J929" s="1">
        <v>45333</v>
      </c>
      <c r="K929" s="4">
        <v>42123.110909090959</v>
      </c>
      <c r="L929" s="4">
        <v>132929.50192099597</v>
      </c>
      <c r="M929" s="4">
        <v>-0.31510770975419539</v>
      </c>
      <c r="N929" s="3" t="s">
        <v>439</v>
      </c>
    </row>
    <row r="930" spans="1:14" x14ac:dyDescent="0.3">
      <c r="A930" s="3" t="s">
        <v>116</v>
      </c>
      <c r="B930" s="3" t="s">
        <v>54</v>
      </c>
      <c r="C930" s="4">
        <v>89.97</v>
      </c>
      <c r="D930" s="4">
        <v>1</v>
      </c>
      <c r="E930" s="4">
        <v>1</v>
      </c>
      <c r="F930" s="4">
        <v>89.97</v>
      </c>
      <c r="G930" s="4">
        <v>-0.25249907676876659</v>
      </c>
      <c r="H930" s="3" t="s">
        <v>439</v>
      </c>
      <c r="I930" s="3" t="s">
        <v>143</v>
      </c>
      <c r="J930" s="1">
        <v>45435</v>
      </c>
      <c r="K930" s="4">
        <v>42123.110909090959</v>
      </c>
      <c r="L930" s="4">
        <v>132929.50192099597</v>
      </c>
      <c r="M930" s="4">
        <v>-0.31620626197841717</v>
      </c>
      <c r="N930" s="3" t="s">
        <v>439</v>
      </c>
    </row>
    <row r="931" spans="1:14" x14ac:dyDescent="0.3">
      <c r="A931" s="3" t="s">
        <v>15</v>
      </c>
      <c r="B931" s="3" t="s">
        <v>54</v>
      </c>
      <c r="C931" s="4">
        <v>19.73</v>
      </c>
      <c r="D931" s="4">
        <v>3</v>
      </c>
      <c r="E931" s="4">
        <v>7</v>
      </c>
      <c r="F931" s="4">
        <v>138.11000000000001</v>
      </c>
      <c r="G931" s="4">
        <v>-0.25202647228561065</v>
      </c>
      <c r="H931" s="3" t="s">
        <v>439</v>
      </c>
      <c r="I931" s="3" t="s">
        <v>143</v>
      </c>
      <c r="J931" s="1">
        <v>45336</v>
      </c>
      <c r="K931" s="4">
        <v>42123.110909090959</v>
      </c>
      <c r="L931" s="4">
        <v>132929.50192099597</v>
      </c>
      <c r="M931" s="4">
        <v>-0.31584411513137178</v>
      </c>
      <c r="N931" s="3" t="s">
        <v>439</v>
      </c>
    </row>
    <row r="932" spans="1:14" x14ac:dyDescent="0.3">
      <c r="A932" s="3" t="s">
        <v>120</v>
      </c>
      <c r="B932" s="3" t="s">
        <v>41</v>
      </c>
      <c r="C932" s="4">
        <v>31.98</v>
      </c>
      <c r="D932" s="4">
        <v>10</v>
      </c>
      <c r="E932" s="4">
        <v>12</v>
      </c>
      <c r="F932" s="4">
        <v>383.76</v>
      </c>
      <c r="G932" s="4">
        <v>-0.24961485426967242</v>
      </c>
      <c r="H932" s="3" t="s">
        <v>439</v>
      </c>
      <c r="I932" s="3" t="s">
        <v>335</v>
      </c>
      <c r="J932" s="1">
        <v>45428</v>
      </c>
      <c r="K932" s="4">
        <v>10438.718031746032</v>
      </c>
      <c r="L932" s="4">
        <v>26406.609500097282</v>
      </c>
      <c r="M932" s="4">
        <v>-0.38077429181921252</v>
      </c>
      <c r="N932" s="3" t="s">
        <v>439</v>
      </c>
    </row>
    <row r="933" spans="1:14" x14ac:dyDescent="0.3">
      <c r="A933" s="3" t="s">
        <v>30</v>
      </c>
      <c r="B933" s="3" t="s">
        <v>41</v>
      </c>
      <c r="C933" s="4">
        <v>78</v>
      </c>
      <c r="D933" s="4">
        <v>6</v>
      </c>
      <c r="E933" s="4">
        <v>27</v>
      </c>
      <c r="F933" s="4">
        <v>2106</v>
      </c>
      <c r="G933" s="4">
        <v>-0.23270711964003876</v>
      </c>
      <c r="H933" s="3" t="s">
        <v>439</v>
      </c>
      <c r="I933" s="3" t="s">
        <v>143</v>
      </c>
      <c r="J933" s="1">
        <v>45422</v>
      </c>
      <c r="K933" s="4">
        <v>10438.718031746032</v>
      </c>
      <c r="L933" s="4">
        <v>26406.609500097282</v>
      </c>
      <c r="M933" s="4">
        <v>-0.31555425666120951</v>
      </c>
      <c r="N933" s="3" t="s">
        <v>439</v>
      </c>
    </row>
    <row r="934" spans="1:14" x14ac:dyDescent="0.3">
      <c r="A934" s="3" t="s">
        <v>151</v>
      </c>
      <c r="B934" s="3" t="s">
        <v>41</v>
      </c>
      <c r="C934" s="4">
        <v>53.42</v>
      </c>
      <c r="D934" s="4">
        <v>10</v>
      </c>
      <c r="E934" s="4">
        <v>4</v>
      </c>
      <c r="F934" s="4">
        <v>213.68</v>
      </c>
      <c r="G934" s="4">
        <v>-0.25128457945652677</v>
      </c>
      <c r="H934" s="3" t="s">
        <v>439</v>
      </c>
      <c r="I934" s="3" t="s">
        <v>338</v>
      </c>
      <c r="J934" s="1">
        <v>45292</v>
      </c>
      <c r="K934" s="4">
        <v>10438.718031746032</v>
      </c>
      <c r="L934" s="4">
        <v>26406.609500097282</v>
      </c>
      <c r="M934" s="4">
        <v>-0.38721510354096622</v>
      </c>
      <c r="N934" s="3" t="s">
        <v>439</v>
      </c>
    </row>
    <row r="935" spans="1:14" x14ac:dyDescent="0.3">
      <c r="A935" s="3" t="s">
        <v>12</v>
      </c>
      <c r="B935" s="3" t="s">
        <v>54</v>
      </c>
      <c r="C935" s="4">
        <v>29.99</v>
      </c>
      <c r="D935" s="4">
        <v>10</v>
      </c>
      <c r="E935" s="4">
        <v>8</v>
      </c>
      <c r="F935" s="4">
        <v>239.92</v>
      </c>
      <c r="G935" s="4">
        <v>-0.25102697368922283</v>
      </c>
      <c r="H935" s="3" t="s">
        <v>439</v>
      </c>
      <c r="I935" s="3" t="s">
        <v>143</v>
      </c>
      <c r="J935" s="1">
        <v>45358</v>
      </c>
      <c r="K935" s="4">
        <v>42123.110909090959</v>
      </c>
      <c r="L935" s="4">
        <v>132929.50192099597</v>
      </c>
      <c r="M935" s="4">
        <v>-0.31507822043885647</v>
      </c>
      <c r="N935" s="3" t="s">
        <v>439</v>
      </c>
    </row>
    <row r="936" spans="1:14" x14ac:dyDescent="0.3">
      <c r="A936" s="3" t="s">
        <v>42</v>
      </c>
      <c r="B936" s="3" t="s">
        <v>54</v>
      </c>
      <c r="C936" s="4">
        <v>25.46</v>
      </c>
      <c r="D936" s="4">
        <v>10</v>
      </c>
      <c r="E936" s="4">
        <v>410</v>
      </c>
      <c r="F936" s="4">
        <v>10438.6</v>
      </c>
      <c r="G936" s="4">
        <v>-0.1509035443108831</v>
      </c>
      <c r="H936" s="3" t="s">
        <v>439</v>
      </c>
      <c r="I936" s="3" t="s">
        <v>143</v>
      </c>
      <c r="J936" s="1">
        <v>45352</v>
      </c>
      <c r="K936" s="4">
        <v>42123.110909090959</v>
      </c>
      <c r="L936" s="4">
        <v>132929.50192099597</v>
      </c>
      <c r="M936" s="4">
        <v>-0.23835574835691498</v>
      </c>
      <c r="N936" s="3" t="s">
        <v>439</v>
      </c>
    </row>
    <row r="937" spans="1:14" x14ac:dyDescent="0.3">
      <c r="A937" s="3" t="s">
        <v>5</v>
      </c>
      <c r="B937" s="3" t="s">
        <v>41</v>
      </c>
      <c r="C937" s="4">
        <v>94.99</v>
      </c>
      <c r="D937" s="4">
        <v>10</v>
      </c>
      <c r="E937" s="4">
        <v>420</v>
      </c>
      <c r="F937" s="4">
        <v>39895.799999999996</v>
      </c>
      <c r="G937" s="4">
        <v>0.13828641790811272</v>
      </c>
      <c r="H937" s="3" t="s">
        <v>439</v>
      </c>
      <c r="I937" s="3" t="s">
        <v>143</v>
      </c>
      <c r="J937" s="1">
        <v>45325</v>
      </c>
      <c r="K937" s="4">
        <v>10438.718031746032</v>
      </c>
      <c r="L937" s="4">
        <v>26406.609500097282</v>
      </c>
      <c r="M937" s="4">
        <v>1.1155192781619863</v>
      </c>
      <c r="N937" s="3" t="s">
        <v>439</v>
      </c>
    </row>
    <row r="938" spans="1:14" x14ac:dyDescent="0.3">
      <c r="A938" s="3" t="s">
        <v>14</v>
      </c>
      <c r="B938" s="3" t="s">
        <v>54</v>
      </c>
      <c r="C938" s="4">
        <v>47.99</v>
      </c>
      <c r="D938" s="4">
        <v>6</v>
      </c>
      <c r="E938" s="4">
        <v>16</v>
      </c>
      <c r="F938" s="4">
        <v>767.84</v>
      </c>
      <c r="G938" s="4">
        <v>-0.24584422838910425</v>
      </c>
      <c r="H938" s="3" t="s">
        <v>439</v>
      </c>
      <c r="I938" s="3" t="s">
        <v>143</v>
      </c>
      <c r="J938" s="1">
        <v>45398</v>
      </c>
      <c r="K938" s="4">
        <v>42123.110909090959</v>
      </c>
      <c r="L938" s="4">
        <v>132929.50192099597</v>
      </c>
      <c r="M938" s="4">
        <v>-0.3111067920322883</v>
      </c>
      <c r="N938" s="3" t="s">
        <v>439</v>
      </c>
    </row>
    <row r="939" spans="1:14" x14ac:dyDescent="0.3">
      <c r="A939" s="3" t="s">
        <v>11</v>
      </c>
      <c r="B939" s="3" t="s">
        <v>54</v>
      </c>
      <c r="C939" s="4">
        <v>58.46</v>
      </c>
      <c r="D939" s="4">
        <v>1</v>
      </c>
      <c r="E939" s="4">
        <v>5227</v>
      </c>
      <c r="F939" s="4">
        <v>305570.42</v>
      </c>
      <c r="G939" s="4">
        <v>2.7464919948246589</v>
      </c>
      <c r="H939" s="3" t="s">
        <v>439</v>
      </c>
      <c r="I939" s="3" t="s">
        <v>143</v>
      </c>
      <c r="J939" s="1">
        <v>45310</v>
      </c>
      <c r="K939" s="4">
        <v>42123.110909090959</v>
      </c>
      <c r="L939" s="4">
        <v>132929.50192099597</v>
      </c>
      <c r="M939" s="4">
        <v>1.981857340046935</v>
      </c>
      <c r="N939" s="3" t="s">
        <v>439</v>
      </c>
    </row>
    <row r="940" spans="1:14" x14ac:dyDescent="0.3">
      <c r="A940" s="3" t="s">
        <v>42</v>
      </c>
      <c r="B940" s="3" t="s">
        <v>54</v>
      </c>
      <c r="C940" s="4">
        <v>35</v>
      </c>
      <c r="D940" s="4">
        <v>3</v>
      </c>
      <c r="E940" s="4">
        <v>214</v>
      </c>
      <c r="F940" s="4">
        <v>7490</v>
      </c>
      <c r="G940" s="4">
        <v>-0.17985081433651115</v>
      </c>
      <c r="H940" s="3" t="s">
        <v>439</v>
      </c>
      <c r="I940" s="3" t="s">
        <v>143</v>
      </c>
      <c r="J940" s="1">
        <v>45412</v>
      </c>
      <c r="K940" s="4">
        <v>42123.110909090959</v>
      </c>
      <c r="L940" s="4">
        <v>132929.50192099597</v>
      </c>
      <c r="M940" s="4">
        <v>-0.26053743080805691</v>
      </c>
      <c r="N940" s="3" t="s">
        <v>439</v>
      </c>
    </row>
    <row r="941" spans="1:14" x14ac:dyDescent="0.3">
      <c r="A941" s="3" t="s">
        <v>12</v>
      </c>
      <c r="B941" s="3" t="s">
        <v>54</v>
      </c>
      <c r="C941" s="4">
        <v>34.99</v>
      </c>
      <c r="D941" s="4">
        <v>5</v>
      </c>
      <c r="E941" s="4">
        <v>31</v>
      </c>
      <c r="F941" s="4">
        <v>1084.69</v>
      </c>
      <c r="G941" s="4">
        <v>-0.24273361911432292</v>
      </c>
      <c r="H941" s="3" t="s">
        <v>439</v>
      </c>
      <c r="I941" s="3" t="s">
        <v>143</v>
      </c>
      <c r="J941" s="1">
        <v>45303</v>
      </c>
      <c r="K941" s="4">
        <v>42123.110909090959</v>
      </c>
      <c r="L941" s="4">
        <v>132929.50192099597</v>
      </c>
      <c r="M941" s="4">
        <v>-0.30872319775546392</v>
      </c>
      <c r="N941" s="3" t="s">
        <v>439</v>
      </c>
    </row>
    <row r="942" spans="1:14" x14ac:dyDescent="0.3">
      <c r="A942" s="3" t="s">
        <v>33</v>
      </c>
      <c r="B942" s="3" t="s">
        <v>54</v>
      </c>
      <c r="C942" s="4">
        <v>26.55</v>
      </c>
      <c r="D942" s="4">
        <v>7</v>
      </c>
      <c r="E942" s="4">
        <v>15</v>
      </c>
      <c r="F942" s="4">
        <v>398.25</v>
      </c>
      <c r="G942" s="4">
        <v>-0.24947260169466345</v>
      </c>
      <c r="H942" s="3" t="s">
        <v>439</v>
      </c>
      <c r="I942" s="3" t="s">
        <v>143</v>
      </c>
      <c r="J942" s="1">
        <v>45423</v>
      </c>
      <c r="K942" s="4">
        <v>42123.110909090959</v>
      </c>
      <c r="L942" s="4">
        <v>132929.50192099597</v>
      </c>
      <c r="M942" s="4">
        <v>-0.31388713796497414</v>
      </c>
      <c r="N942" s="3" t="s">
        <v>439</v>
      </c>
    </row>
    <row r="943" spans="1:14" x14ac:dyDescent="0.3">
      <c r="A943" s="3" t="s">
        <v>86</v>
      </c>
      <c r="B943" s="3" t="s">
        <v>41</v>
      </c>
      <c r="C943" s="4">
        <v>31.47</v>
      </c>
      <c r="D943" s="4">
        <v>48</v>
      </c>
      <c r="E943" s="4">
        <v>397</v>
      </c>
      <c r="F943" s="4">
        <v>12493.59</v>
      </c>
      <c r="G943" s="4">
        <v>-0.13072910544838379</v>
      </c>
      <c r="H943" s="3" t="s">
        <v>439</v>
      </c>
      <c r="I943" s="3" t="s">
        <v>337</v>
      </c>
      <c r="J943" s="1">
        <v>45422</v>
      </c>
      <c r="K943" s="4">
        <v>10438.718031746032</v>
      </c>
      <c r="L943" s="4">
        <v>26406.609500097282</v>
      </c>
      <c r="M943" s="4">
        <v>7.7816577256781053E-2</v>
      </c>
      <c r="N943" s="3" t="s">
        <v>439</v>
      </c>
    </row>
    <row r="944" spans="1:14" x14ac:dyDescent="0.3">
      <c r="A944" s="3" t="s">
        <v>192</v>
      </c>
      <c r="B944" s="3" t="s">
        <v>180</v>
      </c>
      <c r="C944" s="4">
        <v>34.99</v>
      </c>
      <c r="D944" s="4">
        <v>3</v>
      </c>
      <c r="E944" s="4">
        <v>1</v>
      </c>
      <c r="F944" s="4">
        <v>34.99</v>
      </c>
      <c r="G944" s="4">
        <v>-0.25303883153577778</v>
      </c>
      <c r="H944" s="3" t="s">
        <v>439</v>
      </c>
      <c r="I944" s="3" t="s">
        <v>338</v>
      </c>
      <c r="J944" s="1">
        <v>45413</v>
      </c>
      <c r="K944" s="4">
        <v>15577.778285714288</v>
      </c>
      <c r="L944" s="4">
        <v>35267.89604619662</v>
      </c>
      <c r="M944" s="4">
        <v>-0.44070642221909528</v>
      </c>
      <c r="N944" s="3" t="s">
        <v>439</v>
      </c>
    </row>
    <row r="945" spans="1:14" x14ac:dyDescent="0.3">
      <c r="A945" s="3" t="s">
        <v>115</v>
      </c>
      <c r="B945" s="3" t="s">
        <v>54</v>
      </c>
      <c r="C945" s="4">
        <v>45.9</v>
      </c>
      <c r="D945" s="4">
        <v>10</v>
      </c>
      <c r="E945" s="4">
        <v>74</v>
      </c>
      <c r="F945" s="4">
        <v>3396.6</v>
      </c>
      <c r="G945" s="4">
        <v>-0.22003692134421177</v>
      </c>
      <c r="H945" s="3" t="s">
        <v>439</v>
      </c>
      <c r="I945" s="3" t="s">
        <v>143</v>
      </c>
      <c r="J945" s="1">
        <v>45423</v>
      </c>
      <c r="K945" s="4">
        <v>42123.110909090959</v>
      </c>
      <c r="L945" s="4">
        <v>132929.50192099597</v>
      </c>
      <c r="M945" s="4">
        <v>-0.29133119698370119</v>
      </c>
      <c r="N945" s="3" t="s">
        <v>439</v>
      </c>
    </row>
    <row r="946" spans="1:14" x14ac:dyDescent="0.3">
      <c r="A946" s="3" t="s">
        <v>64</v>
      </c>
      <c r="B946" s="3" t="s">
        <v>54</v>
      </c>
      <c r="C946" s="4">
        <v>26.86</v>
      </c>
      <c r="D946" s="4">
        <v>37</v>
      </c>
      <c r="E946" s="4">
        <v>1047</v>
      </c>
      <c r="F946" s="4">
        <v>28122.42</v>
      </c>
      <c r="G946" s="4">
        <v>2.2703697303646558E-2</v>
      </c>
      <c r="H946" s="3" t="s">
        <v>439</v>
      </c>
      <c r="I946" s="3" t="s">
        <v>143</v>
      </c>
      <c r="J946" s="1">
        <v>45327</v>
      </c>
      <c r="K946" s="4">
        <v>42123.110909090959</v>
      </c>
      <c r="L946" s="4">
        <v>132929.50192099597</v>
      </c>
      <c r="M946" s="4">
        <v>-0.10532418091366953</v>
      </c>
      <c r="N946" s="3" t="s">
        <v>439</v>
      </c>
    </row>
    <row r="947" spans="1:14" x14ac:dyDescent="0.3">
      <c r="A947" s="3" t="s">
        <v>5</v>
      </c>
      <c r="B947" s="3" t="s">
        <v>54</v>
      </c>
      <c r="C947" s="4">
        <v>29.99</v>
      </c>
      <c r="D947" s="4">
        <v>10</v>
      </c>
      <c r="E947" s="4">
        <v>12</v>
      </c>
      <c r="F947" s="4">
        <v>359.88</v>
      </c>
      <c r="G947" s="4">
        <v>-0.24984929122558774</v>
      </c>
      <c r="H947" s="3" t="s">
        <v>439</v>
      </c>
      <c r="I947" s="3" t="s">
        <v>143</v>
      </c>
      <c r="J947" s="1">
        <v>45350</v>
      </c>
      <c r="K947" s="4">
        <v>42123.110909090959</v>
      </c>
      <c r="L947" s="4">
        <v>132929.50192099597</v>
      </c>
      <c r="M947" s="4">
        <v>-0.3141757872072079</v>
      </c>
      <c r="N947" s="3" t="s">
        <v>439</v>
      </c>
    </row>
    <row r="948" spans="1:14" x14ac:dyDescent="0.3">
      <c r="A948" s="3" t="s">
        <v>15</v>
      </c>
      <c r="B948" s="3" t="s">
        <v>54</v>
      </c>
      <c r="C948" s="4">
        <v>20.37</v>
      </c>
      <c r="D948" s="4">
        <v>10</v>
      </c>
      <c r="E948" s="4">
        <v>4569</v>
      </c>
      <c r="F948" s="4">
        <v>93070.53</v>
      </c>
      <c r="G948" s="4">
        <v>0.66031832045503869</v>
      </c>
      <c r="H948" s="3" t="s">
        <v>439</v>
      </c>
      <c r="I948" s="3" t="s">
        <v>143</v>
      </c>
      <c r="J948" s="1">
        <v>45381</v>
      </c>
      <c r="K948" s="4">
        <v>42123.110909090959</v>
      </c>
      <c r="L948" s="4">
        <v>132929.50192099597</v>
      </c>
      <c r="M948" s="4">
        <v>0.38326645593834119</v>
      </c>
      <c r="N948" s="3" t="s">
        <v>439</v>
      </c>
    </row>
    <row r="949" spans="1:14" x14ac:dyDescent="0.3">
      <c r="A949" s="3" t="s">
        <v>32</v>
      </c>
      <c r="B949" s="3" t="s">
        <v>41</v>
      </c>
      <c r="C949" s="4">
        <v>80</v>
      </c>
      <c r="D949" s="4">
        <v>10</v>
      </c>
      <c r="E949" s="4">
        <v>197</v>
      </c>
      <c r="F949" s="4">
        <v>15760</v>
      </c>
      <c r="G949" s="4">
        <v>-9.8661801546731556E-2</v>
      </c>
      <c r="H949" s="3" t="s">
        <v>439</v>
      </c>
      <c r="I949" s="3" t="s">
        <v>335</v>
      </c>
      <c r="J949" s="1">
        <v>45357</v>
      </c>
      <c r="K949" s="4">
        <v>10438.718031746032</v>
      </c>
      <c r="L949" s="4">
        <v>26406.609500097282</v>
      </c>
      <c r="M949" s="4">
        <v>0.20151326008870488</v>
      </c>
      <c r="N949" s="3" t="s">
        <v>439</v>
      </c>
    </row>
    <row r="950" spans="1:14" x14ac:dyDescent="0.3">
      <c r="A950" s="3" t="s">
        <v>16</v>
      </c>
      <c r="B950" s="3" t="s">
        <v>54</v>
      </c>
      <c r="C950" s="4">
        <v>39.99</v>
      </c>
      <c r="D950" s="4">
        <v>5</v>
      </c>
      <c r="E950" s="4">
        <v>23</v>
      </c>
      <c r="F950" s="4">
        <v>919.7700000000001</v>
      </c>
      <c r="G950" s="4">
        <v>-0.24435268706949709</v>
      </c>
      <c r="H950" s="3" t="s">
        <v>439</v>
      </c>
      <c r="I950" s="3" t="s">
        <v>143</v>
      </c>
      <c r="J950" s="1">
        <v>45369</v>
      </c>
      <c r="K950" s="4">
        <v>42123.110909090959</v>
      </c>
      <c r="L950" s="4">
        <v>132929.50192099597</v>
      </c>
      <c r="M950" s="4">
        <v>-0.3099638553793676</v>
      </c>
      <c r="N950" s="3" t="s">
        <v>439</v>
      </c>
    </row>
    <row r="951" spans="1:14" x14ac:dyDescent="0.3">
      <c r="A951" s="3" t="s">
        <v>60</v>
      </c>
      <c r="B951" s="3" t="s">
        <v>54</v>
      </c>
      <c r="C951" s="4">
        <v>136</v>
      </c>
      <c r="D951" s="4">
        <v>5</v>
      </c>
      <c r="E951" s="4">
        <v>51</v>
      </c>
      <c r="F951" s="4">
        <v>6936</v>
      </c>
      <c r="G951" s="4">
        <v>-0.18528959463705988</v>
      </c>
      <c r="H951" s="3" t="s">
        <v>439</v>
      </c>
      <c r="I951" s="3" t="s">
        <v>143</v>
      </c>
      <c r="J951" s="1">
        <v>45310</v>
      </c>
      <c r="K951" s="4">
        <v>42123.110909090959</v>
      </c>
      <c r="L951" s="4">
        <v>132929.50192099597</v>
      </c>
      <c r="M951" s="4">
        <v>-0.26470505343504352</v>
      </c>
      <c r="N951" s="3" t="s">
        <v>439</v>
      </c>
    </row>
    <row r="952" spans="1:14" x14ac:dyDescent="0.3">
      <c r="A952" s="3" t="s">
        <v>13</v>
      </c>
      <c r="B952" s="3" t="s">
        <v>41</v>
      </c>
      <c r="C952" s="4">
        <v>91</v>
      </c>
      <c r="D952" s="4">
        <v>3</v>
      </c>
      <c r="E952" s="4">
        <v>1</v>
      </c>
      <c r="F952" s="4">
        <v>91</v>
      </c>
      <c r="G952" s="4">
        <v>-0.2524889649570165</v>
      </c>
      <c r="H952" s="3" t="s">
        <v>439</v>
      </c>
      <c r="I952" s="3" t="s">
        <v>143</v>
      </c>
      <c r="J952" s="1">
        <v>45323</v>
      </c>
      <c r="K952" s="4">
        <v>10438.718031746032</v>
      </c>
      <c r="L952" s="4">
        <v>26406.609500097282</v>
      </c>
      <c r="M952" s="4">
        <v>-0.39186091011448898</v>
      </c>
      <c r="N952" s="3" t="s">
        <v>439</v>
      </c>
    </row>
    <row r="953" spans="1:14" x14ac:dyDescent="0.3">
      <c r="A953" s="3" t="s">
        <v>124</v>
      </c>
      <c r="B953" s="3" t="s">
        <v>180</v>
      </c>
      <c r="C953" s="4">
        <v>9.7799999999999994</v>
      </c>
      <c r="D953" s="4">
        <v>50</v>
      </c>
      <c r="E953" s="4">
        <v>8</v>
      </c>
      <c r="F953" s="4">
        <v>78.239999999999995</v>
      </c>
      <c r="G953" s="4">
        <v>-0.25261423361520241</v>
      </c>
      <c r="H953" s="3" t="s">
        <v>439</v>
      </c>
      <c r="I953" s="3" t="s">
        <v>338</v>
      </c>
      <c r="J953" s="1">
        <v>45426</v>
      </c>
      <c r="K953" s="4">
        <v>15577.778285714288</v>
      </c>
      <c r="L953" s="4">
        <v>35267.89604619662</v>
      </c>
      <c r="M953" s="4">
        <v>-0.43948009445791136</v>
      </c>
      <c r="N953" s="3" t="s">
        <v>439</v>
      </c>
    </row>
    <row r="954" spans="1:14" x14ac:dyDescent="0.3">
      <c r="A954" s="3" t="s">
        <v>36</v>
      </c>
      <c r="B954" s="3" t="s">
        <v>54</v>
      </c>
      <c r="C954" s="4">
        <v>18.329999999999998</v>
      </c>
      <c r="D954" s="4">
        <v>10</v>
      </c>
      <c r="E954" s="4">
        <v>1332</v>
      </c>
      <c r="F954" s="4">
        <v>24415.559999999998</v>
      </c>
      <c r="G954" s="4">
        <v>-1.368763328280114E-2</v>
      </c>
      <c r="H954" s="3" t="s">
        <v>439</v>
      </c>
      <c r="I954" s="3" t="s">
        <v>143</v>
      </c>
      <c r="J954" s="1">
        <v>45376</v>
      </c>
      <c r="K954" s="4">
        <v>42123.110909090959</v>
      </c>
      <c r="L954" s="4">
        <v>132929.50192099597</v>
      </c>
      <c r="M954" s="4">
        <v>-0.13321008995892497</v>
      </c>
      <c r="N954" s="3" t="s">
        <v>439</v>
      </c>
    </row>
    <row r="955" spans="1:14" x14ac:dyDescent="0.3">
      <c r="A955" s="3" t="s">
        <v>125</v>
      </c>
      <c r="B955" s="3" t="s">
        <v>54</v>
      </c>
      <c r="C955" s="4">
        <v>40.950000000000003</v>
      </c>
      <c r="D955" s="4">
        <v>3</v>
      </c>
      <c r="E955" s="4">
        <v>14</v>
      </c>
      <c r="F955" s="4">
        <v>573.30000000000007</v>
      </c>
      <c r="G955" s="4">
        <v>-0.24775408456179152</v>
      </c>
      <c r="H955" s="3" t="s">
        <v>439</v>
      </c>
      <c r="I955" s="3" t="s">
        <v>143</v>
      </c>
      <c r="J955" s="1">
        <v>45347</v>
      </c>
      <c r="K955" s="4">
        <v>42123.110909090959</v>
      </c>
      <c r="L955" s="4">
        <v>132929.50192099597</v>
      </c>
      <c r="M955" s="4">
        <v>-0.31257027453382974</v>
      </c>
      <c r="N955" s="3" t="s">
        <v>439</v>
      </c>
    </row>
    <row r="956" spans="1:14" x14ac:dyDescent="0.3">
      <c r="A956" s="3" t="s">
        <v>3</v>
      </c>
      <c r="B956" s="3" t="s">
        <v>41</v>
      </c>
      <c r="C956" s="4">
        <v>13.99</v>
      </c>
      <c r="D956" s="4">
        <v>10</v>
      </c>
      <c r="E956" s="4">
        <v>9</v>
      </c>
      <c r="F956" s="4">
        <v>125.91</v>
      </c>
      <c r="G956" s="4">
        <v>-0.25214624325973828</v>
      </c>
      <c r="H956" s="3" t="s">
        <v>439</v>
      </c>
      <c r="I956" s="3" t="s">
        <v>335</v>
      </c>
      <c r="J956" s="1">
        <v>45294</v>
      </c>
      <c r="K956" s="4">
        <v>10438.718031746032</v>
      </c>
      <c r="L956" s="4">
        <v>26406.609500097282</v>
      </c>
      <c r="M956" s="4">
        <v>-0.39053889260974756</v>
      </c>
      <c r="N956" s="3" t="s">
        <v>439</v>
      </c>
    </row>
    <row r="957" spans="1:14" x14ac:dyDescent="0.3">
      <c r="A957" s="3" t="s">
        <v>19</v>
      </c>
      <c r="B957" s="3" t="s">
        <v>41</v>
      </c>
      <c r="C957" s="4">
        <v>59.99</v>
      </c>
      <c r="D957" s="4">
        <v>10</v>
      </c>
      <c r="E957" s="4">
        <v>496</v>
      </c>
      <c r="F957" s="4">
        <v>29755.040000000001</v>
      </c>
      <c r="G957" s="4">
        <v>3.8731606138090353E-2</v>
      </c>
      <c r="H957" s="3" t="s">
        <v>439</v>
      </c>
      <c r="I957" s="3" t="s">
        <v>143</v>
      </c>
      <c r="J957" s="1">
        <v>45303</v>
      </c>
      <c r="K957" s="4">
        <v>10438.718031746032</v>
      </c>
      <c r="L957" s="4">
        <v>26406.609500097282</v>
      </c>
      <c r="M957" s="4">
        <v>0.73149572527222062</v>
      </c>
      <c r="N957" s="3" t="s">
        <v>439</v>
      </c>
    </row>
    <row r="958" spans="1:14" x14ac:dyDescent="0.3">
      <c r="A958" s="3" t="s">
        <v>115</v>
      </c>
      <c r="B958" s="3" t="s">
        <v>54</v>
      </c>
      <c r="C958" s="4">
        <v>34.99</v>
      </c>
      <c r="D958" s="4">
        <v>10</v>
      </c>
      <c r="E958" s="4">
        <v>577</v>
      </c>
      <c r="F958" s="4">
        <v>20189.23</v>
      </c>
      <c r="G958" s="4">
        <v>-5.5178753043844557E-2</v>
      </c>
      <c r="H958" s="3" t="s">
        <v>439</v>
      </c>
      <c r="I958" s="3" t="s">
        <v>143</v>
      </c>
      <c r="J958" s="1">
        <v>45327</v>
      </c>
      <c r="K958" s="4">
        <v>42123.110909090959</v>
      </c>
      <c r="L958" s="4">
        <v>132929.50192099597</v>
      </c>
      <c r="M958" s="4">
        <v>-0.1650038598815102</v>
      </c>
      <c r="N958" s="3" t="s">
        <v>439</v>
      </c>
    </row>
    <row r="959" spans="1:14" x14ac:dyDescent="0.3">
      <c r="A959" s="3" t="s">
        <v>3</v>
      </c>
      <c r="B959" s="3" t="s">
        <v>54</v>
      </c>
      <c r="C959" s="4">
        <v>25.89</v>
      </c>
      <c r="D959" s="4">
        <v>10</v>
      </c>
      <c r="E959" s="4">
        <v>4</v>
      </c>
      <c r="F959" s="4">
        <v>103.56</v>
      </c>
      <c r="G959" s="4">
        <v>-0.25236565975742281</v>
      </c>
      <c r="H959" s="3" t="s">
        <v>439</v>
      </c>
      <c r="I959" s="3" t="s">
        <v>143</v>
      </c>
      <c r="J959" s="1">
        <v>45323</v>
      </c>
      <c r="K959" s="4">
        <v>42123.110909090959</v>
      </c>
      <c r="L959" s="4">
        <v>132929.50192099597</v>
      </c>
      <c r="M959" s="4">
        <v>-0.31610402733671905</v>
      </c>
      <c r="N959" s="3" t="s">
        <v>439</v>
      </c>
    </row>
    <row r="960" spans="1:14" x14ac:dyDescent="0.3">
      <c r="A960" s="3" t="s">
        <v>31</v>
      </c>
      <c r="B960" s="3" t="s">
        <v>54</v>
      </c>
      <c r="C960" s="4">
        <v>24.95</v>
      </c>
      <c r="D960" s="4">
        <v>6</v>
      </c>
      <c r="E960" s="4">
        <v>8</v>
      </c>
      <c r="F960" s="4">
        <v>199.6</v>
      </c>
      <c r="G960" s="4">
        <v>-0.25142280694142161</v>
      </c>
      <c r="H960" s="3" t="s">
        <v>439</v>
      </c>
      <c r="I960" s="3" t="s">
        <v>143</v>
      </c>
      <c r="J960" s="1">
        <v>45406</v>
      </c>
      <c r="K960" s="4">
        <v>42123.110909090959</v>
      </c>
      <c r="L960" s="4">
        <v>132929.50192099597</v>
      </c>
      <c r="M960" s="4">
        <v>-0.31538153911091438</v>
      </c>
      <c r="N960" s="3" t="s">
        <v>439</v>
      </c>
    </row>
    <row r="961" spans="1:14" x14ac:dyDescent="0.3">
      <c r="A961" s="3" t="s">
        <v>16</v>
      </c>
      <c r="B961" s="3" t="s">
        <v>54</v>
      </c>
      <c r="C961" s="4">
        <v>39.99</v>
      </c>
      <c r="D961" s="4">
        <v>10</v>
      </c>
      <c r="E961" s="4">
        <v>5</v>
      </c>
      <c r="F961" s="4">
        <v>199.95000000000002</v>
      </c>
      <c r="G961" s="4">
        <v>-0.25141937088888511</v>
      </c>
      <c r="H961" s="3" t="s">
        <v>439</v>
      </c>
      <c r="I961" s="3" t="s">
        <v>143</v>
      </c>
      <c r="J961" s="1">
        <v>45340</v>
      </c>
      <c r="K961" s="4">
        <v>42123.110909090959</v>
      </c>
      <c r="L961" s="4">
        <v>132929.50192099597</v>
      </c>
      <c r="M961" s="4">
        <v>-0.31537890613633057</v>
      </c>
      <c r="N961" s="3" t="s">
        <v>439</v>
      </c>
    </row>
    <row r="962" spans="1:14" x14ac:dyDescent="0.3">
      <c r="A962" s="3" t="s">
        <v>165</v>
      </c>
      <c r="B962" s="3" t="s">
        <v>180</v>
      </c>
      <c r="C962" s="4">
        <v>20.48</v>
      </c>
      <c r="D962" s="4">
        <v>1</v>
      </c>
      <c r="E962" s="4">
        <v>2624</v>
      </c>
      <c r="F962" s="4">
        <v>53739.520000000004</v>
      </c>
      <c r="G962" s="4">
        <v>0.2741942728220339</v>
      </c>
      <c r="H962" s="3" t="s">
        <v>439</v>
      </c>
      <c r="I962" s="3" t="s">
        <v>337</v>
      </c>
      <c r="J962" s="1">
        <v>45314</v>
      </c>
      <c r="K962" s="4">
        <v>15577.778285714288</v>
      </c>
      <c r="L962" s="4">
        <v>35267.89604619662</v>
      </c>
      <c r="M962" s="4">
        <v>1.0820532550140931</v>
      </c>
      <c r="N962" s="3" t="s">
        <v>439</v>
      </c>
    </row>
    <row r="963" spans="1:14" x14ac:dyDescent="0.3">
      <c r="A963" s="3" t="s">
        <v>13</v>
      </c>
      <c r="B963" s="3" t="s">
        <v>54</v>
      </c>
      <c r="C963" s="4">
        <v>56.99</v>
      </c>
      <c r="D963" s="4">
        <v>68</v>
      </c>
      <c r="E963" s="4">
        <v>993</v>
      </c>
      <c r="F963" s="4">
        <v>56591.07</v>
      </c>
      <c r="G963" s="4">
        <v>0.30218877456576981</v>
      </c>
      <c r="H963" s="3" t="s">
        <v>439</v>
      </c>
      <c r="I963" s="3" t="s">
        <v>143</v>
      </c>
      <c r="J963" s="1">
        <v>45414</v>
      </c>
      <c r="K963" s="4">
        <v>42123.110909090959</v>
      </c>
      <c r="L963" s="4">
        <v>132929.50192099597</v>
      </c>
      <c r="M963" s="4">
        <v>0.10883933876099067</v>
      </c>
      <c r="N963" s="3" t="s">
        <v>439</v>
      </c>
    </row>
    <row r="964" spans="1:14" x14ac:dyDescent="0.3">
      <c r="A964" s="3" t="s">
        <v>181</v>
      </c>
      <c r="B964" s="3" t="s">
        <v>54</v>
      </c>
      <c r="C964" s="4">
        <v>15.39</v>
      </c>
      <c r="D964" s="4">
        <v>5</v>
      </c>
      <c r="E964" s="4">
        <v>1</v>
      </c>
      <c r="F964" s="4">
        <v>15.39</v>
      </c>
      <c r="G964" s="4">
        <v>-0.25323125047781886</v>
      </c>
      <c r="H964" s="3" t="s">
        <v>439</v>
      </c>
      <c r="I964" s="3" t="s">
        <v>143</v>
      </c>
      <c r="J964" s="1">
        <v>45317</v>
      </c>
      <c r="K964" s="4">
        <v>42123.110909090959</v>
      </c>
      <c r="L964" s="4">
        <v>132929.50192099597</v>
      </c>
      <c r="M964" s="4">
        <v>-0.31676731124831004</v>
      </c>
      <c r="N964" s="3" t="s">
        <v>439</v>
      </c>
    </row>
    <row r="965" spans="1:14" x14ac:dyDescent="0.3">
      <c r="A965" s="3" t="s">
        <v>32</v>
      </c>
      <c r="B965" s="3" t="s">
        <v>41</v>
      </c>
      <c r="C965" s="4">
        <v>73.52</v>
      </c>
      <c r="D965" s="4">
        <v>4</v>
      </c>
      <c r="E965" s="4">
        <v>8</v>
      </c>
      <c r="F965" s="4">
        <v>588.16</v>
      </c>
      <c r="G965" s="4">
        <v>-0.24760819958838692</v>
      </c>
      <c r="H965" s="3" t="s">
        <v>439</v>
      </c>
      <c r="I965" s="3" t="s">
        <v>337</v>
      </c>
      <c r="J965" s="1">
        <v>45380</v>
      </c>
      <c r="K965" s="4">
        <v>10438.718031746032</v>
      </c>
      <c r="L965" s="4">
        <v>26406.609500097282</v>
      </c>
      <c r="M965" s="4">
        <v>-0.37303380548380294</v>
      </c>
      <c r="N965" s="3" t="s">
        <v>439</v>
      </c>
    </row>
    <row r="966" spans="1:14" x14ac:dyDescent="0.3">
      <c r="A966" s="3" t="s">
        <v>11</v>
      </c>
      <c r="B966" s="3" t="s">
        <v>54</v>
      </c>
      <c r="C966" s="4">
        <v>68.3</v>
      </c>
      <c r="D966" s="4">
        <v>1</v>
      </c>
      <c r="E966" s="4">
        <v>137</v>
      </c>
      <c r="F966" s="4">
        <v>9357.1</v>
      </c>
      <c r="G966" s="4">
        <v>-0.16152094664850664</v>
      </c>
      <c r="H966" s="3" t="s">
        <v>439</v>
      </c>
      <c r="I966" s="3" t="s">
        <v>143</v>
      </c>
      <c r="J966" s="1">
        <v>45296</v>
      </c>
      <c r="K966" s="4">
        <v>42123.110909090959</v>
      </c>
      <c r="L966" s="4">
        <v>132929.50192099597</v>
      </c>
      <c r="M966" s="4">
        <v>-0.24649163982096911</v>
      </c>
      <c r="N966" s="3" t="s">
        <v>439</v>
      </c>
    </row>
    <row r="967" spans="1:14" x14ac:dyDescent="0.3">
      <c r="A967" s="3" t="s">
        <v>19</v>
      </c>
      <c r="B967" s="3" t="s">
        <v>54</v>
      </c>
      <c r="C967" s="4">
        <v>65.989999999999995</v>
      </c>
      <c r="D967" s="4">
        <v>10</v>
      </c>
      <c r="E967" s="4">
        <v>17</v>
      </c>
      <c r="F967" s="4">
        <v>1121.83</v>
      </c>
      <c r="G967" s="4">
        <v>-0.24236900485374099</v>
      </c>
      <c r="H967" s="3" t="s">
        <v>439</v>
      </c>
      <c r="I967" s="3" t="s">
        <v>143</v>
      </c>
      <c r="J967" s="1">
        <v>45427</v>
      </c>
      <c r="K967" s="4">
        <v>42123.110909090959</v>
      </c>
      <c r="L967" s="4">
        <v>132929.50192099597</v>
      </c>
      <c r="M967" s="4">
        <v>-0.30844380153819623</v>
      </c>
      <c r="N967" s="3" t="s">
        <v>439</v>
      </c>
    </row>
    <row r="968" spans="1:14" x14ac:dyDescent="0.3">
      <c r="A968" s="3" t="s">
        <v>32</v>
      </c>
      <c r="B968" s="3" t="s">
        <v>54</v>
      </c>
      <c r="C968" s="4">
        <v>50.44</v>
      </c>
      <c r="D968" s="4">
        <v>13</v>
      </c>
      <c r="E968" s="4">
        <v>636</v>
      </c>
      <c r="F968" s="4">
        <v>32079.84</v>
      </c>
      <c r="G968" s="4">
        <v>6.1554848814472408E-2</v>
      </c>
      <c r="H968" s="3" t="s">
        <v>439</v>
      </c>
      <c r="I968" s="3" t="s">
        <v>143</v>
      </c>
      <c r="J968" s="1">
        <v>45297</v>
      </c>
      <c r="K968" s="4">
        <v>42123.110909090959</v>
      </c>
      <c r="L968" s="4">
        <v>132929.50192099597</v>
      </c>
      <c r="M968" s="4">
        <v>-7.555336297776831E-2</v>
      </c>
      <c r="N968" s="3" t="s">
        <v>439</v>
      </c>
    </row>
    <row r="969" spans="1:14" x14ac:dyDescent="0.3">
      <c r="A969" s="3" t="s">
        <v>174</v>
      </c>
      <c r="B969" s="3" t="s">
        <v>54</v>
      </c>
      <c r="C969" s="4">
        <v>40.130000000000003</v>
      </c>
      <c r="D969" s="4">
        <v>9</v>
      </c>
      <c r="E969" s="4">
        <v>2703</v>
      </c>
      <c r="F969" s="4">
        <v>108471.39000000001</v>
      </c>
      <c r="G969" s="4">
        <v>0.81151307493068636</v>
      </c>
      <c r="H969" s="3" t="s">
        <v>439</v>
      </c>
      <c r="I969" s="3" t="s">
        <v>143</v>
      </c>
      <c r="J969" s="1">
        <v>45416</v>
      </c>
      <c r="K969" s="4">
        <v>42123.110909090959</v>
      </c>
      <c r="L969" s="4">
        <v>132929.50192099597</v>
      </c>
      <c r="M969" s="4">
        <v>0.49912380722182986</v>
      </c>
      <c r="N969" s="3" t="s">
        <v>439</v>
      </c>
    </row>
    <row r="970" spans="1:14" x14ac:dyDescent="0.3">
      <c r="A970" s="3" t="s">
        <v>159</v>
      </c>
      <c r="B970" s="3" t="s">
        <v>54</v>
      </c>
      <c r="C970" s="4">
        <v>47.26</v>
      </c>
      <c r="D970" s="4">
        <v>88</v>
      </c>
      <c r="E970" s="4">
        <v>52</v>
      </c>
      <c r="F970" s="4">
        <v>2457.52</v>
      </c>
      <c r="G970" s="4">
        <v>-0.22925614481828988</v>
      </c>
      <c r="H970" s="3" t="s">
        <v>439</v>
      </c>
      <c r="I970" s="3" t="s">
        <v>143</v>
      </c>
      <c r="J970" s="1">
        <v>45293</v>
      </c>
      <c r="K970" s="4">
        <v>42123.110909090959</v>
      </c>
      <c r="L970" s="4">
        <v>132929.50192099597</v>
      </c>
      <c r="M970" s="4">
        <v>-0.29839569347566974</v>
      </c>
      <c r="N970" s="3" t="s">
        <v>439</v>
      </c>
    </row>
    <row r="971" spans="1:14" x14ac:dyDescent="0.3">
      <c r="A971" s="3" t="s">
        <v>60</v>
      </c>
      <c r="B971" s="3" t="s">
        <v>54</v>
      </c>
      <c r="C971" s="4">
        <v>55.99</v>
      </c>
      <c r="D971" s="4">
        <v>10</v>
      </c>
      <c r="E971" s="4">
        <v>368</v>
      </c>
      <c r="F971" s="4">
        <v>20604.32</v>
      </c>
      <c r="G971" s="4">
        <v>-5.1103692908547139E-2</v>
      </c>
      <c r="H971" s="3" t="s">
        <v>439</v>
      </c>
      <c r="I971" s="3" t="s">
        <v>143</v>
      </c>
      <c r="J971" s="1">
        <v>45292</v>
      </c>
      <c r="K971" s="4">
        <v>42123.110909090959</v>
      </c>
      <c r="L971" s="4">
        <v>132929.50192099597</v>
      </c>
      <c r="M971" s="4">
        <v>-0.16188122725292561</v>
      </c>
      <c r="N971" s="3" t="s">
        <v>439</v>
      </c>
    </row>
    <row r="972" spans="1:14" x14ac:dyDescent="0.3">
      <c r="A972" s="3" t="s">
        <v>33</v>
      </c>
      <c r="B972" s="3" t="s">
        <v>54</v>
      </c>
      <c r="C972" s="4">
        <v>33</v>
      </c>
      <c r="D972" s="4">
        <v>4</v>
      </c>
      <c r="E972" s="4">
        <v>401</v>
      </c>
      <c r="F972" s="4">
        <v>13233</v>
      </c>
      <c r="G972" s="4">
        <v>-0.12347010085988429</v>
      </c>
      <c r="H972" s="3" t="s">
        <v>439</v>
      </c>
      <c r="I972" s="3" t="s">
        <v>143</v>
      </c>
      <c r="J972" s="1">
        <v>45313</v>
      </c>
      <c r="K972" s="4">
        <v>42123.110909090959</v>
      </c>
      <c r="L972" s="4">
        <v>132929.50192099597</v>
      </c>
      <c r="M972" s="4">
        <v>-0.21733407927956599</v>
      </c>
      <c r="N972" s="3" t="s">
        <v>439</v>
      </c>
    </row>
    <row r="973" spans="1:14" x14ac:dyDescent="0.3">
      <c r="A973" s="3" t="s">
        <v>200</v>
      </c>
      <c r="B973" s="3" t="s">
        <v>180</v>
      </c>
      <c r="C973" s="4">
        <v>17.489999999999998</v>
      </c>
      <c r="D973" s="4">
        <v>10</v>
      </c>
      <c r="E973" s="4">
        <v>24</v>
      </c>
      <c r="F973" s="4">
        <v>419.76</v>
      </c>
      <c r="G973" s="4">
        <v>-0.24926143172306636</v>
      </c>
      <c r="H973" s="3" t="s">
        <v>439</v>
      </c>
      <c r="I973" s="3" t="s">
        <v>338</v>
      </c>
      <c r="J973" s="1">
        <v>45294</v>
      </c>
      <c r="K973" s="4">
        <v>15577.778285714288</v>
      </c>
      <c r="L973" s="4">
        <v>35267.89604619662</v>
      </c>
      <c r="M973" s="4">
        <v>-0.42979650007641917</v>
      </c>
      <c r="N973" s="3" t="s">
        <v>439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9277-DCEF-4676-98EE-B05554C91297}">
  <dimension ref="A3:P15"/>
  <sheetViews>
    <sheetView topLeftCell="E1" workbookViewId="0">
      <selection activeCell="R9" sqref="R9"/>
    </sheetView>
  </sheetViews>
  <sheetFormatPr defaultRowHeight="14.4" x14ac:dyDescent="0.3"/>
  <cols>
    <col min="1" max="1" width="16.88671875" bestFit="1" customWidth="1"/>
    <col min="2" max="2" width="30.21875" customWidth="1"/>
    <col min="3" max="3" width="12.5546875" bestFit="1" customWidth="1"/>
    <col min="4" max="4" width="16.88671875" bestFit="1" customWidth="1"/>
    <col min="6" max="6" width="16.77734375" bestFit="1" customWidth="1"/>
    <col min="8" max="8" width="12.5546875" bestFit="1" customWidth="1"/>
    <col min="9" max="9" width="16.88671875" bestFit="1" customWidth="1"/>
    <col min="12" max="12" width="15.88671875" bestFit="1" customWidth="1"/>
    <col min="13" max="13" width="16.88671875" bestFit="1" customWidth="1"/>
    <col min="14" max="14" width="11.109375" bestFit="1" customWidth="1"/>
    <col min="15" max="15" width="13.88671875" bestFit="1" customWidth="1"/>
    <col min="16" max="16" width="16.88671875" bestFit="1" customWidth="1"/>
  </cols>
  <sheetData>
    <row r="3" spans="1:16" x14ac:dyDescent="0.3">
      <c r="A3" t="s">
        <v>456</v>
      </c>
      <c r="C3" s="12" t="s">
        <v>446</v>
      </c>
      <c r="D3" t="s">
        <v>456</v>
      </c>
      <c r="F3" t="s">
        <v>457</v>
      </c>
      <c r="H3" s="12" t="s">
        <v>446</v>
      </c>
      <c r="I3" s="23" t="s">
        <v>456</v>
      </c>
      <c r="K3" s="4"/>
      <c r="L3" s="12" t="s">
        <v>446</v>
      </c>
      <c r="M3" t="s">
        <v>456</v>
      </c>
      <c r="O3" s="12" t="s">
        <v>446</v>
      </c>
      <c r="P3" t="s">
        <v>456</v>
      </c>
    </row>
    <row r="4" spans="1:16" x14ac:dyDescent="0.3">
      <c r="A4" s="14">
        <v>16145650.810000006</v>
      </c>
      <c r="B4" s="18">
        <f>GETPIVOTDATA("Total  Sales",$A$3)</f>
        <v>16145650.810000006</v>
      </c>
      <c r="C4" s="13" t="s">
        <v>335</v>
      </c>
      <c r="D4" s="19">
        <v>3780438.670000006</v>
      </c>
      <c r="F4" s="19">
        <v>426007.23000000004</v>
      </c>
      <c r="H4" s="13" t="s">
        <v>452</v>
      </c>
      <c r="I4" s="23">
        <v>3526771.7900000024</v>
      </c>
      <c r="K4" s="4"/>
      <c r="L4" s="13" t="s">
        <v>31</v>
      </c>
      <c r="M4" s="14">
        <v>634331.46</v>
      </c>
      <c r="O4" s="13" t="s">
        <v>180</v>
      </c>
      <c r="P4" s="14">
        <v>605572.06000000006</v>
      </c>
    </row>
    <row r="5" spans="1:16" x14ac:dyDescent="0.3">
      <c r="C5" s="13" t="s">
        <v>337</v>
      </c>
      <c r="D5" s="19">
        <v>3964248.370000002</v>
      </c>
      <c r="H5" s="13" t="s">
        <v>450</v>
      </c>
      <c r="I5" s="23">
        <v>3700190.78</v>
      </c>
      <c r="L5" s="13" t="s">
        <v>13</v>
      </c>
      <c r="M5" s="14">
        <v>661678.22999999986</v>
      </c>
      <c r="O5" s="13" t="s">
        <v>41</v>
      </c>
      <c r="P5" s="14">
        <v>2040732.3300000003</v>
      </c>
    </row>
    <row r="6" spans="1:16" x14ac:dyDescent="0.3">
      <c r="C6" s="13" t="s">
        <v>338</v>
      </c>
      <c r="D6" s="19">
        <v>4473810.1000000015</v>
      </c>
      <c r="H6" s="13" t="s">
        <v>451</v>
      </c>
      <c r="I6" s="23">
        <v>1994298.0499999996</v>
      </c>
      <c r="L6" s="13" t="s">
        <v>16</v>
      </c>
      <c r="M6" s="14">
        <v>972847.27999999991</v>
      </c>
      <c r="O6" s="13" t="s">
        <v>54</v>
      </c>
      <c r="P6" s="14">
        <v>12990495.170000009</v>
      </c>
    </row>
    <row r="7" spans="1:16" x14ac:dyDescent="0.3">
      <c r="C7" s="13" t="s">
        <v>143</v>
      </c>
      <c r="D7" s="19">
        <v>3927153.6699999995</v>
      </c>
      <c r="H7" s="13" t="s">
        <v>453</v>
      </c>
      <c r="I7" s="23">
        <v>4112182.4100000011</v>
      </c>
      <c r="L7" s="13" t="s">
        <v>12</v>
      </c>
      <c r="M7" s="14">
        <v>753028.32</v>
      </c>
    </row>
    <row r="8" spans="1:16" x14ac:dyDescent="0.3">
      <c r="H8" s="13" t="s">
        <v>454</v>
      </c>
      <c r="I8" s="23">
        <v>2767915.6400000011</v>
      </c>
      <c r="L8" s="13" t="s">
        <v>40</v>
      </c>
      <c r="M8" s="14">
        <v>660717.99</v>
      </c>
    </row>
    <row r="9" spans="1:16" x14ac:dyDescent="0.3">
      <c r="A9" t="s">
        <v>459</v>
      </c>
      <c r="H9" s="13" t="s">
        <v>455</v>
      </c>
      <c r="I9" s="19">
        <v>44292.140000000007</v>
      </c>
    </row>
    <row r="10" spans="1:16" x14ac:dyDescent="0.3">
      <c r="A10" s="19">
        <v>16525.74289662232</v>
      </c>
      <c r="B10" s="20">
        <f>GETPIVOTDATA("Total  Sales",$A$9)</f>
        <v>16525.74289662232</v>
      </c>
    </row>
    <row r="14" spans="1:16" x14ac:dyDescent="0.3">
      <c r="A14" t="s">
        <v>458</v>
      </c>
    </row>
    <row r="15" spans="1:16" x14ac:dyDescent="0.3">
      <c r="A15" s="19">
        <v>484072</v>
      </c>
      <c r="B15" s="22">
        <f>GETPIVOTDATA("sold",$A$14)</f>
        <v>484072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01E6-0666-44F9-BCBC-AA4C9335E9B9}">
  <dimension ref="A1:N978"/>
  <sheetViews>
    <sheetView workbookViewId="0">
      <selection activeCell="R9" sqref="R9"/>
    </sheetView>
  </sheetViews>
  <sheetFormatPr defaultRowHeight="14.4" x14ac:dyDescent="0.3"/>
  <cols>
    <col min="1" max="1" width="23.5546875" bestFit="1" customWidth="1"/>
    <col min="2" max="2" width="15.44140625" bestFit="1" customWidth="1"/>
    <col min="3" max="3" width="8.109375" bestFit="1" customWidth="1"/>
    <col min="4" max="4" width="16.88671875" bestFit="1" customWidth="1"/>
    <col min="5" max="5" width="6.6640625" bestFit="1" customWidth="1"/>
    <col min="6" max="6" width="12.5546875" bestFit="1" customWidth="1"/>
    <col min="7" max="7" width="12.6640625" bestFit="1" customWidth="1"/>
    <col min="8" max="8" width="9.6640625" bestFit="1" customWidth="1"/>
    <col min="9" max="9" width="11.88671875" bestFit="1" customWidth="1"/>
    <col min="10" max="10" width="18.33203125" bestFit="1" customWidth="1"/>
    <col min="11" max="11" width="17" bestFit="1" customWidth="1"/>
    <col min="12" max="12" width="12.77734375" bestFit="1" customWidth="1"/>
    <col min="13" max="13" width="12.6640625" bestFit="1" customWidth="1"/>
    <col min="14" max="14" width="16.5546875" bestFit="1" customWidth="1"/>
  </cols>
  <sheetData>
    <row r="1" spans="1:14" x14ac:dyDescent="0.3">
      <c r="A1" t="s">
        <v>330</v>
      </c>
      <c r="B1" t="s">
        <v>331</v>
      </c>
      <c r="C1" t="s">
        <v>332</v>
      </c>
      <c r="D1" t="s">
        <v>409</v>
      </c>
      <c r="E1" t="s">
        <v>0</v>
      </c>
      <c r="F1" t="s">
        <v>432</v>
      </c>
      <c r="G1" t="s">
        <v>433</v>
      </c>
      <c r="H1" t="s">
        <v>442</v>
      </c>
      <c r="I1" t="s">
        <v>411</v>
      </c>
      <c r="J1" t="s">
        <v>440</v>
      </c>
      <c r="K1" t="s">
        <v>436</v>
      </c>
      <c r="L1" t="s">
        <v>437</v>
      </c>
      <c r="M1" t="s">
        <v>441</v>
      </c>
      <c r="N1" t="s">
        <v>443</v>
      </c>
    </row>
    <row r="2" spans="1:14" x14ac:dyDescent="0.3">
      <c r="A2" s="3" t="s">
        <v>1</v>
      </c>
      <c r="B2" s="3" t="s">
        <v>41</v>
      </c>
      <c r="C2" s="4">
        <v>84.99</v>
      </c>
      <c r="D2" s="4">
        <v>10</v>
      </c>
      <c r="E2" s="4">
        <v>116</v>
      </c>
      <c r="F2" s="4">
        <v>9858.84</v>
      </c>
      <c r="G2" s="4">
        <v>-0.15659521807811436</v>
      </c>
      <c r="H2" s="3" t="s">
        <v>439</v>
      </c>
      <c r="I2" s="3" t="s">
        <v>337</v>
      </c>
      <c r="J2" s="1">
        <v>45328</v>
      </c>
      <c r="K2" s="4">
        <v>10438.718031746032</v>
      </c>
      <c r="L2" s="4">
        <v>26406.609500097282</v>
      </c>
      <c r="M2" s="4">
        <v>-2.1959579163083966E-2</v>
      </c>
      <c r="N2" s="3" t="s">
        <v>439</v>
      </c>
    </row>
    <row r="3" spans="1:14" x14ac:dyDescent="0.3">
      <c r="A3" s="3" t="s">
        <v>14</v>
      </c>
      <c r="B3" s="3" t="s">
        <v>41</v>
      </c>
      <c r="C3" s="4">
        <v>109.99</v>
      </c>
      <c r="D3" s="4">
        <v>8</v>
      </c>
      <c r="E3" s="4">
        <v>48</v>
      </c>
      <c r="F3" s="4">
        <v>5279.5199999999995</v>
      </c>
      <c r="G3" s="4">
        <v>-0.20155174408155976</v>
      </c>
      <c r="H3" s="3" t="s">
        <v>439</v>
      </c>
      <c r="I3" s="3" t="s">
        <v>338</v>
      </c>
      <c r="J3" s="1">
        <v>45318</v>
      </c>
      <c r="K3" s="4">
        <v>10438.718031746032</v>
      </c>
      <c r="L3" s="4">
        <v>26406.609500097282</v>
      </c>
      <c r="M3" s="4">
        <v>-0.19537525374952153</v>
      </c>
      <c r="N3" s="3" t="s">
        <v>439</v>
      </c>
    </row>
    <row r="4" spans="1:14" x14ac:dyDescent="0.3">
      <c r="A4" s="3" t="s">
        <v>3</v>
      </c>
      <c r="B4" s="3" t="s">
        <v>54</v>
      </c>
      <c r="C4" s="4">
        <v>100</v>
      </c>
      <c r="D4" s="4">
        <v>10</v>
      </c>
      <c r="E4" s="4">
        <v>27</v>
      </c>
      <c r="F4" s="4">
        <v>2700</v>
      </c>
      <c r="G4" s="4">
        <v>-0.22687564762103887</v>
      </c>
      <c r="H4" s="3" t="s">
        <v>439</v>
      </c>
      <c r="I4" s="3" t="s">
        <v>335</v>
      </c>
      <c r="J4" s="1">
        <v>45333</v>
      </c>
      <c r="K4" s="4">
        <v>42123.110909090959</v>
      </c>
      <c r="L4" s="4">
        <v>132929.50192099597</v>
      </c>
      <c r="M4" s="4">
        <v>-0.29657156868398793</v>
      </c>
      <c r="N4" s="3" t="s">
        <v>439</v>
      </c>
    </row>
    <row r="5" spans="1:14" x14ac:dyDescent="0.3">
      <c r="A5" s="3" t="s">
        <v>1</v>
      </c>
      <c r="B5" s="3" t="s">
        <v>54</v>
      </c>
      <c r="C5" s="4">
        <v>83.95</v>
      </c>
      <c r="D5" s="4">
        <v>4</v>
      </c>
      <c r="E5" s="4">
        <v>22</v>
      </c>
      <c r="F5" s="4">
        <v>1846.9</v>
      </c>
      <c r="G5" s="4">
        <v>-0.23525078024630622</v>
      </c>
      <c r="H5" s="3" t="s">
        <v>439</v>
      </c>
      <c r="I5" s="3" t="s">
        <v>335</v>
      </c>
      <c r="J5" s="1">
        <v>45400</v>
      </c>
      <c r="K5" s="4">
        <v>42123.110909090959</v>
      </c>
      <c r="L5" s="4">
        <v>132929.50192099597</v>
      </c>
      <c r="M5" s="4">
        <v>-0.30298925616247574</v>
      </c>
      <c r="N5" s="3" t="s">
        <v>439</v>
      </c>
    </row>
    <row r="6" spans="1:14" x14ac:dyDescent="0.3">
      <c r="A6" s="3" t="s">
        <v>6</v>
      </c>
      <c r="B6" s="3" t="s">
        <v>7</v>
      </c>
      <c r="C6" s="4">
        <v>16.91</v>
      </c>
      <c r="D6" s="4">
        <v>1</v>
      </c>
      <c r="E6" s="4">
        <v>156</v>
      </c>
      <c r="F6" s="4">
        <v>2637.96</v>
      </c>
      <c r="G6" s="4">
        <v>-0.22748471247635665</v>
      </c>
      <c r="H6" s="3" t="s">
        <v>439</v>
      </c>
      <c r="I6" s="3" t="s">
        <v>338</v>
      </c>
      <c r="J6" s="1">
        <v>45307</v>
      </c>
      <c r="K6" s="4">
        <v>1881.0670270270268</v>
      </c>
      <c r="L6" s="4">
        <v>5343.4324984110126</v>
      </c>
      <c r="M6" s="4">
        <v>0.14164920642266035</v>
      </c>
      <c r="N6" s="3" t="s">
        <v>439</v>
      </c>
    </row>
    <row r="7" spans="1:14" x14ac:dyDescent="0.3">
      <c r="A7" s="3" t="s">
        <v>8</v>
      </c>
      <c r="B7" s="3" t="s">
        <v>9</v>
      </c>
      <c r="C7" s="4">
        <v>14.99</v>
      </c>
      <c r="D7" s="4">
        <v>10</v>
      </c>
      <c r="E7" s="4">
        <v>79</v>
      </c>
      <c r="F7" s="4">
        <v>1184.21</v>
      </c>
      <c r="G7" s="4">
        <v>-0.24175660211881642</v>
      </c>
      <c r="H7" s="3" t="s">
        <v>439</v>
      </c>
      <c r="I7" s="3" t="s">
        <v>143</v>
      </c>
      <c r="J7" s="1">
        <v>45333</v>
      </c>
      <c r="K7" s="4">
        <v>3369.2595999999985</v>
      </c>
      <c r="L7" s="4">
        <v>7916.3472393375896</v>
      </c>
      <c r="M7" s="4">
        <v>-0.27601740221072407</v>
      </c>
      <c r="N7" s="3" t="s">
        <v>439</v>
      </c>
    </row>
    <row r="8" spans="1:14" x14ac:dyDescent="0.3">
      <c r="A8" s="3" t="s">
        <v>10</v>
      </c>
      <c r="B8" s="3" t="s">
        <v>41</v>
      </c>
      <c r="C8" s="4">
        <v>30.99</v>
      </c>
      <c r="D8" s="4">
        <v>9</v>
      </c>
      <c r="E8" s="4">
        <v>39</v>
      </c>
      <c r="F8" s="4">
        <v>1208.6099999999999</v>
      </c>
      <c r="G8" s="4">
        <v>-0.24151706017056118</v>
      </c>
      <c r="H8" s="3" t="s">
        <v>439</v>
      </c>
      <c r="I8" s="3" t="s">
        <v>335</v>
      </c>
      <c r="J8" s="1">
        <v>45411</v>
      </c>
      <c r="K8" s="4">
        <v>10438.718031746032</v>
      </c>
      <c r="L8" s="4">
        <v>26406.609500097282</v>
      </c>
      <c r="M8" s="4">
        <v>-0.34953779400237001</v>
      </c>
      <c r="N8" s="3" t="s">
        <v>439</v>
      </c>
    </row>
    <row r="9" spans="1:14" x14ac:dyDescent="0.3">
      <c r="A9" s="3" t="s">
        <v>3</v>
      </c>
      <c r="B9" s="3" t="s">
        <v>41</v>
      </c>
      <c r="C9" s="4">
        <v>85</v>
      </c>
      <c r="D9" s="4">
        <v>1</v>
      </c>
      <c r="E9" s="4">
        <v>6</v>
      </c>
      <c r="F9" s="4">
        <v>510</v>
      </c>
      <c r="G9" s="4">
        <v>-0.24837551920624049</v>
      </c>
      <c r="H9" s="3" t="s">
        <v>439</v>
      </c>
      <c r="I9" s="3" t="s">
        <v>337</v>
      </c>
      <c r="J9" s="1">
        <v>45434</v>
      </c>
      <c r="K9" s="4">
        <v>10438.718031746032</v>
      </c>
      <c r="L9" s="4">
        <v>26406.609500097282</v>
      </c>
      <c r="M9" s="4">
        <v>-0.37599367051303784</v>
      </c>
      <c r="N9" s="3" t="s">
        <v>439</v>
      </c>
    </row>
    <row r="10" spans="1:14" x14ac:dyDescent="0.3">
      <c r="A10" s="3" t="s">
        <v>3</v>
      </c>
      <c r="B10" s="3" t="s">
        <v>334</v>
      </c>
      <c r="C10" s="4">
        <v>15.89</v>
      </c>
      <c r="D10" s="4">
        <v>10</v>
      </c>
      <c r="E10" s="4">
        <v>17</v>
      </c>
      <c r="F10" s="4">
        <v>270.13</v>
      </c>
      <c r="G10" s="4">
        <v>-0.25073039326886254</v>
      </c>
      <c r="H10" s="3" t="s">
        <v>439</v>
      </c>
      <c r="I10" s="3" t="s">
        <v>337</v>
      </c>
      <c r="J10" s="1">
        <v>45296</v>
      </c>
      <c r="K10" s="4">
        <v>174.79</v>
      </c>
      <c r="L10" s="4">
        <v>67.415560518325421</v>
      </c>
      <c r="M10" s="4">
        <v>1.4142135623730956</v>
      </c>
      <c r="N10" s="3" t="s">
        <v>439</v>
      </c>
    </row>
    <row r="11" spans="1:14" x14ac:dyDescent="0.3">
      <c r="A11" s="3" t="s">
        <v>11</v>
      </c>
      <c r="B11" s="3" t="s">
        <v>41</v>
      </c>
      <c r="C11" s="4">
        <v>49.99</v>
      </c>
      <c r="D11" s="4">
        <v>8</v>
      </c>
      <c r="E11" s="4">
        <v>68</v>
      </c>
      <c r="F11" s="4">
        <v>3399.32</v>
      </c>
      <c r="G11" s="4">
        <v>-0.22001021830735706</v>
      </c>
      <c r="H11" s="3" t="s">
        <v>439</v>
      </c>
      <c r="I11" s="3" t="s">
        <v>337</v>
      </c>
      <c r="J11" s="1">
        <v>45323</v>
      </c>
      <c r="K11" s="4">
        <v>10438.718031746032</v>
      </c>
      <c r="L11" s="4">
        <v>26406.609500097282</v>
      </c>
      <c r="M11" s="4">
        <v>-0.26657712462935079</v>
      </c>
      <c r="N11" s="3" t="s">
        <v>439</v>
      </c>
    </row>
    <row r="12" spans="1:14" x14ac:dyDescent="0.3">
      <c r="A12" s="3" t="s">
        <v>16</v>
      </c>
      <c r="B12" s="3" t="s">
        <v>54</v>
      </c>
      <c r="C12" s="4">
        <v>49.99</v>
      </c>
      <c r="D12" s="4">
        <v>8</v>
      </c>
      <c r="E12" s="4">
        <v>170</v>
      </c>
      <c r="F12" s="4">
        <v>8498.3000000000011</v>
      </c>
      <c r="G12" s="4">
        <v>-0.16995203784365323</v>
      </c>
      <c r="H12" s="3" t="s">
        <v>439</v>
      </c>
      <c r="I12" s="3" t="s">
        <v>335</v>
      </c>
      <c r="J12" s="1">
        <v>45323</v>
      </c>
      <c r="K12" s="4">
        <v>42123.110909090959</v>
      </c>
      <c r="L12" s="4">
        <v>132929.50192099597</v>
      </c>
      <c r="M12" s="4">
        <v>-0.25295220717125083</v>
      </c>
      <c r="N12" s="3" t="s">
        <v>439</v>
      </c>
    </row>
    <row r="13" spans="1:14" x14ac:dyDescent="0.3">
      <c r="A13" s="3" t="s">
        <v>29</v>
      </c>
      <c r="B13" s="3" t="s">
        <v>54</v>
      </c>
      <c r="C13" s="4">
        <v>32.89</v>
      </c>
      <c r="D13" s="4">
        <v>383</v>
      </c>
      <c r="E13" s="4">
        <v>5032</v>
      </c>
      <c r="F13" s="4">
        <v>165502.48000000001</v>
      </c>
      <c r="G13" s="4">
        <v>1.371403993361771</v>
      </c>
      <c r="H13" s="3" t="s">
        <v>439</v>
      </c>
      <c r="I13" s="3" t="s">
        <v>335</v>
      </c>
      <c r="J13" s="1">
        <v>45327</v>
      </c>
      <c r="K13" s="4">
        <v>42123.110909090959</v>
      </c>
      <c r="L13" s="4">
        <v>132929.50192099597</v>
      </c>
      <c r="M13" s="4">
        <v>0.92815640853177306</v>
      </c>
      <c r="N13" s="3" t="s">
        <v>439</v>
      </c>
    </row>
    <row r="14" spans="1:14" x14ac:dyDescent="0.3">
      <c r="A14" s="3" t="s">
        <v>340</v>
      </c>
      <c r="B14" s="3" t="s">
        <v>9</v>
      </c>
      <c r="C14" s="4">
        <v>15.99</v>
      </c>
      <c r="D14" s="4">
        <v>10</v>
      </c>
      <c r="E14" s="4">
        <v>889</v>
      </c>
      <c r="F14" s="4">
        <v>14215.11</v>
      </c>
      <c r="G14" s="4">
        <v>-0.11382843926968229</v>
      </c>
      <c r="H14" s="3" t="s">
        <v>439</v>
      </c>
      <c r="I14" s="3" t="s">
        <v>143</v>
      </c>
      <c r="J14" s="1">
        <v>45343</v>
      </c>
      <c r="K14" s="4">
        <v>3369.2595999999985</v>
      </c>
      <c r="L14" s="4">
        <v>7916.3472393375896</v>
      </c>
      <c r="M14" s="4">
        <v>1.3700574358468318</v>
      </c>
      <c r="N14" s="3" t="s">
        <v>439</v>
      </c>
    </row>
    <row r="15" spans="1:14" x14ac:dyDescent="0.3">
      <c r="A15" s="3" t="s">
        <v>14</v>
      </c>
      <c r="B15" s="3" t="s">
        <v>41</v>
      </c>
      <c r="C15" s="4">
        <v>59.99</v>
      </c>
      <c r="D15" s="4">
        <v>9</v>
      </c>
      <c r="E15" s="4">
        <v>63</v>
      </c>
      <c r="F15" s="4">
        <v>3779.3700000000003</v>
      </c>
      <c r="G15" s="4">
        <v>-0.21627915611742288</v>
      </c>
      <c r="H15" s="3" t="s">
        <v>439</v>
      </c>
      <c r="I15" s="3" t="s">
        <v>338</v>
      </c>
      <c r="J15" s="1">
        <v>45372</v>
      </c>
      <c r="K15" s="4">
        <v>10438.718031746032</v>
      </c>
      <c r="L15" s="4">
        <v>26406.609500097282</v>
      </c>
      <c r="M15" s="4">
        <v>-0.25218489453261683</v>
      </c>
      <c r="N15" s="3" t="s">
        <v>439</v>
      </c>
    </row>
    <row r="16" spans="1:14" x14ac:dyDescent="0.3">
      <c r="A16" s="3" t="s">
        <v>342</v>
      </c>
      <c r="B16" s="3" t="s">
        <v>54</v>
      </c>
      <c r="C16" s="4">
        <v>54.99</v>
      </c>
      <c r="D16" s="4">
        <v>1</v>
      </c>
      <c r="E16" s="4">
        <v>8</v>
      </c>
      <c r="F16" s="4">
        <v>439.92</v>
      </c>
      <c r="G16" s="4">
        <v>-0.24906351509696698</v>
      </c>
      <c r="H16" s="3" t="s">
        <v>439</v>
      </c>
      <c r="I16" s="3" t="s">
        <v>335</v>
      </c>
      <c r="J16" s="1">
        <v>45436</v>
      </c>
      <c r="K16" s="4">
        <v>42123.110909090959</v>
      </c>
      <c r="L16" s="4">
        <v>132929.50192099597</v>
      </c>
      <c r="M16" s="4">
        <v>-0.31357366353380717</v>
      </c>
      <c r="N16" s="3" t="s">
        <v>439</v>
      </c>
    </row>
    <row r="17" spans="1:14" x14ac:dyDescent="0.3">
      <c r="A17" s="3" t="s">
        <v>16</v>
      </c>
      <c r="B17" s="3" t="s">
        <v>25</v>
      </c>
      <c r="C17" s="4">
        <v>68.989999999999995</v>
      </c>
      <c r="D17" s="4">
        <v>2</v>
      </c>
      <c r="E17" s="4">
        <v>20</v>
      </c>
      <c r="F17" s="4">
        <v>1379.8</v>
      </c>
      <c r="G17" s="4">
        <v>-0.23983643778851979</v>
      </c>
      <c r="H17" s="3" t="s">
        <v>439</v>
      </c>
      <c r="I17" s="3" t="s">
        <v>335</v>
      </c>
      <c r="J17" s="1">
        <v>45433</v>
      </c>
      <c r="K17" s="4">
        <v>7851.1500000000024</v>
      </c>
      <c r="L17" s="4">
        <v>18631.101710406907</v>
      </c>
      <c r="M17" s="4">
        <v>-0.34734124157484764</v>
      </c>
      <c r="N17" s="3" t="s">
        <v>439</v>
      </c>
    </row>
    <row r="18" spans="1:14" x14ac:dyDescent="0.3">
      <c r="A18" s="3" t="s">
        <v>17</v>
      </c>
      <c r="B18" s="3" t="s">
        <v>41</v>
      </c>
      <c r="C18" s="4">
        <v>37.99</v>
      </c>
      <c r="D18" s="4">
        <v>10</v>
      </c>
      <c r="E18" s="4">
        <v>44</v>
      </c>
      <c r="F18" s="4">
        <v>1671.5600000000002</v>
      </c>
      <c r="G18" s="4">
        <v>-0.23697214439413694</v>
      </c>
      <c r="H18" s="3" t="s">
        <v>439</v>
      </c>
      <c r="I18" s="3" t="s">
        <v>335</v>
      </c>
      <c r="J18" s="1">
        <v>45300</v>
      </c>
      <c r="K18" s="4">
        <v>10438.718031746032</v>
      </c>
      <c r="L18" s="4">
        <v>26406.609500097282</v>
      </c>
      <c r="M18" s="4">
        <v>-0.33200619836157813</v>
      </c>
      <c r="N18" s="3" t="s">
        <v>439</v>
      </c>
    </row>
    <row r="19" spans="1:14" x14ac:dyDescent="0.3">
      <c r="A19" s="3" t="s">
        <v>12</v>
      </c>
      <c r="B19" s="3" t="s">
        <v>54</v>
      </c>
      <c r="C19" s="4">
        <v>23.34</v>
      </c>
      <c r="D19" s="4">
        <v>452</v>
      </c>
      <c r="E19" s="4">
        <v>972</v>
      </c>
      <c r="F19" s="4">
        <v>22686.48</v>
      </c>
      <c r="G19" s="4">
        <v>-3.066251819628989E-2</v>
      </c>
      <c r="H19" s="3" t="s">
        <v>439</v>
      </c>
      <c r="I19" s="3" t="s">
        <v>335</v>
      </c>
      <c r="J19" s="1">
        <v>45335</v>
      </c>
      <c r="K19" s="4">
        <v>42123.110909090959</v>
      </c>
      <c r="L19" s="4">
        <v>132929.50192099597</v>
      </c>
      <c r="M19" s="4">
        <v>-0.14621758622583825</v>
      </c>
      <c r="N19" s="3" t="s">
        <v>439</v>
      </c>
    </row>
    <row r="20" spans="1:14" x14ac:dyDescent="0.3">
      <c r="A20" s="3" t="s">
        <v>34</v>
      </c>
      <c r="B20" s="3" t="s">
        <v>54</v>
      </c>
      <c r="C20" s="4">
        <v>28.75</v>
      </c>
      <c r="D20" s="4">
        <v>1</v>
      </c>
      <c r="E20" s="4">
        <v>12739</v>
      </c>
      <c r="F20" s="4">
        <v>366246.25</v>
      </c>
      <c r="G20" s="4">
        <v>3.3421643936034369</v>
      </c>
      <c r="H20" s="3" t="s">
        <v>438</v>
      </c>
      <c r="I20" s="3" t="s">
        <v>335</v>
      </c>
      <c r="J20" s="1">
        <v>45296</v>
      </c>
      <c r="K20" s="4">
        <v>42123.110909090959</v>
      </c>
      <c r="L20" s="4">
        <v>132929.50192099597</v>
      </c>
      <c r="M20" s="4">
        <v>2.4383085350274256</v>
      </c>
      <c r="N20" s="3" t="s">
        <v>439</v>
      </c>
    </row>
    <row r="21" spans="1:14" x14ac:dyDescent="0.3">
      <c r="A21" s="3" t="s">
        <v>15</v>
      </c>
      <c r="B21" s="3" t="s">
        <v>54</v>
      </c>
      <c r="C21" s="4">
        <v>35.99</v>
      </c>
      <c r="D21" s="4">
        <v>5</v>
      </c>
      <c r="E21" s="4">
        <v>221</v>
      </c>
      <c r="F21" s="4">
        <v>7953.7900000000009</v>
      </c>
      <c r="G21" s="4">
        <v>-0.17529765203399944</v>
      </c>
      <c r="H21" s="3" t="s">
        <v>439</v>
      </c>
      <c r="I21" s="3" t="s">
        <v>335</v>
      </c>
      <c r="J21" s="1">
        <v>45338</v>
      </c>
      <c r="K21" s="4">
        <v>42123.110909090959</v>
      </c>
      <c r="L21" s="4">
        <v>132929.50192099597</v>
      </c>
      <c r="M21" s="4">
        <v>-0.25704843857309284</v>
      </c>
      <c r="N21" s="3" t="s">
        <v>439</v>
      </c>
    </row>
    <row r="22" spans="1:14" x14ac:dyDescent="0.3">
      <c r="A22" s="3" t="s">
        <v>24</v>
      </c>
      <c r="B22" s="3" t="s">
        <v>54</v>
      </c>
      <c r="C22" s="4">
        <v>16.260000000000002</v>
      </c>
      <c r="D22" s="4">
        <v>12</v>
      </c>
      <c r="E22" s="4">
        <v>644</v>
      </c>
      <c r="F22" s="4">
        <v>10471.44</v>
      </c>
      <c r="G22" s="4">
        <v>-0.15058114441003467</v>
      </c>
      <c r="H22" s="3" t="s">
        <v>439</v>
      </c>
      <c r="I22" s="3" t="s">
        <v>335</v>
      </c>
      <c r="J22" s="1">
        <v>45433</v>
      </c>
      <c r="K22" s="4">
        <v>42123.110909090959</v>
      </c>
      <c r="L22" s="4">
        <v>132929.50192099597</v>
      </c>
      <c r="M22" s="4">
        <v>-0.23810870011310584</v>
      </c>
      <c r="N22" s="3" t="s">
        <v>439</v>
      </c>
    </row>
    <row r="23" spans="1:14" x14ac:dyDescent="0.3">
      <c r="A23" s="3" t="s">
        <v>22</v>
      </c>
      <c r="B23" s="3" t="s">
        <v>7</v>
      </c>
      <c r="C23" s="4">
        <v>49.99</v>
      </c>
      <c r="D23" s="4">
        <v>3</v>
      </c>
      <c r="E23" s="4">
        <v>187</v>
      </c>
      <c r="F23" s="4">
        <v>9348.130000000001</v>
      </c>
      <c r="G23" s="4">
        <v>-0.1616090077663693</v>
      </c>
      <c r="H23" s="3" t="s">
        <v>439</v>
      </c>
      <c r="I23" s="3" t="s">
        <v>338</v>
      </c>
      <c r="J23" s="1">
        <v>45388</v>
      </c>
      <c r="K23" s="4">
        <v>1881.0670270270268</v>
      </c>
      <c r="L23" s="4">
        <v>5343.4324984110126</v>
      </c>
      <c r="M23" s="4">
        <v>1.397428146644216</v>
      </c>
      <c r="N23" s="3" t="s">
        <v>439</v>
      </c>
    </row>
    <row r="24" spans="1:14" x14ac:dyDescent="0.3">
      <c r="A24" s="3" t="s">
        <v>23</v>
      </c>
      <c r="B24" s="3" t="s">
        <v>41</v>
      </c>
      <c r="C24" s="4">
        <v>33.700000000000003</v>
      </c>
      <c r="D24" s="4">
        <v>10</v>
      </c>
      <c r="E24" s="4">
        <v>131</v>
      </c>
      <c r="F24" s="4">
        <v>4414.7000000000007</v>
      </c>
      <c r="G24" s="4">
        <v>-0.21004193538033331</v>
      </c>
      <c r="H24" s="3" t="s">
        <v>439</v>
      </c>
      <c r="I24" s="3" t="s">
        <v>338</v>
      </c>
      <c r="J24" s="1">
        <v>45391</v>
      </c>
      <c r="K24" s="4">
        <v>10438.718031746032</v>
      </c>
      <c r="L24" s="4">
        <v>26406.609500097282</v>
      </c>
      <c r="M24" s="4">
        <v>-0.22812538776414437</v>
      </c>
      <c r="N24" s="3" t="s">
        <v>439</v>
      </c>
    </row>
    <row r="25" spans="1:14" x14ac:dyDescent="0.3">
      <c r="A25" s="3" t="s">
        <v>28</v>
      </c>
      <c r="B25" s="3" t="s">
        <v>54</v>
      </c>
      <c r="C25" s="4">
        <v>27.59</v>
      </c>
      <c r="D25" s="4">
        <v>323</v>
      </c>
      <c r="E25" s="4">
        <v>4972</v>
      </c>
      <c r="F25" s="4">
        <v>137177.48000000001</v>
      </c>
      <c r="G25" s="4">
        <v>1.0933291702335357</v>
      </c>
      <c r="H25" s="3" t="s">
        <v>439</v>
      </c>
      <c r="I25" s="3" t="s">
        <v>335</v>
      </c>
      <c r="J25" s="1">
        <v>45367</v>
      </c>
      <c r="K25" s="4">
        <v>42123.110909090959</v>
      </c>
      <c r="L25" s="4">
        <v>132929.50192099597</v>
      </c>
      <c r="M25" s="4">
        <v>0.71507353685416453</v>
      </c>
      <c r="N25" s="3" t="s">
        <v>439</v>
      </c>
    </row>
    <row r="26" spans="1:14" x14ac:dyDescent="0.3">
      <c r="A26" s="3" t="s">
        <v>3</v>
      </c>
      <c r="B26" s="3" t="s">
        <v>41</v>
      </c>
      <c r="C26" s="4">
        <v>92.99</v>
      </c>
      <c r="D26" s="4">
        <v>5</v>
      </c>
      <c r="E26" s="4">
        <v>19</v>
      </c>
      <c r="F26" s="4">
        <v>1766.81</v>
      </c>
      <c r="G26" s="4">
        <v>-0.23603704723957508</v>
      </c>
      <c r="H26" s="3" t="s">
        <v>439</v>
      </c>
      <c r="I26" s="3" t="s">
        <v>143</v>
      </c>
      <c r="J26" s="1">
        <v>45329</v>
      </c>
      <c r="K26" s="4">
        <v>10438.718031746032</v>
      </c>
      <c r="L26" s="4">
        <v>26406.609500097282</v>
      </c>
      <c r="M26" s="4">
        <v>-0.32839914687700006</v>
      </c>
      <c r="N26" s="3" t="s">
        <v>439</v>
      </c>
    </row>
    <row r="27" spans="1:14" x14ac:dyDescent="0.3">
      <c r="A27" s="3" t="s">
        <v>24</v>
      </c>
      <c r="B27" s="3" t="s">
        <v>41</v>
      </c>
      <c r="C27" s="4">
        <v>87.99</v>
      </c>
      <c r="D27" s="4">
        <v>2</v>
      </c>
      <c r="E27" s="4">
        <v>4</v>
      </c>
      <c r="F27" s="4">
        <v>351.96</v>
      </c>
      <c r="G27" s="4">
        <v>-0.24992704418584108</v>
      </c>
      <c r="H27" s="3" t="s">
        <v>439</v>
      </c>
      <c r="I27" s="3" t="s">
        <v>337</v>
      </c>
      <c r="J27" s="1">
        <v>45384</v>
      </c>
      <c r="K27" s="4">
        <v>10438.718031746032</v>
      </c>
      <c r="L27" s="4">
        <v>26406.609500097282</v>
      </c>
      <c r="M27" s="4">
        <v>-0.38197853577941815</v>
      </c>
      <c r="N27" s="3" t="s">
        <v>439</v>
      </c>
    </row>
    <row r="28" spans="1:14" x14ac:dyDescent="0.3">
      <c r="A28" s="3" t="s">
        <v>5</v>
      </c>
      <c r="B28" s="3" t="s">
        <v>41</v>
      </c>
      <c r="C28" s="4">
        <v>119.99</v>
      </c>
      <c r="D28" s="4">
        <v>10</v>
      </c>
      <c r="E28" s="4">
        <v>34</v>
      </c>
      <c r="F28" s="4">
        <v>4079.66</v>
      </c>
      <c r="G28" s="4">
        <v>-0.21333112121408032</v>
      </c>
      <c r="H28" s="3" t="s">
        <v>439</v>
      </c>
      <c r="I28" s="3" t="s">
        <v>143</v>
      </c>
      <c r="J28" s="1">
        <v>45408</v>
      </c>
      <c r="K28" s="4">
        <v>10438.718031746032</v>
      </c>
      <c r="L28" s="4">
        <v>26406.609500097282</v>
      </c>
      <c r="M28" s="4">
        <v>-0.24081312035619737</v>
      </c>
      <c r="N28" s="3" t="s">
        <v>439</v>
      </c>
    </row>
    <row r="29" spans="1:14" x14ac:dyDescent="0.3">
      <c r="A29" s="3" t="s">
        <v>341</v>
      </c>
      <c r="B29" s="3" t="s">
        <v>41</v>
      </c>
      <c r="C29" s="4">
        <v>99.99</v>
      </c>
      <c r="D29" s="4">
        <v>1</v>
      </c>
      <c r="E29" s="4">
        <v>30</v>
      </c>
      <c r="F29" s="4">
        <v>2999.7</v>
      </c>
      <c r="G29" s="4">
        <v>-0.22393340492054348</v>
      </c>
      <c r="H29" s="3" t="s">
        <v>439</v>
      </c>
      <c r="I29" s="3" t="s">
        <v>143</v>
      </c>
      <c r="J29" s="1">
        <v>45418</v>
      </c>
      <c r="K29" s="4">
        <v>10438.718031746032</v>
      </c>
      <c r="L29" s="4">
        <v>26406.609500097282</v>
      </c>
      <c r="M29" s="4">
        <v>-0.28171045706260117</v>
      </c>
      <c r="N29" s="3" t="s">
        <v>439</v>
      </c>
    </row>
    <row r="30" spans="1:14" x14ac:dyDescent="0.3">
      <c r="A30" s="3" t="s">
        <v>26</v>
      </c>
      <c r="B30" s="3" t="s">
        <v>41</v>
      </c>
      <c r="C30" s="4">
        <v>51.91</v>
      </c>
      <c r="D30" s="4">
        <v>4</v>
      </c>
      <c r="E30" s="4">
        <v>47</v>
      </c>
      <c r="F30" s="4">
        <v>2439.77</v>
      </c>
      <c r="G30" s="4">
        <v>-0.22943040176835258</v>
      </c>
      <c r="H30" s="3" t="s">
        <v>439</v>
      </c>
      <c r="I30" s="3" t="s">
        <v>143</v>
      </c>
      <c r="J30" s="1">
        <v>45391</v>
      </c>
      <c r="K30" s="4">
        <v>10438.718031746032</v>
      </c>
      <c r="L30" s="4">
        <v>26406.609500097282</v>
      </c>
      <c r="M30" s="4">
        <v>-0.30291461808895093</v>
      </c>
      <c r="N30" s="3" t="s">
        <v>439</v>
      </c>
    </row>
    <row r="31" spans="1:14" x14ac:dyDescent="0.3">
      <c r="A31" s="3" t="s">
        <v>12</v>
      </c>
      <c r="B31" s="3" t="s">
        <v>54</v>
      </c>
      <c r="C31" s="4">
        <v>26.5</v>
      </c>
      <c r="D31" s="4">
        <v>3</v>
      </c>
      <c r="E31" s="4">
        <v>3</v>
      </c>
      <c r="F31" s="4">
        <v>79.5</v>
      </c>
      <c r="G31" s="4">
        <v>-0.25260186382607125</v>
      </c>
      <c r="H31" s="3" t="s">
        <v>439</v>
      </c>
      <c r="I31" s="3" t="s">
        <v>335</v>
      </c>
      <c r="J31" s="1">
        <v>45345</v>
      </c>
      <c r="K31" s="4">
        <v>42123.110909090959</v>
      </c>
      <c r="L31" s="4">
        <v>132929.50192099597</v>
      </c>
      <c r="M31" s="4">
        <v>-0.31628502553239651</v>
      </c>
      <c r="N31" s="3" t="s">
        <v>439</v>
      </c>
    </row>
    <row r="32" spans="1:14" x14ac:dyDescent="0.3">
      <c r="A32" s="3" t="s">
        <v>5</v>
      </c>
      <c r="B32" s="3" t="s">
        <v>54</v>
      </c>
      <c r="C32" s="4">
        <v>59.99</v>
      </c>
      <c r="D32" s="4">
        <v>10</v>
      </c>
      <c r="E32" s="4">
        <v>14</v>
      </c>
      <c r="F32" s="4">
        <v>839.86</v>
      </c>
      <c r="G32" s="4">
        <v>-0.24513718695003292</v>
      </c>
      <c r="H32" s="3" t="s">
        <v>439</v>
      </c>
      <c r="I32" s="3" t="s">
        <v>335</v>
      </c>
      <c r="J32" s="1">
        <v>45364</v>
      </c>
      <c r="K32" s="4">
        <v>42123.110909090959</v>
      </c>
      <c r="L32" s="4">
        <v>132929.50192099597</v>
      </c>
      <c r="M32" s="4">
        <v>-0.31056500109078</v>
      </c>
      <c r="N32" s="3" t="s">
        <v>439</v>
      </c>
    </row>
    <row r="33" spans="1:14" x14ac:dyDescent="0.3">
      <c r="A33" s="3" t="s">
        <v>27</v>
      </c>
      <c r="B33" s="3" t="s">
        <v>54</v>
      </c>
      <c r="C33" s="4">
        <v>79.989999999999995</v>
      </c>
      <c r="D33" s="4">
        <v>10</v>
      </c>
      <c r="E33" s="4">
        <v>316</v>
      </c>
      <c r="F33" s="4">
        <v>25276.84</v>
      </c>
      <c r="G33" s="4">
        <v>-5.2321952011105009E-3</v>
      </c>
      <c r="H33" s="3" t="s">
        <v>439</v>
      </c>
      <c r="I33" s="3" t="s">
        <v>335</v>
      </c>
      <c r="J33" s="1">
        <v>45367</v>
      </c>
      <c r="K33" s="4">
        <v>42123.110909090959</v>
      </c>
      <c r="L33" s="4">
        <v>132929.50192099597</v>
      </c>
      <c r="M33" s="4">
        <v>-0.12673086610302059</v>
      </c>
      <c r="N33" s="3" t="s">
        <v>439</v>
      </c>
    </row>
    <row r="34" spans="1:14" x14ac:dyDescent="0.3">
      <c r="A34" s="3" t="s">
        <v>16</v>
      </c>
      <c r="B34" s="3" t="s">
        <v>54</v>
      </c>
      <c r="C34" s="4">
        <v>49.96</v>
      </c>
      <c r="D34" s="4">
        <v>6</v>
      </c>
      <c r="E34" s="4">
        <v>19</v>
      </c>
      <c r="F34" s="4">
        <v>949.24</v>
      </c>
      <c r="G34" s="4">
        <v>-0.24406337144592818</v>
      </c>
      <c r="H34" s="3" t="s">
        <v>439</v>
      </c>
      <c r="I34" s="3" t="s">
        <v>335</v>
      </c>
      <c r="J34" s="1">
        <v>45380</v>
      </c>
      <c r="K34" s="4">
        <v>42123.110909090959</v>
      </c>
      <c r="L34" s="4">
        <v>132929.50192099597</v>
      </c>
      <c r="M34" s="4">
        <v>-0.30974215891940859</v>
      </c>
      <c r="N34" s="3" t="s">
        <v>439</v>
      </c>
    </row>
    <row r="35" spans="1:14" x14ac:dyDescent="0.3">
      <c r="A35" s="3" t="s">
        <v>12</v>
      </c>
      <c r="B35" s="3" t="s">
        <v>54</v>
      </c>
      <c r="C35" s="4">
        <v>34.99</v>
      </c>
      <c r="D35" s="4">
        <v>7</v>
      </c>
      <c r="E35" s="4">
        <v>225</v>
      </c>
      <c r="F35" s="4">
        <v>7872.75</v>
      </c>
      <c r="G35" s="4">
        <v>-0.17609324545558153</v>
      </c>
      <c r="H35" s="3" t="s">
        <v>439</v>
      </c>
      <c r="I35" s="3" t="s">
        <v>335</v>
      </c>
      <c r="J35" s="1">
        <v>45336</v>
      </c>
      <c r="K35" s="4">
        <v>42123.110909090959</v>
      </c>
      <c r="L35" s="4">
        <v>132929.50192099597</v>
      </c>
      <c r="M35" s="4">
        <v>-0.25765808503101884</v>
      </c>
      <c r="N35" s="3" t="s">
        <v>439</v>
      </c>
    </row>
    <row r="36" spans="1:14" x14ac:dyDescent="0.3">
      <c r="A36" s="3" t="s">
        <v>30</v>
      </c>
      <c r="B36" s="3" t="s">
        <v>41</v>
      </c>
      <c r="C36" s="4">
        <v>45.11</v>
      </c>
      <c r="D36" s="4">
        <v>1</v>
      </c>
      <c r="E36" s="4">
        <v>258</v>
      </c>
      <c r="F36" s="4">
        <v>11638.38</v>
      </c>
      <c r="G36" s="4">
        <v>-0.13912495256179944</v>
      </c>
      <c r="H36" s="3" t="s">
        <v>439</v>
      </c>
      <c r="I36" s="3" t="s">
        <v>337</v>
      </c>
      <c r="J36" s="1">
        <v>45321</v>
      </c>
      <c r="K36" s="4">
        <v>10438.718031746032</v>
      </c>
      <c r="L36" s="4">
        <v>26406.609500097282</v>
      </c>
      <c r="M36" s="4">
        <v>4.5430367281704534E-2</v>
      </c>
      <c r="N36" s="3" t="s">
        <v>439</v>
      </c>
    </row>
    <row r="37" spans="1:14" x14ac:dyDescent="0.3">
      <c r="A37" s="3" t="s">
        <v>10</v>
      </c>
      <c r="B37" s="3" t="s">
        <v>7</v>
      </c>
      <c r="C37" s="4">
        <v>19.73</v>
      </c>
      <c r="D37" s="4">
        <v>1</v>
      </c>
      <c r="E37" s="4">
        <v>55</v>
      </c>
      <c r="F37" s="4">
        <v>1085.1500000000001</v>
      </c>
      <c r="G37" s="4">
        <v>-0.2427291031595607</v>
      </c>
      <c r="H37" s="3" t="s">
        <v>439</v>
      </c>
      <c r="I37" s="3" t="s">
        <v>143</v>
      </c>
      <c r="J37" s="1">
        <v>45358</v>
      </c>
      <c r="K37" s="4">
        <v>1881.0670270270268</v>
      </c>
      <c r="L37" s="4">
        <v>5343.4324984110126</v>
      </c>
      <c r="M37" s="4">
        <v>-0.14895238730230245</v>
      </c>
      <c r="N37" s="3" t="s">
        <v>439</v>
      </c>
    </row>
    <row r="38" spans="1:14" x14ac:dyDescent="0.3">
      <c r="A38" s="3" t="s">
        <v>18</v>
      </c>
      <c r="B38" s="3" t="s">
        <v>41</v>
      </c>
      <c r="C38" s="4">
        <v>39.99</v>
      </c>
      <c r="D38" s="4">
        <v>8</v>
      </c>
      <c r="E38" s="4">
        <v>276</v>
      </c>
      <c r="F38" s="4">
        <v>11037.24</v>
      </c>
      <c r="G38" s="4">
        <v>-0.14502652005254288</v>
      </c>
      <c r="H38" s="3" t="s">
        <v>439</v>
      </c>
      <c r="I38" s="3" t="s">
        <v>335</v>
      </c>
      <c r="J38" s="1">
        <v>45387</v>
      </c>
      <c r="K38" s="4">
        <v>10438.718031746032</v>
      </c>
      <c r="L38" s="4">
        <v>26406.609500097282</v>
      </c>
      <c r="M38" s="4">
        <v>2.266561211698773E-2</v>
      </c>
      <c r="N38" s="3" t="s">
        <v>439</v>
      </c>
    </row>
    <row r="39" spans="1:14" x14ac:dyDescent="0.3">
      <c r="A39" s="3" t="s">
        <v>24</v>
      </c>
      <c r="B39" s="3" t="s">
        <v>54</v>
      </c>
      <c r="C39" s="4">
        <v>26.97</v>
      </c>
      <c r="D39" s="4">
        <v>33</v>
      </c>
      <c r="E39" s="4">
        <v>424</v>
      </c>
      <c r="F39" s="4">
        <v>11435.279999999999</v>
      </c>
      <c r="G39" s="4">
        <v>-0.14111884476223527</v>
      </c>
      <c r="H39" s="3" t="s">
        <v>439</v>
      </c>
      <c r="I39" s="3" t="s">
        <v>335</v>
      </c>
      <c r="J39" s="1">
        <v>45436</v>
      </c>
      <c r="K39" s="4">
        <v>42123.110909090959</v>
      </c>
      <c r="L39" s="4">
        <v>132929.50192099597</v>
      </c>
      <c r="M39" s="4">
        <v>-0.23085793947629224</v>
      </c>
      <c r="N39" s="3" t="s">
        <v>439</v>
      </c>
    </row>
    <row r="40" spans="1:14" x14ac:dyDescent="0.3">
      <c r="A40" s="3" t="s">
        <v>15</v>
      </c>
      <c r="B40" s="3" t="s">
        <v>54</v>
      </c>
      <c r="C40" s="4">
        <v>30</v>
      </c>
      <c r="D40" s="4">
        <v>2</v>
      </c>
      <c r="E40" s="4">
        <v>270</v>
      </c>
      <c r="F40" s="4">
        <v>8100</v>
      </c>
      <c r="G40" s="4">
        <v>-0.1738622656301308</v>
      </c>
      <c r="H40" s="3" t="s">
        <v>439</v>
      </c>
      <c r="I40" s="3" t="s">
        <v>335</v>
      </c>
      <c r="J40" s="1">
        <v>45304</v>
      </c>
      <c r="K40" s="4">
        <v>42123.110909090959</v>
      </c>
      <c r="L40" s="4">
        <v>132929.50192099597</v>
      </c>
      <c r="M40" s="4">
        <v>-0.25594853224765651</v>
      </c>
      <c r="N40" s="3" t="s">
        <v>439</v>
      </c>
    </row>
    <row r="41" spans="1:14" x14ac:dyDescent="0.3">
      <c r="A41" s="3" t="s">
        <v>12</v>
      </c>
      <c r="B41" s="3" t="s">
        <v>54</v>
      </c>
      <c r="C41" s="4">
        <v>29.99</v>
      </c>
      <c r="D41" s="4">
        <v>8</v>
      </c>
      <c r="E41" s="4">
        <v>169</v>
      </c>
      <c r="F41" s="4">
        <v>5068.3099999999995</v>
      </c>
      <c r="G41" s="4">
        <v>-0.20362525452791158</v>
      </c>
      <c r="H41" s="3" t="s">
        <v>439</v>
      </c>
      <c r="I41" s="3" t="s">
        <v>335</v>
      </c>
      <c r="J41" s="1">
        <v>45398</v>
      </c>
      <c r="K41" s="4">
        <v>42123.110909090959</v>
      </c>
      <c r="L41" s="4">
        <v>132929.50192099597</v>
      </c>
      <c r="M41" s="4">
        <v>-0.27875528286500129</v>
      </c>
      <c r="N41" s="3" t="s">
        <v>439</v>
      </c>
    </row>
    <row r="42" spans="1:14" x14ac:dyDescent="0.3">
      <c r="A42" s="3" t="s">
        <v>16</v>
      </c>
      <c r="B42" s="3" t="s">
        <v>54</v>
      </c>
      <c r="C42" s="4">
        <v>28.91</v>
      </c>
      <c r="D42" s="4">
        <v>48</v>
      </c>
      <c r="E42" s="4">
        <v>849</v>
      </c>
      <c r="F42" s="4">
        <v>24544.59</v>
      </c>
      <c r="G42" s="4">
        <v>-1.2420907972007249E-2</v>
      </c>
      <c r="H42" s="3" t="s">
        <v>439</v>
      </c>
      <c r="I42" s="3" t="s">
        <v>335</v>
      </c>
      <c r="J42" s="1">
        <v>45418</v>
      </c>
      <c r="K42" s="4">
        <v>42123.110909090959</v>
      </c>
      <c r="L42" s="4">
        <v>132929.50192099597</v>
      </c>
      <c r="M42" s="4">
        <v>-0.13223942507163239</v>
      </c>
      <c r="N42" s="3" t="s">
        <v>439</v>
      </c>
    </row>
    <row r="43" spans="1:14" x14ac:dyDescent="0.3">
      <c r="A43" s="3" t="s">
        <v>16</v>
      </c>
      <c r="B43" s="3" t="s">
        <v>54</v>
      </c>
      <c r="C43" s="4">
        <v>49.99</v>
      </c>
      <c r="D43" s="4">
        <v>10</v>
      </c>
      <c r="E43" s="4">
        <v>165</v>
      </c>
      <c r="F43" s="4">
        <v>8248.35</v>
      </c>
      <c r="G43" s="4">
        <v>-0.17240587021932505</v>
      </c>
      <c r="H43" s="3" t="s">
        <v>439</v>
      </c>
      <c r="I43" s="3" t="s">
        <v>335</v>
      </c>
      <c r="J43" s="1">
        <v>45335</v>
      </c>
      <c r="K43" s="4">
        <v>42123.110909090959</v>
      </c>
      <c r="L43" s="4">
        <v>132929.50192099597</v>
      </c>
      <c r="M43" s="4">
        <v>-0.25483252716333621</v>
      </c>
      <c r="N43" s="3" t="s">
        <v>439</v>
      </c>
    </row>
    <row r="44" spans="1:14" x14ac:dyDescent="0.3">
      <c r="A44" s="3" t="s">
        <v>18</v>
      </c>
      <c r="B44" s="3" t="s">
        <v>41</v>
      </c>
      <c r="C44" s="4">
        <v>39</v>
      </c>
      <c r="D44" s="4">
        <v>3</v>
      </c>
      <c r="E44" s="4">
        <v>24</v>
      </c>
      <c r="F44" s="4">
        <v>936</v>
      </c>
      <c r="G44" s="4">
        <v>-0.24419335240473553</v>
      </c>
      <c r="H44" s="3" t="s">
        <v>439</v>
      </c>
      <c r="I44" s="3" t="s">
        <v>338</v>
      </c>
      <c r="J44" s="1">
        <v>45297</v>
      </c>
      <c r="K44" s="4">
        <v>10438.718031746032</v>
      </c>
      <c r="L44" s="4">
        <v>26406.609500097282</v>
      </c>
      <c r="M44" s="4">
        <v>-0.35986134576311374</v>
      </c>
      <c r="N44" s="3" t="s">
        <v>439</v>
      </c>
    </row>
    <row r="45" spans="1:14" x14ac:dyDescent="0.3">
      <c r="A45" s="3" t="s">
        <v>6</v>
      </c>
      <c r="B45" s="3" t="s">
        <v>41</v>
      </c>
      <c r="C45" s="4">
        <v>21.54</v>
      </c>
      <c r="D45" s="4">
        <v>96</v>
      </c>
      <c r="E45" s="4">
        <v>989</v>
      </c>
      <c r="F45" s="4">
        <v>21303.059999999998</v>
      </c>
      <c r="G45" s="4">
        <v>-4.4243957624782879E-2</v>
      </c>
      <c r="H45" s="3" t="s">
        <v>439</v>
      </c>
      <c r="I45" s="3" t="s">
        <v>337</v>
      </c>
      <c r="J45" s="1">
        <v>45394</v>
      </c>
      <c r="K45" s="4">
        <v>10438.718031746032</v>
      </c>
      <c r="L45" s="4">
        <v>26406.609500097282</v>
      </c>
      <c r="M45" s="4">
        <v>0.41142510053075698</v>
      </c>
      <c r="N45" s="3" t="s">
        <v>439</v>
      </c>
    </row>
    <row r="46" spans="1:14" x14ac:dyDescent="0.3">
      <c r="A46" s="3" t="s">
        <v>33</v>
      </c>
      <c r="B46" s="3" t="s">
        <v>54</v>
      </c>
      <c r="C46" s="4">
        <v>41.99</v>
      </c>
      <c r="D46" s="4">
        <v>2</v>
      </c>
      <c r="E46" s="4">
        <v>38</v>
      </c>
      <c r="F46" s="4">
        <v>1595.6200000000001</v>
      </c>
      <c r="G46" s="4">
        <v>-0.2377176696216165</v>
      </c>
      <c r="H46" s="3" t="s">
        <v>439</v>
      </c>
      <c r="I46" s="3" t="s">
        <v>335</v>
      </c>
      <c r="J46" s="1">
        <v>45381</v>
      </c>
      <c r="K46" s="4">
        <v>42123.110909090959</v>
      </c>
      <c r="L46" s="4">
        <v>132929.50192099597</v>
      </c>
      <c r="M46" s="4">
        <v>-0.30487958145797966</v>
      </c>
      <c r="N46" s="3" t="s">
        <v>439</v>
      </c>
    </row>
    <row r="47" spans="1:14" x14ac:dyDescent="0.3">
      <c r="A47" s="3" t="s">
        <v>64</v>
      </c>
      <c r="B47" s="3" t="s">
        <v>54</v>
      </c>
      <c r="C47" s="4">
        <v>32.99</v>
      </c>
      <c r="D47" s="4">
        <v>1</v>
      </c>
      <c r="E47" s="4">
        <v>10</v>
      </c>
      <c r="F47" s="4">
        <v>329.90000000000003</v>
      </c>
      <c r="G47" s="4">
        <v>-0.25014361366856686</v>
      </c>
      <c r="H47" s="3" t="s">
        <v>439</v>
      </c>
      <c r="I47" s="3" t="s">
        <v>335</v>
      </c>
      <c r="J47" s="1">
        <v>45354</v>
      </c>
      <c r="K47" s="4">
        <v>42123.110909090959</v>
      </c>
      <c r="L47" s="4">
        <v>132929.50192099597</v>
      </c>
      <c r="M47" s="4">
        <v>-0.31440132028727474</v>
      </c>
      <c r="N47" s="3" t="s">
        <v>439</v>
      </c>
    </row>
    <row r="48" spans="1:14" x14ac:dyDescent="0.3">
      <c r="A48" s="3" t="s">
        <v>24</v>
      </c>
      <c r="B48" s="3" t="s">
        <v>54</v>
      </c>
      <c r="C48" s="4">
        <v>27.94</v>
      </c>
      <c r="D48" s="4">
        <v>1</v>
      </c>
      <c r="E48" s="4">
        <v>1140</v>
      </c>
      <c r="F48" s="4">
        <v>31851.600000000002</v>
      </c>
      <c r="G48" s="4">
        <v>5.9314149868990043E-2</v>
      </c>
      <c r="H48" s="3" t="s">
        <v>439</v>
      </c>
      <c r="I48" s="3" t="s">
        <v>335</v>
      </c>
      <c r="J48" s="1">
        <v>45411</v>
      </c>
      <c r="K48" s="4">
        <v>42123.110909090959</v>
      </c>
      <c r="L48" s="4">
        <v>132929.50192099597</v>
      </c>
      <c r="M48" s="4">
        <v>-7.7270363317810578E-2</v>
      </c>
      <c r="N48" s="3" t="s">
        <v>439</v>
      </c>
    </row>
    <row r="49" spans="1:14" x14ac:dyDescent="0.3">
      <c r="A49" s="3" t="s">
        <v>29</v>
      </c>
      <c r="B49" s="3" t="s">
        <v>54</v>
      </c>
      <c r="C49" s="4">
        <v>52.62</v>
      </c>
      <c r="D49" s="4">
        <v>1</v>
      </c>
      <c r="E49" s="4">
        <v>5098</v>
      </c>
      <c r="F49" s="4">
        <v>268256.76</v>
      </c>
      <c r="G49" s="4">
        <v>2.3801728631470911</v>
      </c>
      <c r="H49" s="3" t="s">
        <v>439</v>
      </c>
      <c r="I49" s="3" t="s">
        <v>335</v>
      </c>
      <c r="J49" s="1">
        <v>45384</v>
      </c>
      <c r="K49" s="4">
        <v>42123.110909090959</v>
      </c>
      <c r="L49" s="4">
        <v>132929.50192099597</v>
      </c>
      <c r="M49" s="4">
        <v>1.701154716018624</v>
      </c>
      <c r="N49" s="3" t="s">
        <v>439</v>
      </c>
    </row>
    <row r="50" spans="1:14" x14ac:dyDescent="0.3">
      <c r="A50" s="3" t="s">
        <v>23</v>
      </c>
      <c r="B50" s="3" t="s">
        <v>41</v>
      </c>
      <c r="C50" s="4">
        <v>32.5</v>
      </c>
      <c r="D50" s="4">
        <v>5</v>
      </c>
      <c r="E50" s="4">
        <v>372</v>
      </c>
      <c r="F50" s="4">
        <v>12090</v>
      </c>
      <c r="G50" s="4">
        <v>-0.1346912667146265</v>
      </c>
      <c r="H50" s="3" t="s">
        <v>439</v>
      </c>
      <c r="I50" s="3" t="s">
        <v>335</v>
      </c>
      <c r="J50" s="1">
        <v>45389</v>
      </c>
      <c r="K50" s="4">
        <v>10438.718031746032</v>
      </c>
      <c r="L50" s="4">
        <v>26406.609500097282</v>
      </c>
      <c r="M50" s="4">
        <v>6.2532903675039581E-2</v>
      </c>
      <c r="N50" s="3" t="s">
        <v>439</v>
      </c>
    </row>
    <row r="51" spans="1:14" x14ac:dyDescent="0.3">
      <c r="A51" s="3" t="s">
        <v>33</v>
      </c>
      <c r="B51" s="3" t="s">
        <v>54</v>
      </c>
      <c r="C51" s="4">
        <v>36.99</v>
      </c>
      <c r="D51" s="4">
        <v>9</v>
      </c>
      <c r="E51" s="4">
        <v>257</v>
      </c>
      <c r="F51" s="4">
        <v>9506.43</v>
      </c>
      <c r="G51" s="4">
        <v>-0.16005493029059878</v>
      </c>
      <c r="H51" s="3" t="s">
        <v>439</v>
      </c>
      <c r="I51" s="3" t="s">
        <v>335</v>
      </c>
      <c r="J51" s="1">
        <v>45363</v>
      </c>
      <c r="K51" s="4">
        <v>42123.110909090959</v>
      </c>
      <c r="L51" s="4">
        <v>132929.50192099597</v>
      </c>
      <c r="M51" s="4">
        <v>-0.24536826240781404</v>
      </c>
      <c r="N51" s="3" t="s">
        <v>439</v>
      </c>
    </row>
    <row r="52" spans="1:14" x14ac:dyDescent="0.3">
      <c r="A52" s="3" t="s">
        <v>13</v>
      </c>
      <c r="B52" s="3" t="s">
        <v>54</v>
      </c>
      <c r="C52" s="4">
        <v>38.99</v>
      </c>
      <c r="D52" s="4">
        <v>5</v>
      </c>
      <c r="E52" s="4">
        <v>40</v>
      </c>
      <c r="F52" s="4">
        <v>1559.6000000000001</v>
      </c>
      <c r="G52" s="4">
        <v>-0.2380712885140818</v>
      </c>
      <c r="H52" s="3" t="s">
        <v>439</v>
      </c>
      <c r="I52" s="3" t="s">
        <v>335</v>
      </c>
      <c r="J52" s="1">
        <v>45441</v>
      </c>
      <c r="K52" s="4">
        <v>42123.110909090959</v>
      </c>
      <c r="L52" s="4">
        <v>132929.50192099597</v>
      </c>
      <c r="M52" s="4">
        <v>-0.3051505521565791</v>
      </c>
      <c r="N52" s="3" t="s">
        <v>439</v>
      </c>
    </row>
    <row r="53" spans="1:14" x14ac:dyDescent="0.3">
      <c r="A53" s="3" t="s">
        <v>5</v>
      </c>
      <c r="B53" s="3" t="s">
        <v>41</v>
      </c>
      <c r="C53" s="4">
        <v>68.989999999999995</v>
      </c>
      <c r="D53" s="4">
        <v>2</v>
      </c>
      <c r="E53" s="4">
        <v>99</v>
      </c>
      <c r="F53" s="4">
        <v>6830.0099999999993</v>
      </c>
      <c r="G53" s="4">
        <v>-0.18633012951802588</v>
      </c>
      <c r="H53" s="3" t="s">
        <v>439</v>
      </c>
      <c r="I53" s="3" t="s">
        <v>143</v>
      </c>
      <c r="J53" s="1">
        <v>45421</v>
      </c>
      <c r="K53" s="4">
        <v>10438.718031746032</v>
      </c>
      <c r="L53" s="4">
        <v>26406.609500097282</v>
      </c>
      <c r="M53" s="4">
        <v>-0.13665927205583656</v>
      </c>
      <c r="N53" s="3" t="s">
        <v>439</v>
      </c>
    </row>
    <row r="54" spans="1:14" x14ac:dyDescent="0.3">
      <c r="A54" s="3" t="s">
        <v>37</v>
      </c>
      <c r="B54" s="3" t="s">
        <v>41</v>
      </c>
      <c r="C54" s="4">
        <v>69.989999999999995</v>
      </c>
      <c r="D54" s="4">
        <v>56</v>
      </c>
      <c r="E54" s="4">
        <v>44</v>
      </c>
      <c r="F54" s="4">
        <v>3079.56</v>
      </c>
      <c r="G54" s="4">
        <v>-0.22314939590465571</v>
      </c>
      <c r="H54" s="3" t="s">
        <v>439</v>
      </c>
      <c r="I54" s="3" t="s">
        <v>338</v>
      </c>
      <c r="J54" s="1">
        <v>45412</v>
      </c>
      <c r="K54" s="4">
        <v>10438.718031746032</v>
      </c>
      <c r="L54" s="4">
        <v>26406.609500097282</v>
      </c>
      <c r="M54" s="4">
        <v>-0.27868621421159429</v>
      </c>
      <c r="N54" s="3" t="s">
        <v>439</v>
      </c>
    </row>
    <row r="55" spans="1:14" x14ac:dyDescent="0.3">
      <c r="A55" s="3" t="s">
        <v>340</v>
      </c>
      <c r="B55" s="3" t="s">
        <v>9</v>
      </c>
      <c r="C55" s="4">
        <v>13.99</v>
      </c>
      <c r="D55" s="4">
        <v>10</v>
      </c>
      <c r="E55" s="4">
        <v>290</v>
      </c>
      <c r="F55" s="4">
        <v>4057.1</v>
      </c>
      <c r="G55" s="4">
        <v>-0.2135525993432868</v>
      </c>
      <c r="H55" s="3" t="s">
        <v>439</v>
      </c>
      <c r="I55" s="3" t="s">
        <v>143</v>
      </c>
      <c r="J55" s="1">
        <v>45375</v>
      </c>
      <c r="K55" s="4">
        <v>3369.2595999999985</v>
      </c>
      <c r="L55" s="4">
        <v>7916.3472393375896</v>
      </c>
      <c r="M55" s="4">
        <v>8.6888609001638153E-2</v>
      </c>
      <c r="N55" s="3" t="s">
        <v>439</v>
      </c>
    </row>
    <row r="56" spans="1:14" x14ac:dyDescent="0.3">
      <c r="A56" s="3" t="s">
        <v>40</v>
      </c>
      <c r="B56" s="3" t="s">
        <v>54</v>
      </c>
      <c r="C56" s="4">
        <v>70.66</v>
      </c>
      <c r="D56" s="4">
        <v>199</v>
      </c>
      <c r="E56" s="4">
        <v>720</v>
      </c>
      <c r="F56" s="4">
        <v>50875.199999999997</v>
      </c>
      <c r="G56" s="4">
        <v>0.24607440424718241</v>
      </c>
      <c r="H56" s="3" t="s">
        <v>439</v>
      </c>
      <c r="I56" s="3" t="s">
        <v>335</v>
      </c>
      <c r="J56" s="1">
        <v>45340</v>
      </c>
      <c r="K56" s="4">
        <v>42123.110909090959</v>
      </c>
      <c r="L56" s="4">
        <v>132929.50192099597</v>
      </c>
      <c r="M56" s="4">
        <v>6.5840080376669649E-2</v>
      </c>
      <c r="N56" s="3" t="s">
        <v>439</v>
      </c>
    </row>
    <row r="57" spans="1:14" x14ac:dyDescent="0.3">
      <c r="A57" s="3" t="s">
        <v>48</v>
      </c>
      <c r="B57" s="3" t="s">
        <v>54</v>
      </c>
      <c r="C57" s="4">
        <v>52.99</v>
      </c>
      <c r="D57" s="4">
        <v>5</v>
      </c>
      <c r="E57" s="4">
        <v>34</v>
      </c>
      <c r="F57" s="4">
        <v>1801.66</v>
      </c>
      <c r="G57" s="4">
        <v>-0.23569491457987451</v>
      </c>
      <c r="H57" s="3" t="s">
        <v>439</v>
      </c>
      <c r="I57" s="3" t="s">
        <v>335</v>
      </c>
      <c r="J57" s="1">
        <v>45363</v>
      </c>
      <c r="K57" s="4">
        <v>42123.110909090959</v>
      </c>
      <c r="L57" s="4">
        <v>132929.50192099597</v>
      </c>
      <c r="M57" s="4">
        <v>-0.30332958693439788</v>
      </c>
      <c r="N57" s="3" t="s">
        <v>439</v>
      </c>
    </row>
    <row r="58" spans="1:14" x14ac:dyDescent="0.3">
      <c r="A58" s="3" t="s">
        <v>341</v>
      </c>
      <c r="B58" s="3" t="s">
        <v>54</v>
      </c>
      <c r="C58" s="4">
        <v>55</v>
      </c>
      <c r="D58" s="4">
        <v>4</v>
      </c>
      <c r="E58" s="4">
        <v>1</v>
      </c>
      <c r="F58" s="4">
        <v>55</v>
      </c>
      <c r="G58" s="4">
        <v>-0.25284238750362259</v>
      </c>
      <c r="H58" s="3" t="s">
        <v>439</v>
      </c>
      <c r="I58" s="3" t="s">
        <v>335</v>
      </c>
      <c r="J58" s="1">
        <v>45336</v>
      </c>
      <c r="K58" s="4">
        <v>42123.110909090959</v>
      </c>
      <c r="L58" s="4">
        <v>132929.50192099597</v>
      </c>
      <c r="M58" s="4">
        <v>-0.31646933375326503</v>
      </c>
      <c r="N58" s="3" t="s">
        <v>439</v>
      </c>
    </row>
    <row r="59" spans="1:14" x14ac:dyDescent="0.3">
      <c r="A59" s="3" t="s">
        <v>3</v>
      </c>
      <c r="B59" s="3" t="s">
        <v>9</v>
      </c>
      <c r="C59" s="4">
        <v>14.99</v>
      </c>
      <c r="D59" s="4">
        <v>10</v>
      </c>
      <c r="E59" s="4">
        <v>172</v>
      </c>
      <c r="F59" s="4">
        <v>2578.2800000000002</v>
      </c>
      <c r="G59" s="4">
        <v>-0.22807060852028582</v>
      </c>
      <c r="H59" s="3" t="s">
        <v>439</v>
      </c>
      <c r="I59" s="3" t="s">
        <v>338</v>
      </c>
      <c r="J59" s="1">
        <v>45416</v>
      </c>
      <c r="K59" s="4">
        <v>3369.2595999999985</v>
      </c>
      <c r="L59" s="4">
        <v>7916.3472393375896</v>
      </c>
      <c r="M59" s="4">
        <v>-9.9917244164012251E-2</v>
      </c>
      <c r="N59" s="3" t="s">
        <v>439</v>
      </c>
    </row>
    <row r="60" spans="1:14" x14ac:dyDescent="0.3">
      <c r="A60" s="3" t="s">
        <v>343</v>
      </c>
      <c r="B60" s="3" t="s">
        <v>129</v>
      </c>
      <c r="C60" s="4">
        <v>6.65</v>
      </c>
      <c r="D60" s="4">
        <v>9</v>
      </c>
      <c r="E60" s="4">
        <v>18882</v>
      </c>
      <c r="F60" s="4">
        <v>125565.3</v>
      </c>
      <c r="G60" s="4">
        <v>0.97932899725442768</v>
      </c>
      <c r="H60" s="3" t="s">
        <v>439</v>
      </c>
      <c r="I60" s="3" t="s">
        <v>338</v>
      </c>
      <c r="J60" s="1">
        <v>45294</v>
      </c>
      <c r="K60" s="4">
        <v>66960.915909090923</v>
      </c>
      <c r="L60" s="4">
        <v>268412.05159382155</v>
      </c>
      <c r="M60" s="4">
        <v>0.21833737994593855</v>
      </c>
      <c r="N60" s="3" t="s">
        <v>439</v>
      </c>
    </row>
    <row r="61" spans="1:14" x14ac:dyDescent="0.3">
      <c r="A61" s="3" t="s">
        <v>1</v>
      </c>
      <c r="B61" s="3" t="s">
        <v>41</v>
      </c>
      <c r="C61" s="4">
        <v>25.99</v>
      </c>
      <c r="D61" s="4">
        <v>6</v>
      </c>
      <c r="E61" s="4">
        <v>1332</v>
      </c>
      <c r="F61" s="4">
        <v>34618.68</v>
      </c>
      <c r="G61" s="4">
        <v>8.6479384876286675E-2</v>
      </c>
      <c r="H61" s="3" t="s">
        <v>439</v>
      </c>
      <c r="I61" s="3" t="s">
        <v>337</v>
      </c>
      <c r="J61" s="1">
        <v>45403</v>
      </c>
      <c r="K61" s="4">
        <v>10438.718031746032</v>
      </c>
      <c r="L61" s="4">
        <v>26406.609500097282</v>
      </c>
      <c r="M61" s="4">
        <v>0.91567840120349009</v>
      </c>
      <c r="N61" s="3" t="s">
        <v>439</v>
      </c>
    </row>
    <row r="62" spans="1:14" x14ac:dyDescent="0.3">
      <c r="A62" s="3" t="s">
        <v>40</v>
      </c>
      <c r="B62" s="3" t="s">
        <v>101</v>
      </c>
      <c r="C62" s="4">
        <v>60.99</v>
      </c>
      <c r="D62" s="4">
        <v>2</v>
      </c>
      <c r="E62" s="4">
        <v>35</v>
      </c>
      <c r="F62" s="4">
        <v>2134.65</v>
      </c>
      <c r="G62" s="4">
        <v>-0.23242585419669812</v>
      </c>
      <c r="H62" s="3" t="s">
        <v>439</v>
      </c>
      <c r="I62" s="3" t="s">
        <v>338</v>
      </c>
      <c r="J62" s="1">
        <v>45360</v>
      </c>
      <c r="K62" s="4">
        <v>1516.98</v>
      </c>
      <c r="L62" s="4">
        <v>1143.3262167222638</v>
      </c>
      <c r="M62" s="4">
        <v>0.54023951429257233</v>
      </c>
      <c r="N62" s="3" t="s">
        <v>439</v>
      </c>
    </row>
    <row r="63" spans="1:14" x14ac:dyDescent="0.3">
      <c r="A63" s="3" t="s">
        <v>40</v>
      </c>
      <c r="B63" s="3" t="s">
        <v>41</v>
      </c>
      <c r="C63" s="4">
        <v>47.88</v>
      </c>
      <c r="D63" s="4">
        <v>10</v>
      </c>
      <c r="E63" s="4">
        <v>25</v>
      </c>
      <c r="F63" s="4">
        <v>1197</v>
      </c>
      <c r="G63" s="4">
        <v>-0.24163103894184162</v>
      </c>
      <c r="H63" s="3" t="s">
        <v>439</v>
      </c>
      <c r="I63" s="3" t="s">
        <v>337</v>
      </c>
      <c r="J63" s="1">
        <v>45346</v>
      </c>
      <c r="K63" s="4">
        <v>10438.718031746032</v>
      </c>
      <c r="L63" s="4">
        <v>26406.609500097282</v>
      </c>
      <c r="M63" s="4">
        <v>-0.34997745665576585</v>
      </c>
      <c r="N63" s="3" t="s">
        <v>439</v>
      </c>
    </row>
    <row r="64" spans="1:14" x14ac:dyDescent="0.3">
      <c r="A64" s="3" t="s">
        <v>15</v>
      </c>
      <c r="B64" s="3" t="s">
        <v>54</v>
      </c>
      <c r="C64" s="4">
        <v>37.99</v>
      </c>
      <c r="D64" s="4">
        <v>10</v>
      </c>
      <c r="E64" s="4">
        <v>26</v>
      </c>
      <c r="F64" s="4">
        <v>987.74</v>
      </c>
      <c r="G64" s="4">
        <v>-0.24368540566691893</v>
      </c>
      <c r="H64" s="3" t="s">
        <v>439</v>
      </c>
      <c r="I64" s="3" t="s">
        <v>335</v>
      </c>
      <c r="J64" s="1">
        <v>45389</v>
      </c>
      <c r="K64" s="4">
        <v>42123.110909090959</v>
      </c>
      <c r="L64" s="4">
        <v>132929.50192099597</v>
      </c>
      <c r="M64" s="4">
        <v>-0.30945253171518661</v>
      </c>
      <c r="N64" s="3" t="s">
        <v>439</v>
      </c>
    </row>
    <row r="65" spans="1:14" x14ac:dyDescent="0.3">
      <c r="A65" s="3" t="s">
        <v>18</v>
      </c>
      <c r="B65" s="3" t="s">
        <v>7</v>
      </c>
      <c r="C65" s="4">
        <v>24.43</v>
      </c>
      <c r="D65" s="4">
        <v>1</v>
      </c>
      <c r="E65" s="4">
        <v>110</v>
      </c>
      <c r="F65" s="4">
        <v>2687.3</v>
      </c>
      <c r="G65" s="4">
        <v>-0.22700032724164715</v>
      </c>
      <c r="H65" s="3" t="s">
        <v>439</v>
      </c>
      <c r="I65" s="3" t="s">
        <v>338</v>
      </c>
      <c r="J65" s="1">
        <v>45337</v>
      </c>
      <c r="K65" s="4">
        <v>1881.0670270270268</v>
      </c>
      <c r="L65" s="4">
        <v>5343.4324984110126</v>
      </c>
      <c r="M65" s="4">
        <v>0.15088297142571269</v>
      </c>
      <c r="N65" s="3" t="s">
        <v>439</v>
      </c>
    </row>
    <row r="66" spans="1:14" x14ac:dyDescent="0.3">
      <c r="A66" s="3" t="s">
        <v>1</v>
      </c>
      <c r="B66" s="3" t="s">
        <v>54</v>
      </c>
      <c r="C66" s="4">
        <v>84.99</v>
      </c>
      <c r="D66" s="4">
        <v>10</v>
      </c>
      <c r="E66" s="4">
        <v>51</v>
      </c>
      <c r="F66" s="4">
        <v>4334.49</v>
      </c>
      <c r="G66" s="4">
        <v>-0.21082938044875754</v>
      </c>
      <c r="H66" s="3" t="s">
        <v>439</v>
      </c>
      <c r="I66" s="3" t="s">
        <v>335</v>
      </c>
      <c r="J66" s="1">
        <v>45430</v>
      </c>
      <c r="K66" s="4">
        <v>42123.110909090959</v>
      </c>
      <c r="L66" s="4">
        <v>132929.50192099597</v>
      </c>
      <c r="M66" s="4">
        <v>-0.28427565260531767</v>
      </c>
      <c r="N66" s="3" t="s">
        <v>439</v>
      </c>
    </row>
    <row r="67" spans="1:14" x14ac:dyDescent="0.3">
      <c r="A67" s="3" t="s">
        <v>30</v>
      </c>
      <c r="B67" s="3" t="s">
        <v>41</v>
      </c>
      <c r="C67" s="4">
        <v>25.99</v>
      </c>
      <c r="D67" s="4">
        <v>10</v>
      </c>
      <c r="E67" s="4">
        <v>3</v>
      </c>
      <c r="F67" s="4">
        <v>77.97</v>
      </c>
      <c r="G67" s="4">
        <v>-0.25261688428430196</v>
      </c>
      <c r="H67" s="3" t="s">
        <v>439</v>
      </c>
      <c r="I67" s="3" t="s">
        <v>338</v>
      </c>
      <c r="J67" s="1">
        <v>45404</v>
      </c>
      <c r="K67" s="4">
        <v>10438.718031746032</v>
      </c>
      <c r="L67" s="4">
        <v>26406.609500097282</v>
      </c>
      <c r="M67" s="4">
        <v>-0.39235434718371792</v>
      </c>
      <c r="N67" s="3" t="s">
        <v>439</v>
      </c>
    </row>
    <row r="68" spans="1:14" x14ac:dyDescent="0.3">
      <c r="A68" s="3" t="s">
        <v>3</v>
      </c>
      <c r="B68" s="3" t="s">
        <v>54</v>
      </c>
      <c r="C68" s="4">
        <v>39.99</v>
      </c>
      <c r="D68" s="4">
        <v>5</v>
      </c>
      <c r="E68" s="4">
        <v>18</v>
      </c>
      <c r="F68" s="4">
        <v>719.82</v>
      </c>
      <c r="G68" s="4">
        <v>-0.24631565479710488</v>
      </c>
      <c r="H68" s="3" t="s">
        <v>439</v>
      </c>
      <c r="I68" s="3" t="s">
        <v>335</v>
      </c>
      <c r="J68" s="1">
        <v>45410</v>
      </c>
      <c r="K68" s="4">
        <v>42123.110909090959</v>
      </c>
      <c r="L68" s="4">
        <v>132929.50192099597</v>
      </c>
      <c r="M68" s="4">
        <v>-0.31146803614519064</v>
      </c>
      <c r="N68" s="3" t="s">
        <v>439</v>
      </c>
    </row>
    <row r="69" spans="1:14" x14ac:dyDescent="0.3">
      <c r="A69" s="3" t="s">
        <v>56</v>
      </c>
      <c r="B69" s="3" t="s">
        <v>54</v>
      </c>
      <c r="C69" s="4">
        <v>30.95</v>
      </c>
      <c r="D69" s="4">
        <v>6</v>
      </c>
      <c r="E69" s="4">
        <v>36</v>
      </c>
      <c r="F69" s="4">
        <v>1114.2</v>
      </c>
      <c r="G69" s="4">
        <v>-0.24244391079903554</v>
      </c>
      <c r="H69" s="3" t="s">
        <v>439</v>
      </c>
      <c r="I69" s="3" t="s">
        <v>335</v>
      </c>
      <c r="J69" s="1">
        <v>45440</v>
      </c>
      <c r="K69" s="4">
        <v>42123.110909090959</v>
      </c>
      <c r="L69" s="4">
        <v>132929.50192099597</v>
      </c>
      <c r="M69" s="4">
        <v>-0.30850120038412393</v>
      </c>
      <c r="N69" s="3" t="s">
        <v>439</v>
      </c>
    </row>
    <row r="70" spans="1:14" x14ac:dyDescent="0.3">
      <c r="A70" s="3" t="s">
        <v>5</v>
      </c>
      <c r="B70" s="3" t="s">
        <v>54</v>
      </c>
      <c r="C70" s="4">
        <v>48.95</v>
      </c>
      <c r="D70" s="4">
        <v>10</v>
      </c>
      <c r="E70" s="4">
        <v>969</v>
      </c>
      <c r="F70" s="4">
        <v>47432.55</v>
      </c>
      <c r="G70" s="4">
        <v>0.21227690063403437</v>
      </c>
      <c r="H70" s="3" t="s">
        <v>439</v>
      </c>
      <c r="I70" s="3" t="s">
        <v>335</v>
      </c>
      <c r="J70" s="1">
        <v>45325</v>
      </c>
      <c r="K70" s="4">
        <v>42123.110909090959</v>
      </c>
      <c r="L70" s="4">
        <v>132929.50192099597</v>
      </c>
      <c r="M70" s="4">
        <v>3.9941766230829658E-2</v>
      </c>
      <c r="N70" s="3" t="s">
        <v>439</v>
      </c>
    </row>
    <row r="71" spans="1:14" x14ac:dyDescent="0.3">
      <c r="A71" s="3" t="s">
        <v>12</v>
      </c>
      <c r="B71" s="3" t="s">
        <v>54</v>
      </c>
      <c r="C71" s="4">
        <v>44.99</v>
      </c>
      <c r="D71" s="4">
        <v>10</v>
      </c>
      <c r="E71" s="4">
        <v>27</v>
      </c>
      <c r="F71" s="4">
        <v>1214.73</v>
      </c>
      <c r="G71" s="4">
        <v>-0.24145697833763816</v>
      </c>
      <c r="H71" s="3" t="s">
        <v>439</v>
      </c>
      <c r="I71" s="3" t="s">
        <v>335</v>
      </c>
      <c r="J71" s="1">
        <v>45423</v>
      </c>
      <c r="K71" s="4">
        <v>42123.110909090959</v>
      </c>
      <c r="L71" s="4">
        <v>132929.50192099597</v>
      </c>
      <c r="M71" s="4">
        <v>-0.30774493485580084</v>
      </c>
      <c r="N71" s="3" t="s">
        <v>439</v>
      </c>
    </row>
    <row r="72" spans="1:14" x14ac:dyDescent="0.3">
      <c r="A72" s="3" t="s">
        <v>6</v>
      </c>
      <c r="B72" s="3" t="s">
        <v>7</v>
      </c>
      <c r="C72" s="4">
        <v>15.03</v>
      </c>
      <c r="D72" s="4">
        <v>3</v>
      </c>
      <c r="E72" s="4">
        <v>44</v>
      </c>
      <c r="F72" s="4">
        <v>661.31999999999994</v>
      </c>
      <c r="G72" s="4">
        <v>-0.24688996643533972</v>
      </c>
      <c r="H72" s="3" t="s">
        <v>439</v>
      </c>
      <c r="I72" s="3" t="s">
        <v>338</v>
      </c>
      <c r="J72" s="1">
        <v>45416</v>
      </c>
      <c r="K72" s="4">
        <v>1881.0670270270268</v>
      </c>
      <c r="L72" s="4">
        <v>5343.4324984110126</v>
      </c>
      <c r="M72" s="4">
        <v>-0.22827031639114848</v>
      </c>
      <c r="N72" s="3" t="s">
        <v>439</v>
      </c>
    </row>
    <row r="73" spans="1:14" x14ac:dyDescent="0.3">
      <c r="A73" s="3" t="s">
        <v>18</v>
      </c>
      <c r="B73" s="3" t="s">
        <v>54</v>
      </c>
      <c r="C73" s="4">
        <v>21.15</v>
      </c>
      <c r="D73" s="4">
        <v>95</v>
      </c>
      <c r="E73" s="4">
        <v>739</v>
      </c>
      <c r="F73" s="4">
        <v>15629.849999999999</v>
      </c>
      <c r="G73" s="4">
        <v>-9.9939522225642063E-2</v>
      </c>
      <c r="H73" s="3" t="s">
        <v>439</v>
      </c>
      <c r="I73" s="3" t="s">
        <v>335</v>
      </c>
      <c r="J73" s="1">
        <v>45408</v>
      </c>
      <c r="K73" s="4">
        <v>42123.110909090959</v>
      </c>
      <c r="L73" s="4">
        <v>132929.50192099597</v>
      </c>
      <c r="M73" s="4">
        <v>-0.19930309319022882</v>
      </c>
      <c r="N73" s="3" t="s">
        <v>439</v>
      </c>
    </row>
    <row r="74" spans="1:14" x14ac:dyDescent="0.3">
      <c r="A74" s="3" t="s">
        <v>40</v>
      </c>
      <c r="B74" s="3" t="s">
        <v>54</v>
      </c>
      <c r="C74" s="4">
        <v>69.55</v>
      </c>
      <c r="D74" s="4">
        <v>3</v>
      </c>
      <c r="E74" s="4">
        <v>16</v>
      </c>
      <c r="F74" s="4">
        <v>1112.8</v>
      </c>
      <c r="G74" s="4">
        <v>-0.24245765500918134</v>
      </c>
      <c r="H74" s="3" t="s">
        <v>439</v>
      </c>
      <c r="I74" s="3" t="s">
        <v>335</v>
      </c>
      <c r="J74" s="1">
        <v>45310</v>
      </c>
      <c r="K74" s="4">
        <v>42123.110909090959</v>
      </c>
      <c r="L74" s="4">
        <v>132929.50192099597</v>
      </c>
      <c r="M74" s="4">
        <v>-0.30851173228245921</v>
      </c>
      <c r="N74" s="3" t="s">
        <v>439</v>
      </c>
    </row>
    <row r="75" spans="1:14" x14ac:dyDescent="0.3">
      <c r="A75" s="3" t="s">
        <v>12</v>
      </c>
      <c r="B75" s="3" t="s">
        <v>54</v>
      </c>
      <c r="C75" s="4">
        <v>28.2</v>
      </c>
      <c r="D75" s="4">
        <v>8</v>
      </c>
      <c r="E75" s="4">
        <v>24</v>
      </c>
      <c r="F75" s="4">
        <v>676.8</v>
      </c>
      <c r="G75" s="4">
        <v>-0.24673799474029912</v>
      </c>
      <c r="H75" s="3" t="s">
        <v>439</v>
      </c>
      <c r="I75" s="3" t="s">
        <v>335</v>
      </c>
      <c r="J75" s="1">
        <v>45424</v>
      </c>
      <c r="K75" s="4">
        <v>42123.110909090959</v>
      </c>
      <c r="L75" s="4">
        <v>132929.50192099597</v>
      </c>
      <c r="M75" s="4">
        <v>-0.31179166633546673</v>
      </c>
      <c r="N75" s="3" t="s">
        <v>439</v>
      </c>
    </row>
    <row r="76" spans="1:14" x14ac:dyDescent="0.3">
      <c r="A76" s="3" t="s">
        <v>102</v>
      </c>
      <c r="B76" s="3" t="s">
        <v>54</v>
      </c>
      <c r="C76" s="4">
        <v>17.98</v>
      </c>
      <c r="D76" s="4">
        <v>10</v>
      </c>
      <c r="E76" s="4">
        <v>66</v>
      </c>
      <c r="F76" s="4">
        <v>1186.68</v>
      </c>
      <c r="G76" s="4">
        <v>-0.24173235340520202</v>
      </c>
      <c r="H76" s="3" t="s">
        <v>439</v>
      </c>
      <c r="I76" s="3" t="s">
        <v>335</v>
      </c>
      <c r="J76" s="1">
        <v>45357</v>
      </c>
      <c r="K76" s="4">
        <v>42123.110909090959</v>
      </c>
      <c r="L76" s="4">
        <v>132929.50192099597</v>
      </c>
      <c r="M76" s="4">
        <v>-0.30795594896173401</v>
      </c>
      <c r="N76" s="3" t="s">
        <v>439</v>
      </c>
    </row>
    <row r="77" spans="1:14" x14ac:dyDescent="0.3">
      <c r="A77" s="3" t="s">
        <v>105</v>
      </c>
      <c r="B77" s="3" t="s">
        <v>54</v>
      </c>
      <c r="C77" s="4">
        <v>16.04</v>
      </c>
      <c r="D77" s="4">
        <v>31</v>
      </c>
      <c r="E77" s="4">
        <v>2817</v>
      </c>
      <c r="F77" s="4">
        <v>45184.68</v>
      </c>
      <c r="G77" s="4">
        <v>0.19020890230516349</v>
      </c>
      <c r="H77" s="3" t="s">
        <v>439</v>
      </c>
      <c r="I77" s="3" t="s">
        <v>335</v>
      </c>
      <c r="J77" s="1">
        <v>45396</v>
      </c>
      <c r="K77" s="4">
        <v>42123.110909090959</v>
      </c>
      <c r="L77" s="4">
        <v>132929.50192099597</v>
      </c>
      <c r="M77" s="4">
        <v>2.3031524580063679E-2</v>
      </c>
      <c r="N77" s="3" t="s">
        <v>439</v>
      </c>
    </row>
    <row r="78" spans="1:14" x14ac:dyDescent="0.3">
      <c r="A78" s="3" t="s">
        <v>13</v>
      </c>
      <c r="B78" s="3" t="s">
        <v>41</v>
      </c>
      <c r="C78" s="4">
        <v>35.71</v>
      </c>
      <c r="D78" s="4">
        <v>3</v>
      </c>
      <c r="E78" s="4">
        <v>36</v>
      </c>
      <c r="F78" s="4">
        <v>1285.56</v>
      </c>
      <c r="G78" s="4">
        <v>-0.24076161947719074</v>
      </c>
      <c r="H78" s="3" t="s">
        <v>439</v>
      </c>
      <c r="I78" s="3" t="s">
        <v>338</v>
      </c>
      <c r="J78" s="1">
        <v>45395</v>
      </c>
      <c r="K78" s="4">
        <v>10438.718031746032</v>
      </c>
      <c r="L78" s="4">
        <v>26406.609500097282</v>
      </c>
      <c r="M78" s="4">
        <v>-0.34662375083451408</v>
      </c>
      <c r="N78" s="3" t="s">
        <v>439</v>
      </c>
    </row>
    <row r="79" spans="1:14" x14ac:dyDescent="0.3">
      <c r="A79" s="3" t="s">
        <v>3</v>
      </c>
      <c r="B79" s="3" t="s">
        <v>9</v>
      </c>
      <c r="C79" s="4">
        <v>15.99</v>
      </c>
      <c r="D79" s="4">
        <v>10</v>
      </c>
      <c r="E79" s="4">
        <v>594</v>
      </c>
      <c r="F79" s="4">
        <v>9498.06</v>
      </c>
      <c r="G79" s="4">
        <v>-0.16013710103268469</v>
      </c>
      <c r="H79" s="3" t="s">
        <v>439</v>
      </c>
      <c r="I79" s="3" t="s">
        <v>335</v>
      </c>
      <c r="J79" s="1">
        <v>45408</v>
      </c>
      <c r="K79" s="4">
        <v>3369.2595999999985</v>
      </c>
      <c r="L79" s="4">
        <v>7916.3472393375896</v>
      </c>
      <c r="M79" s="4">
        <v>0.77419549884636396</v>
      </c>
      <c r="N79" s="3" t="s">
        <v>439</v>
      </c>
    </row>
    <row r="80" spans="1:14" x14ac:dyDescent="0.3">
      <c r="A80" s="3" t="s">
        <v>42</v>
      </c>
      <c r="B80" s="3" t="s">
        <v>41</v>
      </c>
      <c r="C80" s="4">
        <v>10.99</v>
      </c>
      <c r="D80" s="4">
        <v>10</v>
      </c>
      <c r="E80" s="4">
        <v>179</v>
      </c>
      <c r="F80" s="4">
        <v>1967.21</v>
      </c>
      <c r="G80" s="4">
        <v>-0.23406966173013474</v>
      </c>
      <c r="H80" s="3" t="s">
        <v>439</v>
      </c>
      <c r="I80" s="3" t="s">
        <v>338</v>
      </c>
      <c r="J80" s="1">
        <v>45329</v>
      </c>
      <c r="K80" s="4">
        <v>10438.718031746032</v>
      </c>
      <c r="L80" s="4">
        <v>26406.609500097282</v>
      </c>
      <c r="M80" s="4">
        <v>-0.32081013776928924</v>
      </c>
      <c r="N80" s="3" t="s">
        <v>439</v>
      </c>
    </row>
    <row r="81" spans="1:14" x14ac:dyDescent="0.3">
      <c r="A81" s="3" t="s">
        <v>5</v>
      </c>
      <c r="B81" s="3" t="s">
        <v>41</v>
      </c>
      <c r="C81" s="4">
        <v>70.989999999999995</v>
      </c>
      <c r="D81" s="4">
        <v>2</v>
      </c>
      <c r="E81" s="4">
        <v>52</v>
      </c>
      <c r="F81" s="4">
        <v>3691.4799999999996</v>
      </c>
      <c r="G81" s="4">
        <v>-0.2171419979957897</v>
      </c>
      <c r="H81" s="3" t="s">
        <v>439</v>
      </c>
      <c r="I81" s="3" t="s">
        <v>335</v>
      </c>
      <c r="J81" s="1">
        <v>45344</v>
      </c>
      <c r="K81" s="4">
        <v>10438.718031746032</v>
      </c>
      <c r="L81" s="4">
        <v>26406.609500097282</v>
      </c>
      <c r="M81" s="4">
        <v>-0.25551322791822917</v>
      </c>
      <c r="N81" s="3" t="s">
        <v>439</v>
      </c>
    </row>
    <row r="82" spans="1:14" x14ac:dyDescent="0.3">
      <c r="A82" s="3" t="s">
        <v>3</v>
      </c>
      <c r="B82" s="3" t="s">
        <v>9</v>
      </c>
      <c r="C82" s="4">
        <v>16.989999999999998</v>
      </c>
      <c r="D82" s="4">
        <v>10</v>
      </c>
      <c r="E82" s="4">
        <v>404</v>
      </c>
      <c r="F82" s="4">
        <v>6863.9599999999991</v>
      </c>
      <c r="G82" s="4">
        <v>-0.18599683242199044</v>
      </c>
      <c r="H82" s="3" t="s">
        <v>439</v>
      </c>
      <c r="I82" s="3" t="s">
        <v>337</v>
      </c>
      <c r="J82" s="1">
        <v>45369</v>
      </c>
      <c r="K82" s="4">
        <v>3369.2595999999985</v>
      </c>
      <c r="L82" s="4">
        <v>7916.3472393375896</v>
      </c>
      <c r="M82" s="4">
        <v>0.44145365208770504</v>
      </c>
      <c r="N82" s="3" t="s">
        <v>439</v>
      </c>
    </row>
    <row r="83" spans="1:14" x14ac:dyDescent="0.3">
      <c r="A83" s="3" t="s">
        <v>48</v>
      </c>
      <c r="B83" s="3" t="s">
        <v>41</v>
      </c>
      <c r="C83" s="4">
        <v>126.99</v>
      </c>
      <c r="D83" s="4">
        <v>1</v>
      </c>
      <c r="E83" s="4">
        <v>32</v>
      </c>
      <c r="F83" s="4">
        <v>4063.68</v>
      </c>
      <c r="G83" s="4">
        <v>-0.21348800155560155</v>
      </c>
      <c r="H83" s="3" t="s">
        <v>439</v>
      </c>
      <c r="I83" s="3" t="s">
        <v>335</v>
      </c>
      <c r="J83" s="1">
        <v>45429</v>
      </c>
      <c r="K83" s="4">
        <v>10438.718031746032</v>
      </c>
      <c r="L83" s="4">
        <v>26406.609500097282</v>
      </c>
      <c r="M83" s="4">
        <v>-0.24141827188085413</v>
      </c>
      <c r="N83" s="3" t="s">
        <v>439</v>
      </c>
    </row>
    <row r="84" spans="1:14" x14ac:dyDescent="0.3">
      <c r="A84" s="3" t="s">
        <v>43</v>
      </c>
      <c r="B84" s="3" t="s">
        <v>7</v>
      </c>
      <c r="C84" s="4">
        <v>159.99</v>
      </c>
      <c r="D84" s="4">
        <v>10</v>
      </c>
      <c r="E84" s="4">
        <v>30</v>
      </c>
      <c r="F84" s="4">
        <v>4799.7000000000007</v>
      </c>
      <c r="G84" s="4">
        <v>-0.20626227759024079</v>
      </c>
      <c r="H84" s="3" t="s">
        <v>439</v>
      </c>
      <c r="I84" s="3" t="s">
        <v>335</v>
      </c>
      <c r="J84" s="1">
        <v>45355</v>
      </c>
      <c r="K84" s="4">
        <v>1881.0670270270268</v>
      </c>
      <c r="L84" s="4">
        <v>5343.4324984110126</v>
      </c>
      <c r="M84" s="4">
        <v>0.54620938391958618</v>
      </c>
      <c r="N84" s="3" t="s">
        <v>439</v>
      </c>
    </row>
    <row r="85" spans="1:14" x14ac:dyDescent="0.3">
      <c r="A85" s="3" t="s">
        <v>344</v>
      </c>
      <c r="B85" s="3" t="s">
        <v>129</v>
      </c>
      <c r="C85" s="4">
        <v>39.950000000000003</v>
      </c>
      <c r="D85" s="4">
        <v>10</v>
      </c>
      <c r="E85" s="4">
        <v>353</v>
      </c>
      <c r="F85" s="4">
        <v>14102.35</v>
      </c>
      <c r="G85" s="4">
        <v>-0.11493543722399614</v>
      </c>
      <c r="H85" s="3" t="s">
        <v>439</v>
      </c>
      <c r="I85" s="3" t="s">
        <v>337</v>
      </c>
      <c r="J85" s="1">
        <v>45396</v>
      </c>
      <c r="K85" s="4">
        <v>66960.915909090923</v>
      </c>
      <c r="L85" s="4">
        <v>268412.05159382155</v>
      </c>
      <c r="M85" s="4">
        <v>-0.1969306728040659</v>
      </c>
      <c r="N85" s="3" t="s">
        <v>439</v>
      </c>
    </row>
    <row r="86" spans="1:14" x14ac:dyDescent="0.3">
      <c r="A86" s="3" t="s">
        <v>5</v>
      </c>
      <c r="B86" s="3" t="s">
        <v>54</v>
      </c>
      <c r="C86" s="4">
        <v>27.1</v>
      </c>
      <c r="D86" s="4">
        <v>8</v>
      </c>
      <c r="E86" s="4">
        <v>28</v>
      </c>
      <c r="F86" s="4">
        <v>758.80000000000007</v>
      </c>
      <c r="G86" s="4">
        <v>-0.24593297671747422</v>
      </c>
      <c r="H86" s="3" t="s">
        <v>439</v>
      </c>
      <c r="I86" s="3" t="s">
        <v>335</v>
      </c>
      <c r="J86" s="1">
        <v>45412</v>
      </c>
      <c r="K86" s="4">
        <v>42123.110909090959</v>
      </c>
      <c r="L86" s="4">
        <v>132929.50192099597</v>
      </c>
      <c r="M86" s="4">
        <v>-0.31117479800439651</v>
      </c>
      <c r="N86" s="3" t="s">
        <v>439</v>
      </c>
    </row>
    <row r="87" spans="1:14" x14ac:dyDescent="0.3">
      <c r="A87" s="3" t="s">
        <v>40</v>
      </c>
      <c r="B87" s="3" t="s">
        <v>54</v>
      </c>
      <c r="C87" s="4">
        <v>71.98</v>
      </c>
      <c r="D87" s="4">
        <v>1</v>
      </c>
      <c r="E87" s="4">
        <v>2153</v>
      </c>
      <c r="F87" s="4">
        <v>154972.94</v>
      </c>
      <c r="G87" s="4">
        <v>1.2680324144342625</v>
      </c>
      <c r="H87" s="3" t="s">
        <v>439</v>
      </c>
      <c r="I87" s="3" t="s">
        <v>335</v>
      </c>
      <c r="J87" s="1">
        <v>45411</v>
      </c>
      <c r="K87" s="4">
        <v>42123.110909090959</v>
      </c>
      <c r="L87" s="4">
        <v>132929.50192099597</v>
      </c>
      <c r="M87" s="4">
        <v>0.84894494796180842</v>
      </c>
      <c r="N87" s="3" t="s">
        <v>439</v>
      </c>
    </row>
    <row r="88" spans="1:14" x14ac:dyDescent="0.3">
      <c r="A88" s="3" t="s">
        <v>3</v>
      </c>
      <c r="B88" s="3" t="s">
        <v>9</v>
      </c>
      <c r="C88" s="4">
        <v>14.99</v>
      </c>
      <c r="D88" s="4">
        <v>10</v>
      </c>
      <c r="E88" s="4">
        <v>358</v>
      </c>
      <c r="F88" s="4">
        <v>5366.42</v>
      </c>
      <c r="G88" s="4">
        <v>-0.20069862132322461</v>
      </c>
      <c r="H88" s="3" t="s">
        <v>439</v>
      </c>
      <c r="I88" s="3" t="s">
        <v>335</v>
      </c>
      <c r="J88" s="1">
        <v>45375</v>
      </c>
      <c r="K88" s="4">
        <v>3369.2595999999985</v>
      </c>
      <c r="L88" s="4">
        <v>7916.3472393375896</v>
      </c>
      <c r="M88" s="4">
        <v>0.2522830719294113</v>
      </c>
      <c r="N88" s="3" t="s">
        <v>439</v>
      </c>
    </row>
    <row r="89" spans="1:14" x14ac:dyDescent="0.3">
      <c r="A89" s="3" t="s">
        <v>45</v>
      </c>
      <c r="B89" s="3" t="s">
        <v>180</v>
      </c>
      <c r="C89" s="4">
        <v>29.99</v>
      </c>
      <c r="D89" s="4">
        <v>9</v>
      </c>
      <c r="E89" s="4">
        <v>87</v>
      </c>
      <c r="F89" s="4">
        <v>2609.1299999999997</v>
      </c>
      <c r="G89" s="4">
        <v>-0.22776774503243033</v>
      </c>
      <c r="H89" s="3" t="s">
        <v>439</v>
      </c>
      <c r="I89" s="3" t="s">
        <v>338</v>
      </c>
      <c r="J89" s="1">
        <v>45426</v>
      </c>
      <c r="K89" s="4">
        <v>15577.778285714288</v>
      </c>
      <c r="L89" s="4">
        <v>35267.89604619662</v>
      </c>
      <c r="M89" s="4">
        <v>-0.36771822931333781</v>
      </c>
      <c r="N89" s="3" t="s">
        <v>439</v>
      </c>
    </row>
    <row r="90" spans="1:14" x14ac:dyDescent="0.3">
      <c r="A90" s="3" t="s">
        <v>352</v>
      </c>
      <c r="B90" s="3" t="s">
        <v>54</v>
      </c>
      <c r="C90" s="4">
        <v>43.47</v>
      </c>
      <c r="D90" s="4">
        <v>10</v>
      </c>
      <c r="E90" s="4">
        <v>34</v>
      </c>
      <c r="F90" s="4">
        <v>1477.98</v>
      </c>
      <c r="G90" s="4">
        <v>-0.2388725759655814</v>
      </c>
      <c r="H90" s="3" t="s">
        <v>439</v>
      </c>
      <c r="I90" s="3" t="s">
        <v>335</v>
      </c>
      <c r="J90" s="1">
        <v>45293</v>
      </c>
      <c r="K90" s="4">
        <v>42123.110909090959</v>
      </c>
      <c r="L90" s="4">
        <v>132929.50192099597</v>
      </c>
      <c r="M90" s="4">
        <v>-0.30576456182952966</v>
      </c>
      <c r="N90" s="3" t="s">
        <v>439</v>
      </c>
    </row>
    <row r="91" spans="1:14" x14ac:dyDescent="0.3">
      <c r="A91" s="3" t="s">
        <v>14</v>
      </c>
      <c r="B91" s="3" t="s">
        <v>41</v>
      </c>
      <c r="C91" s="4">
        <v>109.99</v>
      </c>
      <c r="D91" s="4">
        <v>3</v>
      </c>
      <c r="E91" s="4">
        <v>24</v>
      </c>
      <c r="F91" s="4">
        <v>2639.7599999999998</v>
      </c>
      <c r="G91" s="4">
        <v>-0.22746704134902637</v>
      </c>
      <c r="H91" s="3" t="s">
        <v>439</v>
      </c>
      <c r="I91" s="3" t="s">
        <v>143</v>
      </c>
      <c r="J91" s="1">
        <v>45433</v>
      </c>
      <c r="K91" s="4">
        <v>10438.718031746032</v>
      </c>
      <c r="L91" s="4">
        <v>26406.609500097282</v>
      </c>
      <c r="M91" s="4">
        <v>-0.29534113539707929</v>
      </c>
      <c r="N91" s="3" t="s">
        <v>439</v>
      </c>
    </row>
    <row r="92" spans="1:14" x14ac:dyDescent="0.3">
      <c r="A92" s="3" t="s">
        <v>3</v>
      </c>
      <c r="B92" s="3" t="s">
        <v>334</v>
      </c>
      <c r="C92" s="4">
        <v>15.89</v>
      </c>
      <c r="D92" s="4">
        <v>6</v>
      </c>
      <c r="E92" s="4">
        <v>8</v>
      </c>
      <c r="F92" s="4">
        <v>127.12</v>
      </c>
      <c r="G92" s="4">
        <v>-0.2521343643352551</v>
      </c>
      <c r="H92" s="3" t="s">
        <v>439</v>
      </c>
      <c r="I92" s="3" t="s">
        <v>338</v>
      </c>
      <c r="J92" s="1">
        <v>45353</v>
      </c>
      <c r="K92" s="4">
        <v>174.79</v>
      </c>
      <c r="L92" s="4">
        <v>67.415560518325421</v>
      </c>
      <c r="M92" s="4">
        <v>-0.70710678118654757</v>
      </c>
      <c r="N92" s="3" t="s">
        <v>439</v>
      </c>
    </row>
    <row r="93" spans="1:14" x14ac:dyDescent="0.3">
      <c r="A93" s="3" t="s">
        <v>106</v>
      </c>
      <c r="B93" s="3" t="s">
        <v>54</v>
      </c>
      <c r="C93" s="4">
        <v>9.98</v>
      </c>
      <c r="D93" s="4">
        <v>36</v>
      </c>
      <c r="E93" s="4">
        <v>8453</v>
      </c>
      <c r="F93" s="4">
        <v>84360.94</v>
      </c>
      <c r="G93" s="4">
        <v>0.57481372385241036</v>
      </c>
      <c r="H93" s="3" t="s">
        <v>439</v>
      </c>
      <c r="I93" s="3" t="s">
        <v>335</v>
      </c>
      <c r="J93" s="1">
        <v>45386</v>
      </c>
      <c r="K93" s="4">
        <v>42123.110909090959</v>
      </c>
      <c r="L93" s="4">
        <v>132929.50192099597</v>
      </c>
      <c r="M93" s="4">
        <v>0.3177460870650991</v>
      </c>
      <c r="N93" s="3" t="s">
        <v>439</v>
      </c>
    </row>
    <row r="94" spans="1:14" x14ac:dyDescent="0.3">
      <c r="A94" s="3" t="s">
        <v>42</v>
      </c>
      <c r="B94" s="3" t="s">
        <v>9</v>
      </c>
      <c r="C94" s="4">
        <v>85</v>
      </c>
      <c r="D94" s="4">
        <v>4</v>
      </c>
      <c r="E94" s="4">
        <v>42</v>
      </c>
      <c r="F94" s="4">
        <v>3570</v>
      </c>
      <c r="G94" s="4">
        <v>-0.21833460274472591</v>
      </c>
      <c r="H94" s="3" t="s">
        <v>439</v>
      </c>
      <c r="I94" s="3" t="s">
        <v>143</v>
      </c>
      <c r="J94" s="1">
        <v>45316</v>
      </c>
      <c r="K94" s="4">
        <v>3369.2595999999985</v>
      </c>
      <c r="L94" s="4">
        <v>7916.3472393375896</v>
      </c>
      <c r="M94" s="4">
        <v>2.5357705256092166E-2</v>
      </c>
      <c r="N94" s="3" t="s">
        <v>439</v>
      </c>
    </row>
    <row r="95" spans="1:14" x14ac:dyDescent="0.3">
      <c r="A95" s="3" t="s">
        <v>357</v>
      </c>
      <c r="B95" s="3" t="s">
        <v>54</v>
      </c>
      <c r="C95" s="4">
        <v>33.5</v>
      </c>
      <c r="D95" s="4">
        <v>1</v>
      </c>
      <c r="E95" s="4">
        <v>1511</v>
      </c>
      <c r="F95" s="4">
        <v>50618.5</v>
      </c>
      <c r="G95" s="4">
        <v>0.24355430514402204</v>
      </c>
      <c r="H95" s="3" t="s">
        <v>439</v>
      </c>
      <c r="I95" s="3" t="s">
        <v>335</v>
      </c>
      <c r="J95" s="1">
        <v>45421</v>
      </c>
      <c r="K95" s="4">
        <v>42123.110909090959</v>
      </c>
      <c r="L95" s="4">
        <v>132929.50192099597</v>
      </c>
      <c r="M95" s="4">
        <v>6.3908981589038891E-2</v>
      </c>
      <c r="N95" s="3" t="s">
        <v>439</v>
      </c>
    </row>
    <row r="96" spans="1:14" x14ac:dyDescent="0.3">
      <c r="A96" s="3" t="s">
        <v>47</v>
      </c>
      <c r="B96" s="3" t="s">
        <v>41</v>
      </c>
      <c r="C96" s="4">
        <v>29.99</v>
      </c>
      <c r="D96" s="4">
        <v>5</v>
      </c>
      <c r="E96" s="4">
        <v>17</v>
      </c>
      <c r="F96" s="4">
        <v>509.83</v>
      </c>
      <c r="G96" s="4">
        <v>-0.2483771881460439</v>
      </c>
      <c r="H96" s="3" t="s">
        <v>439</v>
      </c>
      <c r="I96" s="3" t="s">
        <v>338</v>
      </c>
      <c r="J96" s="1">
        <v>45382</v>
      </c>
      <c r="K96" s="4">
        <v>10438.718031746032</v>
      </c>
      <c r="L96" s="4">
        <v>26406.609500097282</v>
      </c>
      <c r="M96" s="4">
        <v>-0.37600010829521502</v>
      </c>
      <c r="N96" s="3" t="s">
        <v>439</v>
      </c>
    </row>
    <row r="97" spans="1:14" x14ac:dyDescent="0.3">
      <c r="A97" s="3" t="s">
        <v>345</v>
      </c>
      <c r="B97" s="3" t="s">
        <v>54</v>
      </c>
      <c r="C97" s="4">
        <v>52.99</v>
      </c>
      <c r="D97" s="4">
        <v>10</v>
      </c>
      <c r="E97" s="4">
        <v>117</v>
      </c>
      <c r="F97" s="4">
        <v>6199.83</v>
      </c>
      <c r="G97" s="4">
        <v>-0.19251679119636483</v>
      </c>
      <c r="H97" s="3" t="s">
        <v>439</v>
      </c>
      <c r="I97" s="3" t="s">
        <v>335</v>
      </c>
      <c r="J97" s="1">
        <v>45418</v>
      </c>
      <c r="K97" s="4">
        <v>42123.110909090959</v>
      </c>
      <c r="L97" s="4">
        <v>132929.50192099597</v>
      </c>
      <c r="M97" s="4">
        <v>-0.27024310171899424</v>
      </c>
      <c r="N97" s="3" t="s">
        <v>439</v>
      </c>
    </row>
    <row r="98" spans="1:14" x14ac:dyDescent="0.3">
      <c r="A98" s="3" t="s">
        <v>5</v>
      </c>
      <c r="B98" s="3" t="s">
        <v>54</v>
      </c>
      <c r="C98" s="4">
        <v>28.99</v>
      </c>
      <c r="D98" s="4">
        <v>10</v>
      </c>
      <c r="E98" s="4">
        <v>10</v>
      </c>
      <c r="F98" s="4">
        <v>289.89999999999998</v>
      </c>
      <c r="G98" s="4">
        <v>-0.25053630538701804</v>
      </c>
      <c r="H98" s="3" t="s">
        <v>439</v>
      </c>
      <c r="I98" s="3" t="s">
        <v>335</v>
      </c>
      <c r="J98" s="1">
        <v>45442</v>
      </c>
      <c r="K98" s="4">
        <v>42123.110909090959</v>
      </c>
      <c r="L98" s="4">
        <v>132929.50192099597</v>
      </c>
      <c r="M98" s="4">
        <v>-0.31470223166828459</v>
      </c>
      <c r="N98" s="3" t="s">
        <v>439</v>
      </c>
    </row>
    <row r="99" spans="1:14" x14ac:dyDescent="0.3">
      <c r="A99" s="3" t="s">
        <v>14</v>
      </c>
      <c r="B99" s="3" t="s">
        <v>41</v>
      </c>
      <c r="C99" s="4">
        <v>69.989999999999995</v>
      </c>
      <c r="D99" s="4">
        <v>10</v>
      </c>
      <c r="E99" s="4">
        <v>157</v>
      </c>
      <c r="F99" s="4">
        <v>10988.429999999998</v>
      </c>
      <c r="G99" s="4">
        <v>-0.14550570212198291</v>
      </c>
      <c r="H99" s="3" t="s">
        <v>439</v>
      </c>
      <c r="I99" s="3" t="s">
        <v>337</v>
      </c>
      <c r="J99" s="1">
        <v>45315</v>
      </c>
      <c r="K99" s="4">
        <v>10438.718031746032</v>
      </c>
      <c r="L99" s="4">
        <v>26406.609500097282</v>
      </c>
      <c r="M99" s="4">
        <v>2.0817211245992857E-2</v>
      </c>
      <c r="N99" s="3" t="s">
        <v>439</v>
      </c>
    </row>
    <row r="100" spans="1:14" x14ac:dyDescent="0.3">
      <c r="A100" s="3" t="s">
        <v>1</v>
      </c>
      <c r="B100" s="3" t="s">
        <v>41</v>
      </c>
      <c r="C100" s="4">
        <v>84.99</v>
      </c>
      <c r="D100" s="4">
        <v>5</v>
      </c>
      <c r="E100" s="4">
        <v>73</v>
      </c>
      <c r="F100" s="4">
        <v>6204.2699999999995</v>
      </c>
      <c r="G100" s="4">
        <v>-0.19247320241561675</v>
      </c>
      <c r="H100" s="3" t="s">
        <v>439</v>
      </c>
      <c r="I100" s="3" t="s">
        <v>338</v>
      </c>
      <c r="J100" s="1">
        <v>45436</v>
      </c>
      <c r="K100" s="4">
        <v>10438.718031746032</v>
      </c>
      <c r="L100" s="4">
        <v>26406.609500097282</v>
      </c>
      <c r="M100" s="4">
        <v>-0.16035561217090108</v>
      </c>
      <c r="N100" s="3" t="s">
        <v>439</v>
      </c>
    </row>
    <row r="101" spans="1:14" x14ac:dyDescent="0.3">
      <c r="A101" s="3" t="s">
        <v>48</v>
      </c>
      <c r="B101" s="3" t="s">
        <v>41</v>
      </c>
      <c r="C101" s="4">
        <v>49.99</v>
      </c>
      <c r="D101" s="4">
        <v>5</v>
      </c>
      <c r="E101" s="4">
        <v>45</v>
      </c>
      <c r="F101" s="4">
        <v>2249.5500000000002</v>
      </c>
      <c r="G101" s="4">
        <v>-0.23129784723544713</v>
      </c>
      <c r="H101" s="3" t="s">
        <v>439</v>
      </c>
      <c r="I101" s="3" t="s">
        <v>338</v>
      </c>
      <c r="J101" s="1">
        <v>45296</v>
      </c>
      <c r="K101" s="4">
        <v>10438.718031746032</v>
      </c>
      <c r="L101" s="4">
        <v>26406.609500097282</v>
      </c>
      <c r="M101" s="4">
        <v>-0.31011811765216818</v>
      </c>
      <c r="N101" s="3" t="s">
        <v>439</v>
      </c>
    </row>
    <row r="102" spans="1:14" x14ac:dyDescent="0.3">
      <c r="A102" s="3" t="s">
        <v>45</v>
      </c>
      <c r="B102" s="3" t="s">
        <v>180</v>
      </c>
      <c r="C102" s="4">
        <v>33.950000000000003</v>
      </c>
      <c r="D102" s="4">
        <v>8</v>
      </c>
      <c r="E102" s="4">
        <v>464</v>
      </c>
      <c r="F102" s="4">
        <v>15752.800000000001</v>
      </c>
      <c r="G102" s="4">
        <v>-9.8732486056052754E-2</v>
      </c>
      <c r="H102" s="3" t="s">
        <v>439</v>
      </c>
      <c r="I102" s="3" t="s">
        <v>335</v>
      </c>
      <c r="J102" s="1">
        <v>45343</v>
      </c>
      <c r="K102" s="4">
        <v>15577.778285714288</v>
      </c>
      <c r="L102" s="4">
        <v>35267.89604619662</v>
      </c>
      <c r="M102" s="4">
        <v>4.9626355384640962E-3</v>
      </c>
      <c r="N102" s="3" t="s">
        <v>439</v>
      </c>
    </row>
    <row r="103" spans="1:14" x14ac:dyDescent="0.3">
      <c r="A103" s="3" t="s">
        <v>345</v>
      </c>
      <c r="B103" s="3" t="s">
        <v>54</v>
      </c>
      <c r="C103" s="4">
        <v>39.99</v>
      </c>
      <c r="D103" s="4">
        <v>10</v>
      </c>
      <c r="E103" s="4">
        <v>40</v>
      </c>
      <c r="F103" s="4">
        <v>1599.6000000000001</v>
      </c>
      <c r="G103" s="4">
        <v>-0.23767859679563061</v>
      </c>
      <c r="H103" s="3" t="s">
        <v>439</v>
      </c>
      <c r="I103" s="3" t="s">
        <v>335</v>
      </c>
      <c r="J103" s="1">
        <v>45331</v>
      </c>
      <c r="K103" s="4">
        <v>42123.110909090959</v>
      </c>
      <c r="L103" s="4">
        <v>132929.50192099597</v>
      </c>
      <c r="M103" s="4">
        <v>-0.3048496407755692</v>
      </c>
      <c r="N103" s="3" t="s">
        <v>439</v>
      </c>
    </row>
    <row r="104" spans="1:14" x14ac:dyDescent="0.3">
      <c r="A104" s="3" t="s">
        <v>56</v>
      </c>
      <c r="B104" s="3" t="s">
        <v>54</v>
      </c>
      <c r="C104" s="4">
        <v>59.99</v>
      </c>
      <c r="D104" s="4">
        <v>8</v>
      </c>
      <c r="E104" s="4">
        <v>39</v>
      </c>
      <c r="F104" s="4">
        <v>2339.61</v>
      </c>
      <c r="G104" s="4">
        <v>-0.23041370183135432</v>
      </c>
      <c r="H104" s="3" t="s">
        <v>439</v>
      </c>
      <c r="I104" s="3" t="s">
        <v>335</v>
      </c>
      <c r="J104" s="1">
        <v>45390</v>
      </c>
      <c r="K104" s="4">
        <v>42123.110909090959</v>
      </c>
      <c r="L104" s="4">
        <v>132929.50192099597</v>
      </c>
      <c r="M104" s="4">
        <v>-0.29928270499904153</v>
      </c>
      <c r="N104" s="3" t="s">
        <v>439</v>
      </c>
    </row>
    <row r="105" spans="1:14" x14ac:dyDescent="0.3">
      <c r="A105" s="3" t="s">
        <v>361</v>
      </c>
      <c r="B105" s="3" t="s">
        <v>54</v>
      </c>
      <c r="C105" s="4">
        <v>34.68</v>
      </c>
      <c r="D105" s="4">
        <v>8</v>
      </c>
      <c r="E105" s="4">
        <v>2</v>
      </c>
      <c r="F105" s="4">
        <v>69.36</v>
      </c>
      <c r="G105" s="4">
        <v>-0.25270141117669859</v>
      </c>
      <c r="H105" s="3" t="s">
        <v>439</v>
      </c>
      <c r="I105" s="3" t="s">
        <v>335</v>
      </c>
      <c r="J105" s="1">
        <v>45418</v>
      </c>
      <c r="K105" s="4">
        <v>42123.110909090959</v>
      </c>
      <c r="L105" s="4">
        <v>132929.50192099597</v>
      </c>
      <c r="M105" s="4">
        <v>-0.31636130656748251</v>
      </c>
      <c r="N105" s="3" t="s">
        <v>439</v>
      </c>
    </row>
    <row r="106" spans="1:14" x14ac:dyDescent="0.3">
      <c r="A106" s="3" t="s">
        <v>32</v>
      </c>
      <c r="B106" s="3" t="s">
        <v>54</v>
      </c>
      <c r="C106" s="4">
        <v>39.950000000000003</v>
      </c>
      <c r="D106" s="4">
        <v>13</v>
      </c>
      <c r="E106" s="4">
        <v>178</v>
      </c>
      <c r="F106" s="4">
        <v>7111.1</v>
      </c>
      <c r="G106" s="4">
        <v>-0.1835705866395399</v>
      </c>
      <c r="H106" s="3" t="s">
        <v>439</v>
      </c>
      <c r="I106" s="3" t="s">
        <v>335</v>
      </c>
      <c r="J106" s="1">
        <v>45410</v>
      </c>
      <c r="K106" s="4">
        <v>42123.110909090959</v>
      </c>
      <c r="L106" s="4">
        <v>132929.50192099597</v>
      </c>
      <c r="M106" s="4">
        <v>-0.26338781386467286</v>
      </c>
      <c r="N106" s="3" t="s">
        <v>439</v>
      </c>
    </row>
    <row r="107" spans="1:14" x14ac:dyDescent="0.3">
      <c r="A107" s="3" t="s">
        <v>20</v>
      </c>
      <c r="B107" s="3" t="s">
        <v>129</v>
      </c>
      <c r="C107" s="4">
        <v>54.99</v>
      </c>
      <c r="D107" s="4">
        <v>2</v>
      </c>
      <c r="E107" s="4">
        <v>22</v>
      </c>
      <c r="F107" s="4">
        <v>1209.78</v>
      </c>
      <c r="G107" s="4">
        <v>-0.24150557393779651</v>
      </c>
      <c r="H107" s="3" t="s">
        <v>439</v>
      </c>
      <c r="I107" s="3" t="s">
        <v>337</v>
      </c>
      <c r="J107" s="1">
        <v>45375</v>
      </c>
      <c r="K107" s="4">
        <v>66960.915909090923</v>
      </c>
      <c r="L107" s="4">
        <v>268412.05159382155</v>
      </c>
      <c r="M107" s="4">
        <v>-0.24496342663700432</v>
      </c>
      <c r="N107" s="3" t="s">
        <v>439</v>
      </c>
    </row>
    <row r="108" spans="1:14" x14ac:dyDescent="0.3">
      <c r="A108" s="3" t="s">
        <v>19</v>
      </c>
      <c r="B108" s="3" t="s">
        <v>54</v>
      </c>
      <c r="C108" s="4">
        <v>39.99</v>
      </c>
      <c r="D108" s="4">
        <v>10</v>
      </c>
      <c r="E108" s="4">
        <v>52</v>
      </c>
      <c r="F108" s="4">
        <v>2079.48</v>
      </c>
      <c r="G108" s="4">
        <v>-0.23296747424937189</v>
      </c>
      <c r="H108" s="3" t="s">
        <v>439</v>
      </c>
      <c r="I108" s="3" t="s">
        <v>335</v>
      </c>
      <c r="J108" s="1">
        <v>45381</v>
      </c>
      <c r="K108" s="4">
        <v>42123.110909090959</v>
      </c>
      <c r="L108" s="4">
        <v>132929.50192099597</v>
      </c>
      <c r="M108" s="4">
        <v>-0.30123960693759388</v>
      </c>
      <c r="N108" s="3" t="s">
        <v>439</v>
      </c>
    </row>
    <row r="109" spans="1:14" x14ac:dyDescent="0.3">
      <c r="A109" s="3" t="s">
        <v>37</v>
      </c>
      <c r="B109" s="3" t="s">
        <v>41</v>
      </c>
      <c r="C109" s="4">
        <v>189.99</v>
      </c>
      <c r="D109" s="4">
        <v>2</v>
      </c>
      <c r="E109" s="4">
        <v>32</v>
      </c>
      <c r="F109" s="4">
        <v>6079.68</v>
      </c>
      <c r="G109" s="4">
        <v>-0.19369633894566254</v>
      </c>
      <c r="H109" s="3" t="s">
        <v>439</v>
      </c>
      <c r="I109" s="3" t="s">
        <v>338</v>
      </c>
      <c r="J109" s="1">
        <v>45332</v>
      </c>
      <c r="K109" s="4">
        <v>10438.718031746032</v>
      </c>
      <c r="L109" s="4">
        <v>26406.609500097282</v>
      </c>
      <c r="M109" s="4">
        <v>-0.16507374912064998</v>
      </c>
      <c r="N109" s="3" t="s">
        <v>439</v>
      </c>
    </row>
    <row r="110" spans="1:14" x14ac:dyDescent="0.3">
      <c r="A110" s="3" t="s">
        <v>49</v>
      </c>
      <c r="B110" s="3" t="s">
        <v>101</v>
      </c>
      <c r="C110" s="4">
        <v>125</v>
      </c>
      <c r="D110" s="4">
        <v>10</v>
      </c>
      <c r="E110" s="4">
        <v>28</v>
      </c>
      <c r="F110" s="4">
        <v>3500</v>
      </c>
      <c r="G110" s="4">
        <v>-0.21902181325201547</v>
      </c>
      <c r="H110" s="3" t="s">
        <v>439</v>
      </c>
      <c r="I110" s="3" t="s">
        <v>337</v>
      </c>
      <c r="J110" s="1">
        <v>45387</v>
      </c>
      <c r="K110" s="4">
        <v>1516.98</v>
      </c>
      <c r="L110" s="4">
        <v>1143.3262167222638</v>
      </c>
      <c r="M110" s="4">
        <v>1.7344306209342475</v>
      </c>
      <c r="N110" s="3" t="s">
        <v>439</v>
      </c>
    </row>
    <row r="111" spans="1:14" x14ac:dyDescent="0.3">
      <c r="A111" s="3" t="s">
        <v>60</v>
      </c>
      <c r="B111" s="3" t="s">
        <v>54</v>
      </c>
      <c r="C111" s="4">
        <v>48.99</v>
      </c>
      <c r="D111" s="4">
        <v>10</v>
      </c>
      <c r="E111" s="4">
        <v>30</v>
      </c>
      <c r="F111" s="4">
        <v>1469.7</v>
      </c>
      <c r="G111" s="4">
        <v>-0.23895386315130077</v>
      </c>
      <c r="H111" s="3" t="s">
        <v>439</v>
      </c>
      <c r="I111" s="3" t="s">
        <v>335</v>
      </c>
      <c r="J111" s="1">
        <v>45374</v>
      </c>
      <c r="K111" s="4">
        <v>42123.110909090959</v>
      </c>
      <c r="L111" s="4">
        <v>132929.50192099597</v>
      </c>
      <c r="M111" s="4">
        <v>-0.30582685048539876</v>
      </c>
      <c r="N111" s="3" t="s">
        <v>439</v>
      </c>
    </row>
    <row r="112" spans="1:14" x14ac:dyDescent="0.3">
      <c r="A112" s="3" t="s">
        <v>61</v>
      </c>
      <c r="B112" s="3" t="s">
        <v>54</v>
      </c>
      <c r="C112" s="4">
        <v>26.9</v>
      </c>
      <c r="D112" s="4">
        <v>10</v>
      </c>
      <c r="E112" s="4">
        <v>264</v>
      </c>
      <c r="F112" s="4">
        <v>7101.5999999999995</v>
      </c>
      <c r="G112" s="4">
        <v>-0.18366385092267204</v>
      </c>
      <c r="H112" s="3" t="s">
        <v>439</v>
      </c>
      <c r="I112" s="3" t="s">
        <v>335</v>
      </c>
      <c r="J112" s="1">
        <v>45388</v>
      </c>
      <c r="K112" s="4">
        <v>42123.110909090959</v>
      </c>
      <c r="L112" s="4">
        <v>132929.50192099597</v>
      </c>
      <c r="M112" s="4">
        <v>-0.26345928031766269</v>
      </c>
      <c r="N112" s="3" t="s">
        <v>439</v>
      </c>
    </row>
    <row r="113" spans="1:14" x14ac:dyDescent="0.3">
      <c r="A113" s="3" t="s">
        <v>3</v>
      </c>
      <c r="B113" s="3" t="s">
        <v>9</v>
      </c>
      <c r="C113" s="4">
        <v>15.99</v>
      </c>
      <c r="D113" s="4">
        <v>10</v>
      </c>
      <c r="E113" s="4">
        <v>14</v>
      </c>
      <c r="F113" s="4">
        <v>223.86</v>
      </c>
      <c r="G113" s="4">
        <v>-0.25118463941418095</v>
      </c>
      <c r="H113" s="3" t="s">
        <v>439</v>
      </c>
      <c r="I113" s="3" t="s">
        <v>335</v>
      </c>
      <c r="J113" s="1">
        <v>45355</v>
      </c>
      <c r="K113" s="4">
        <v>3369.2595999999985</v>
      </c>
      <c r="L113" s="4">
        <v>7916.3472393375896</v>
      </c>
      <c r="M113" s="4">
        <v>-0.39732966542574172</v>
      </c>
      <c r="N113" s="3" t="s">
        <v>439</v>
      </c>
    </row>
    <row r="114" spans="1:14" x14ac:dyDescent="0.3">
      <c r="A114" s="3" t="s">
        <v>27</v>
      </c>
      <c r="B114" s="3" t="s">
        <v>54</v>
      </c>
      <c r="C114" s="4">
        <v>103.98</v>
      </c>
      <c r="D114" s="4">
        <v>1</v>
      </c>
      <c r="E114" s="4">
        <v>350</v>
      </c>
      <c r="F114" s="4">
        <v>36393</v>
      </c>
      <c r="G114" s="4">
        <v>0.10389840412334372</v>
      </c>
      <c r="H114" s="3" t="s">
        <v>439</v>
      </c>
      <c r="I114" s="3" t="s">
        <v>335</v>
      </c>
      <c r="J114" s="1">
        <v>45315</v>
      </c>
      <c r="K114" s="4">
        <v>42123.110909090959</v>
      </c>
      <c r="L114" s="4">
        <v>132929.50192099597</v>
      </c>
      <c r="M114" s="4">
        <v>-4.3106389674855909E-2</v>
      </c>
      <c r="N114" s="3" t="s">
        <v>439</v>
      </c>
    </row>
    <row r="115" spans="1:14" x14ac:dyDescent="0.3">
      <c r="A115" s="3" t="s">
        <v>20</v>
      </c>
      <c r="B115" s="3" t="s">
        <v>41</v>
      </c>
      <c r="C115" s="4">
        <v>11</v>
      </c>
      <c r="D115" s="4">
        <v>10</v>
      </c>
      <c r="E115" s="4">
        <v>702</v>
      </c>
      <c r="F115" s="4">
        <v>7722</v>
      </c>
      <c r="G115" s="4">
        <v>-0.17757320236949437</v>
      </c>
      <c r="H115" s="3" t="s">
        <v>439</v>
      </c>
      <c r="I115" s="3" t="s">
        <v>338</v>
      </c>
      <c r="J115" s="1">
        <v>45309</v>
      </c>
      <c r="K115" s="4">
        <v>10438.718031746032</v>
      </c>
      <c r="L115" s="4">
        <v>26406.609500097282</v>
      </c>
      <c r="M115" s="4">
        <v>-0.1028802289720694</v>
      </c>
      <c r="N115" s="3" t="s">
        <v>439</v>
      </c>
    </row>
    <row r="116" spans="1:14" x14ac:dyDescent="0.3">
      <c r="A116" s="3" t="s">
        <v>51</v>
      </c>
      <c r="B116" s="3" t="s">
        <v>25</v>
      </c>
      <c r="C116" s="4">
        <v>161.99</v>
      </c>
      <c r="D116" s="4">
        <v>10</v>
      </c>
      <c r="E116" s="4">
        <v>129</v>
      </c>
      <c r="F116" s="4">
        <v>20896.710000000003</v>
      </c>
      <c r="G116" s="4">
        <v>-4.8233214619598667E-2</v>
      </c>
      <c r="H116" s="3" t="s">
        <v>439</v>
      </c>
      <c r="I116" s="3" t="s">
        <v>337</v>
      </c>
      <c r="J116" s="1">
        <v>45424</v>
      </c>
      <c r="K116" s="4">
        <v>7851.1500000000024</v>
      </c>
      <c r="L116" s="4">
        <v>18631.101710406907</v>
      </c>
      <c r="M116" s="4">
        <v>0.70020335902696784</v>
      </c>
      <c r="N116" s="3" t="s">
        <v>439</v>
      </c>
    </row>
    <row r="117" spans="1:14" x14ac:dyDescent="0.3">
      <c r="A117" s="3" t="s">
        <v>13</v>
      </c>
      <c r="B117" s="3" t="s">
        <v>41</v>
      </c>
      <c r="C117" s="4">
        <v>40.99</v>
      </c>
      <c r="D117" s="4">
        <v>10</v>
      </c>
      <c r="E117" s="4">
        <v>16</v>
      </c>
      <c r="F117" s="4">
        <v>655.84</v>
      </c>
      <c r="G117" s="4">
        <v>-0.24694376520076752</v>
      </c>
      <c r="H117" s="3" t="s">
        <v>439</v>
      </c>
      <c r="I117" s="3" t="s">
        <v>335</v>
      </c>
      <c r="J117" s="1">
        <v>45365</v>
      </c>
      <c r="K117" s="4">
        <v>10438.718031746032</v>
      </c>
      <c r="L117" s="4">
        <v>26406.609500097282</v>
      </c>
      <c r="M117" s="4">
        <v>-0.37047081079113892</v>
      </c>
      <c r="N117" s="3" t="s">
        <v>439</v>
      </c>
    </row>
    <row r="118" spans="1:14" x14ac:dyDescent="0.3">
      <c r="A118" s="3" t="s">
        <v>127</v>
      </c>
      <c r="B118" s="3" t="s">
        <v>54</v>
      </c>
      <c r="C118" s="4">
        <v>25.49</v>
      </c>
      <c r="D118" s="4">
        <v>16</v>
      </c>
      <c r="E118" s="4">
        <v>2093</v>
      </c>
      <c r="F118" s="4">
        <v>53350.57</v>
      </c>
      <c r="G118" s="4">
        <v>0.2703758367247443</v>
      </c>
      <c r="H118" s="3" t="s">
        <v>439</v>
      </c>
      <c r="I118" s="3" t="s">
        <v>335</v>
      </c>
      <c r="J118" s="1">
        <v>45334</v>
      </c>
      <c r="K118" s="4">
        <v>42123.110909090959</v>
      </c>
      <c r="L118" s="4">
        <v>132929.50192099597</v>
      </c>
      <c r="M118" s="4">
        <v>8.446175550692922E-2</v>
      </c>
      <c r="N118" s="3" t="s">
        <v>439</v>
      </c>
    </row>
    <row r="119" spans="1:14" x14ac:dyDescent="0.3">
      <c r="A119" s="3" t="s">
        <v>5</v>
      </c>
      <c r="B119" s="3" t="s">
        <v>54</v>
      </c>
      <c r="C119" s="4">
        <v>39.99</v>
      </c>
      <c r="D119" s="4">
        <v>8</v>
      </c>
      <c r="E119" s="4">
        <v>26</v>
      </c>
      <c r="F119" s="4">
        <v>1039.74</v>
      </c>
      <c r="G119" s="4">
        <v>-0.24317490643293241</v>
      </c>
      <c r="H119" s="3" t="s">
        <v>439</v>
      </c>
      <c r="I119" s="3" t="s">
        <v>335</v>
      </c>
      <c r="J119" s="1">
        <v>45340</v>
      </c>
      <c r="K119" s="4">
        <v>42123.110909090959</v>
      </c>
      <c r="L119" s="4">
        <v>132929.50192099597</v>
      </c>
      <c r="M119" s="4">
        <v>-0.30906134691987375</v>
      </c>
      <c r="N119" s="3" t="s">
        <v>439</v>
      </c>
    </row>
    <row r="120" spans="1:14" x14ac:dyDescent="0.3">
      <c r="A120" s="3" t="s">
        <v>5</v>
      </c>
      <c r="B120" s="3" t="s">
        <v>54</v>
      </c>
      <c r="C120" s="4">
        <v>38.25</v>
      </c>
      <c r="D120" s="4">
        <v>5</v>
      </c>
      <c r="E120" s="4">
        <v>8</v>
      </c>
      <c r="F120" s="4">
        <v>306</v>
      </c>
      <c r="G120" s="4">
        <v>-0.25037824697034144</v>
      </c>
      <c r="H120" s="3" t="s">
        <v>439</v>
      </c>
      <c r="I120" s="3" t="s">
        <v>335</v>
      </c>
      <c r="J120" s="1">
        <v>45349</v>
      </c>
      <c r="K120" s="4">
        <v>42123.110909090959</v>
      </c>
      <c r="L120" s="4">
        <v>132929.50192099597</v>
      </c>
      <c r="M120" s="4">
        <v>-0.31458111483742812</v>
      </c>
      <c r="N120" s="3" t="s">
        <v>439</v>
      </c>
    </row>
    <row r="121" spans="1:14" x14ac:dyDescent="0.3">
      <c r="A121" s="3" t="s">
        <v>13</v>
      </c>
      <c r="B121" s="3" t="s">
        <v>41</v>
      </c>
      <c r="C121" s="4">
        <v>65.97</v>
      </c>
      <c r="D121" s="4">
        <v>10</v>
      </c>
      <c r="E121" s="4">
        <v>37</v>
      </c>
      <c r="F121" s="4">
        <v>2440.89</v>
      </c>
      <c r="G121" s="4">
        <v>-0.22941940640023598</v>
      </c>
      <c r="H121" s="3" t="s">
        <v>439</v>
      </c>
      <c r="I121" s="3" t="s">
        <v>143</v>
      </c>
      <c r="J121" s="1">
        <v>45381</v>
      </c>
      <c r="K121" s="4">
        <v>10438.718031746032</v>
      </c>
      <c r="L121" s="4">
        <v>26406.609500097282</v>
      </c>
      <c r="M121" s="4">
        <v>-0.3028722044651953</v>
      </c>
      <c r="N121" s="3" t="s">
        <v>439</v>
      </c>
    </row>
    <row r="122" spans="1:14" x14ac:dyDescent="0.3">
      <c r="A122" s="3" t="s">
        <v>68</v>
      </c>
      <c r="B122" s="3" t="s">
        <v>54</v>
      </c>
      <c r="C122" s="4">
        <v>24.99</v>
      </c>
      <c r="D122" s="4">
        <v>10</v>
      </c>
      <c r="E122" s="4">
        <v>116</v>
      </c>
      <c r="F122" s="4">
        <v>2898.8399999999997</v>
      </c>
      <c r="G122" s="4">
        <v>-0.2249235770886181</v>
      </c>
      <c r="H122" s="3" t="s">
        <v>439</v>
      </c>
      <c r="I122" s="3" t="s">
        <v>335</v>
      </c>
      <c r="J122" s="1">
        <v>45322</v>
      </c>
      <c r="K122" s="4">
        <v>42123.110909090959</v>
      </c>
      <c r="L122" s="4">
        <v>132929.50192099597</v>
      </c>
      <c r="M122" s="4">
        <v>-0.29507573820898791</v>
      </c>
      <c r="N122" s="3" t="s">
        <v>439</v>
      </c>
    </row>
    <row r="123" spans="1:14" x14ac:dyDescent="0.3">
      <c r="A123" s="3" t="s">
        <v>27</v>
      </c>
      <c r="B123" s="3" t="s">
        <v>54</v>
      </c>
      <c r="C123" s="4">
        <v>75.989999999999995</v>
      </c>
      <c r="D123" s="4">
        <v>2</v>
      </c>
      <c r="E123" s="4">
        <v>8</v>
      </c>
      <c r="F123" s="4">
        <v>607.91999999999996</v>
      </c>
      <c r="G123" s="4">
        <v>-0.24741420987947205</v>
      </c>
      <c r="H123" s="3" t="s">
        <v>439</v>
      </c>
      <c r="I123" s="3" t="s">
        <v>335</v>
      </c>
      <c r="J123" s="1">
        <v>45314</v>
      </c>
      <c r="K123" s="4">
        <v>42123.110909090959</v>
      </c>
      <c r="L123" s="4">
        <v>132929.50192099597</v>
      </c>
      <c r="M123" s="4">
        <v>-0.31230983573356574</v>
      </c>
      <c r="N123" s="3" t="s">
        <v>439</v>
      </c>
    </row>
    <row r="124" spans="1:14" x14ac:dyDescent="0.3">
      <c r="A124" s="3" t="s">
        <v>55</v>
      </c>
      <c r="B124" s="3" t="s">
        <v>41</v>
      </c>
      <c r="C124" s="4">
        <v>20</v>
      </c>
      <c r="D124" s="4">
        <v>8</v>
      </c>
      <c r="E124" s="4">
        <v>23</v>
      </c>
      <c r="F124" s="4">
        <v>460</v>
      </c>
      <c r="G124" s="4">
        <v>-0.24886638385430446</v>
      </c>
      <c r="H124" s="3" t="s">
        <v>439</v>
      </c>
      <c r="I124" s="3" t="s">
        <v>335</v>
      </c>
      <c r="J124" s="1">
        <v>45302</v>
      </c>
      <c r="K124" s="4">
        <v>10438.718031746032</v>
      </c>
      <c r="L124" s="4">
        <v>26406.609500097282</v>
      </c>
      <c r="M124" s="4">
        <v>-0.37788713585927303</v>
      </c>
      <c r="N124" s="3" t="s">
        <v>439</v>
      </c>
    </row>
    <row r="125" spans="1:14" x14ac:dyDescent="0.3">
      <c r="A125" s="3" t="s">
        <v>56</v>
      </c>
      <c r="B125" s="3" t="s">
        <v>7</v>
      </c>
      <c r="C125" s="4">
        <v>77.069999999999993</v>
      </c>
      <c r="D125" s="4">
        <v>3</v>
      </c>
      <c r="E125" s="4">
        <v>55</v>
      </c>
      <c r="F125" s="4">
        <v>4238.8499999999995</v>
      </c>
      <c r="G125" s="4">
        <v>-0.21176830634757429</v>
      </c>
      <c r="H125" s="3" t="s">
        <v>439</v>
      </c>
      <c r="I125" s="3" t="s">
        <v>143</v>
      </c>
      <c r="J125" s="1">
        <v>45435</v>
      </c>
      <c r="K125" s="4">
        <v>1881.0670270270268</v>
      </c>
      <c r="L125" s="4">
        <v>5343.4324984110126</v>
      </c>
      <c r="M125" s="4">
        <v>0.44124876166660881</v>
      </c>
      <c r="N125" s="3" t="s">
        <v>439</v>
      </c>
    </row>
    <row r="126" spans="1:14" x14ac:dyDescent="0.3">
      <c r="A126" s="3" t="s">
        <v>16</v>
      </c>
      <c r="B126" s="3" t="s">
        <v>54</v>
      </c>
      <c r="C126" s="4">
        <v>49.99</v>
      </c>
      <c r="D126" s="4">
        <v>5</v>
      </c>
      <c r="E126" s="4">
        <v>21</v>
      </c>
      <c r="F126" s="4">
        <v>1049.79</v>
      </c>
      <c r="G126" s="4">
        <v>-0.24307624263867156</v>
      </c>
      <c r="H126" s="3" t="s">
        <v>439</v>
      </c>
      <c r="I126" s="3" t="s">
        <v>335</v>
      </c>
      <c r="J126" s="1">
        <v>45369</v>
      </c>
      <c r="K126" s="4">
        <v>42123.110909090959</v>
      </c>
      <c r="L126" s="4">
        <v>132929.50192099597</v>
      </c>
      <c r="M126" s="4">
        <v>-0.30898574293539499</v>
      </c>
      <c r="N126" s="3" t="s">
        <v>439</v>
      </c>
    </row>
    <row r="127" spans="1:14" x14ac:dyDescent="0.3">
      <c r="A127" s="3" t="s">
        <v>40</v>
      </c>
      <c r="B127" s="3" t="s">
        <v>25</v>
      </c>
      <c r="C127" s="4">
        <v>59.99</v>
      </c>
      <c r="D127" s="4">
        <v>3</v>
      </c>
      <c r="E127" s="4">
        <v>20</v>
      </c>
      <c r="F127" s="4">
        <v>1199.8</v>
      </c>
      <c r="G127" s="4">
        <v>-0.24160355052155005</v>
      </c>
      <c r="H127" s="3" t="s">
        <v>439</v>
      </c>
      <c r="I127" s="3" t="s">
        <v>335</v>
      </c>
      <c r="J127" s="1">
        <v>45344</v>
      </c>
      <c r="K127" s="4">
        <v>7851.1500000000024</v>
      </c>
      <c r="L127" s="4">
        <v>18631.101710406907</v>
      </c>
      <c r="M127" s="4">
        <v>-0.35700250599161887</v>
      </c>
      <c r="N127" s="3" t="s">
        <v>439</v>
      </c>
    </row>
    <row r="128" spans="1:14" x14ac:dyDescent="0.3">
      <c r="A128" s="3" t="s">
        <v>45</v>
      </c>
      <c r="B128" s="3" t="s">
        <v>180</v>
      </c>
      <c r="C128" s="4">
        <v>39.99</v>
      </c>
      <c r="D128" s="4">
        <v>3</v>
      </c>
      <c r="E128" s="4">
        <v>275</v>
      </c>
      <c r="F128" s="4">
        <v>10997.25</v>
      </c>
      <c r="G128" s="4">
        <v>-0.14541911359806442</v>
      </c>
      <c r="H128" s="3" t="s">
        <v>439</v>
      </c>
      <c r="I128" s="3" t="s">
        <v>335</v>
      </c>
      <c r="J128" s="1">
        <v>45332</v>
      </c>
      <c r="K128" s="4">
        <v>15577.778285714288</v>
      </c>
      <c r="L128" s="4">
        <v>35267.89604619662</v>
      </c>
      <c r="M128" s="4">
        <v>-0.1298781271135187</v>
      </c>
      <c r="N128" s="3" t="s">
        <v>439</v>
      </c>
    </row>
    <row r="129" spans="1:14" x14ac:dyDescent="0.3">
      <c r="A129" s="3" t="s">
        <v>5</v>
      </c>
      <c r="B129" s="3" t="s">
        <v>54</v>
      </c>
      <c r="C129" s="4">
        <v>54.99</v>
      </c>
      <c r="D129" s="4">
        <v>10</v>
      </c>
      <c r="E129" s="4">
        <v>384</v>
      </c>
      <c r="F129" s="4">
        <v>21116.16</v>
      </c>
      <c r="G129" s="4">
        <v>-4.6078809679245956E-2</v>
      </c>
      <c r="H129" s="3" t="s">
        <v>439</v>
      </c>
      <c r="I129" s="3" t="s">
        <v>335</v>
      </c>
      <c r="J129" s="1">
        <v>45297</v>
      </c>
      <c r="K129" s="4">
        <v>42123.110909090959</v>
      </c>
      <c r="L129" s="4">
        <v>132929.50192099597</v>
      </c>
      <c r="M129" s="4">
        <v>-0.1580307652215234</v>
      </c>
      <c r="N129" s="3" t="s">
        <v>439</v>
      </c>
    </row>
    <row r="130" spans="1:14" x14ac:dyDescent="0.3">
      <c r="A130" s="3" t="s">
        <v>57</v>
      </c>
      <c r="B130" s="3" t="s">
        <v>41</v>
      </c>
      <c r="C130" s="4">
        <v>79.989999999999995</v>
      </c>
      <c r="D130" s="4">
        <v>6</v>
      </c>
      <c r="E130" s="4">
        <v>18</v>
      </c>
      <c r="F130" s="4">
        <v>1439.82</v>
      </c>
      <c r="G130" s="4">
        <v>-0.2392472038649838</v>
      </c>
      <c r="H130" s="3" t="s">
        <v>439</v>
      </c>
      <c r="I130" s="3" t="s">
        <v>335</v>
      </c>
      <c r="J130" s="1">
        <v>45387</v>
      </c>
      <c r="K130" s="4">
        <v>10438.718031746032</v>
      </c>
      <c r="L130" s="4">
        <v>26406.609500097282</v>
      </c>
      <c r="M130" s="4">
        <v>-0.34078203154830916</v>
      </c>
      <c r="N130" s="3" t="s">
        <v>439</v>
      </c>
    </row>
    <row r="131" spans="1:14" x14ac:dyDescent="0.3">
      <c r="A131" s="3" t="s">
        <v>58</v>
      </c>
      <c r="B131" s="3" t="s">
        <v>41</v>
      </c>
      <c r="C131" s="4">
        <v>37.5</v>
      </c>
      <c r="D131" s="4">
        <v>1</v>
      </c>
      <c r="E131" s="4">
        <v>30</v>
      </c>
      <c r="F131" s="4">
        <v>1125</v>
      </c>
      <c r="G131" s="4">
        <v>-0.24233788403505374</v>
      </c>
      <c r="H131" s="3" t="s">
        <v>439</v>
      </c>
      <c r="I131" s="3" t="s">
        <v>338</v>
      </c>
      <c r="J131" s="1">
        <v>45387</v>
      </c>
      <c r="K131" s="4">
        <v>10438.718031746032</v>
      </c>
      <c r="L131" s="4">
        <v>26406.609500097282</v>
      </c>
      <c r="M131" s="4">
        <v>-0.35270404675434458</v>
      </c>
      <c r="N131" s="3" t="s">
        <v>439</v>
      </c>
    </row>
    <row r="132" spans="1:14" x14ac:dyDescent="0.3">
      <c r="A132" s="3" t="s">
        <v>47</v>
      </c>
      <c r="B132" s="3" t="s">
        <v>54</v>
      </c>
      <c r="C132" s="4">
        <v>22.87</v>
      </c>
      <c r="D132" s="4">
        <v>74</v>
      </c>
      <c r="E132" s="4">
        <v>440</v>
      </c>
      <c r="F132" s="4">
        <v>10062.800000000001</v>
      </c>
      <c r="G132" s="4">
        <v>-0.15459288300573182</v>
      </c>
      <c r="H132" s="3" t="s">
        <v>439</v>
      </c>
      <c r="I132" s="3" t="s">
        <v>335</v>
      </c>
      <c r="J132" s="1">
        <v>45387</v>
      </c>
      <c r="K132" s="4">
        <v>42123.110909090959</v>
      </c>
      <c r="L132" s="4">
        <v>132929.50192099597</v>
      </c>
      <c r="M132" s="4">
        <v>-0.24118281078150258</v>
      </c>
      <c r="N132" s="3" t="s">
        <v>439</v>
      </c>
    </row>
    <row r="133" spans="1:14" x14ac:dyDescent="0.3">
      <c r="A133" s="3" t="s">
        <v>340</v>
      </c>
      <c r="B133" s="3" t="s">
        <v>9</v>
      </c>
      <c r="C133" s="4">
        <v>6.97</v>
      </c>
      <c r="D133" s="4">
        <v>10</v>
      </c>
      <c r="E133" s="4">
        <v>803</v>
      </c>
      <c r="F133" s="4">
        <v>5596.91</v>
      </c>
      <c r="G133" s="4">
        <v>-0.19843583346857935</v>
      </c>
      <c r="H133" s="3" t="s">
        <v>439</v>
      </c>
      <c r="I133" s="3" t="s">
        <v>338</v>
      </c>
      <c r="J133" s="1">
        <v>45426</v>
      </c>
      <c r="K133" s="4">
        <v>3369.2595999999985</v>
      </c>
      <c r="L133" s="4">
        <v>7916.3472393375896</v>
      </c>
      <c r="M133" s="4">
        <v>0.28139877302633365</v>
      </c>
      <c r="N133" s="3" t="s">
        <v>439</v>
      </c>
    </row>
    <row r="134" spans="1:14" x14ac:dyDescent="0.3">
      <c r="A134" s="3" t="s">
        <v>40</v>
      </c>
      <c r="B134" s="3" t="s">
        <v>41</v>
      </c>
      <c r="C134" s="4">
        <v>65.680000000000007</v>
      </c>
      <c r="D134" s="4">
        <v>10</v>
      </c>
      <c r="E134" s="4">
        <v>11</v>
      </c>
      <c r="F134" s="4">
        <v>722.48</v>
      </c>
      <c r="G134" s="4">
        <v>-0.24628954079782789</v>
      </c>
      <c r="H134" s="3" t="s">
        <v>439</v>
      </c>
      <c r="I134" s="3" t="s">
        <v>338</v>
      </c>
      <c r="J134" s="1">
        <v>45321</v>
      </c>
      <c r="K134" s="4">
        <v>10438.718031746032</v>
      </c>
      <c r="L134" s="4">
        <v>26406.609500097282</v>
      </c>
      <c r="M134" s="4">
        <v>-0.36794720017767663</v>
      </c>
      <c r="N134" s="3" t="s">
        <v>439</v>
      </c>
    </row>
    <row r="135" spans="1:14" x14ac:dyDescent="0.3">
      <c r="A135" s="3" t="s">
        <v>14</v>
      </c>
      <c r="B135" s="3" t="s">
        <v>41</v>
      </c>
      <c r="C135" s="4">
        <v>89.99</v>
      </c>
      <c r="D135" s="4">
        <v>5</v>
      </c>
      <c r="E135" s="4">
        <v>5</v>
      </c>
      <c r="F135" s="4">
        <v>449.95</v>
      </c>
      <c r="G135" s="4">
        <v>-0.24896504764856531</v>
      </c>
      <c r="H135" s="3" t="s">
        <v>439</v>
      </c>
      <c r="I135" s="3" t="s">
        <v>338</v>
      </c>
      <c r="J135" s="1">
        <v>45335</v>
      </c>
      <c r="K135" s="4">
        <v>10438.718031746032</v>
      </c>
      <c r="L135" s="4">
        <v>26406.609500097282</v>
      </c>
      <c r="M135" s="4">
        <v>-0.3782677223938663</v>
      </c>
      <c r="N135" s="3" t="s">
        <v>439</v>
      </c>
    </row>
    <row r="136" spans="1:14" x14ac:dyDescent="0.3">
      <c r="A136" s="3" t="s">
        <v>12</v>
      </c>
      <c r="B136" s="3" t="s">
        <v>54</v>
      </c>
      <c r="C136" s="4">
        <v>72.56</v>
      </c>
      <c r="D136" s="4">
        <v>10</v>
      </c>
      <c r="E136" s="4">
        <v>3171</v>
      </c>
      <c r="F136" s="4">
        <v>230087.76</v>
      </c>
      <c r="G136" s="4">
        <v>2.0054566081080223</v>
      </c>
      <c r="H136" s="3" t="s">
        <v>439</v>
      </c>
      <c r="I136" s="3" t="s">
        <v>335</v>
      </c>
      <c r="J136" s="1">
        <v>45425</v>
      </c>
      <c r="K136" s="4">
        <v>42123.110909090959</v>
      </c>
      <c r="L136" s="4">
        <v>132929.50192099597</v>
      </c>
      <c r="M136" s="4">
        <v>1.4140175534744885</v>
      </c>
      <c r="N136" s="3" t="s">
        <v>439</v>
      </c>
    </row>
    <row r="137" spans="1:14" x14ac:dyDescent="0.3">
      <c r="A137" s="3" t="s">
        <v>345</v>
      </c>
      <c r="B137" s="3" t="s">
        <v>41</v>
      </c>
      <c r="C137" s="4">
        <v>28.99</v>
      </c>
      <c r="D137" s="4">
        <v>1</v>
      </c>
      <c r="E137" s="4">
        <v>23</v>
      </c>
      <c r="F137" s="4">
        <v>666.77</v>
      </c>
      <c r="G137" s="4">
        <v>-0.24683646218870073</v>
      </c>
      <c r="H137" s="3" t="s">
        <v>439</v>
      </c>
      <c r="I137" s="3" t="s">
        <v>338</v>
      </c>
      <c r="J137" s="1">
        <v>45326</v>
      </c>
      <c r="K137" s="4">
        <v>10438.718031746032</v>
      </c>
      <c r="L137" s="4">
        <v>26406.609500097282</v>
      </c>
      <c r="M137" s="4">
        <v>-0.37005689926645186</v>
      </c>
      <c r="N137" s="3" t="s">
        <v>439</v>
      </c>
    </row>
    <row r="138" spans="1:14" x14ac:dyDescent="0.3">
      <c r="A138" s="3" t="s">
        <v>40</v>
      </c>
      <c r="B138" s="3" t="s">
        <v>101</v>
      </c>
      <c r="C138" s="4">
        <v>60.99</v>
      </c>
      <c r="D138" s="4">
        <v>2</v>
      </c>
      <c r="E138" s="4">
        <v>27</v>
      </c>
      <c r="F138" s="4">
        <v>1646.73</v>
      </c>
      <c r="G138" s="4">
        <v>-0.23721590777836551</v>
      </c>
      <c r="H138" s="3" t="s">
        <v>439</v>
      </c>
      <c r="I138" s="3" t="s">
        <v>143</v>
      </c>
      <c r="J138" s="1">
        <v>45344</v>
      </c>
      <c r="K138" s="4">
        <v>1516.98</v>
      </c>
      <c r="L138" s="4">
        <v>1143.3262167222638</v>
      </c>
      <c r="M138" s="4">
        <v>0.1134846713932379</v>
      </c>
      <c r="N138" s="3" t="s">
        <v>439</v>
      </c>
    </row>
    <row r="139" spans="1:14" x14ac:dyDescent="0.3">
      <c r="A139" s="3" t="s">
        <v>42</v>
      </c>
      <c r="B139" s="3" t="s">
        <v>54</v>
      </c>
      <c r="C139" s="4">
        <v>38.94</v>
      </c>
      <c r="D139" s="4">
        <v>66</v>
      </c>
      <c r="E139" s="4">
        <v>2247</v>
      </c>
      <c r="F139" s="4">
        <v>87498.18</v>
      </c>
      <c r="G139" s="4">
        <v>0.60561292802225397</v>
      </c>
      <c r="H139" s="3" t="s">
        <v>439</v>
      </c>
      <c r="I139" s="3" t="s">
        <v>335</v>
      </c>
      <c r="J139" s="1">
        <v>45335</v>
      </c>
      <c r="K139" s="4">
        <v>42123.110909090959</v>
      </c>
      <c r="L139" s="4">
        <v>132929.50192099597</v>
      </c>
      <c r="M139" s="4">
        <v>0.3413468675890835</v>
      </c>
      <c r="N139" s="3" t="s">
        <v>439</v>
      </c>
    </row>
    <row r="140" spans="1:14" x14ac:dyDescent="0.3">
      <c r="A140" s="3" t="s">
        <v>38</v>
      </c>
      <c r="B140" s="3" t="s">
        <v>54</v>
      </c>
      <c r="C140" s="4">
        <v>24.14</v>
      </c>
      <c r="D140" s="4">
        <v>10</v>
      </c>
      <c r="E140" s="4">
        <v>9265</v>
      </c>
      <c r="F140" s="4">
        <v>223657.1</v>
      </c>
      <c r="G140" s="4">
        <v>1.9423249349536418</v>
      </c>
      <c r="H140" s="3" t="s">
        <v>439</v>
      </c>
      <c r="I140" s="3" t="s">
        <v>335</v>
      </c>
      <c r="J140" s="1">
        <v>45328</v>
      </c>
      <c r="K140" s="4">
        <v>42123.110909090959</v>
      </c>
      <c r="L140" s="4">
        <v>132929.50192099597</v>
      </c>
      <c r="M140" s="4">
        <v>1.3656410839393665</v>
      </c>
      <c r="N140" s="3" t="s">
        <v>439</v>
      </c>
    </row>
    <row r="141" spans="1:14" x14ac:dyDescent="0.3">
      <c r="A141" s="3" t="s">
        <v>40</v>
      </c>
      <c r="B141" s="3" t="s">
        <v>54</v>
      </c>
      <c r="C141" s="4">
        <v>75.989999999999995</v>
      </c>
      <c r="D141" s="4">
        <v>10</v>
      </c>
      <c r="E141" s="4">
        <v>19</v>
      </c>
      <c r="F141" s="4">
        <v>1443.81</v>
      </c>
      <c r="G141" s="4">
        <v>-0.23920803286606829</v>
      </c>
      <c r="H141" s="3" t="s">
        <v>439</v>
      </c>
      <c r="I141" s="3" t="s">
        <v>335</v>
      </c>
      <c r="J141" s="1">
        <v>45377</v>
      </c>
      <c r="K141" s="4">
        <v>42123.110909090959</v>
      </c>
      <c r="L141" s="4">
        <v>132929.50192099597</v>
      </c>
      <c r="M141" s="4">
        <v>-0.30602161537675737</v>
      </c>
      <c r="N141" s="3" t="s">
        <v>439</v>
      </c>
    </row>
    <row r="142" spans="1:14" x14ac:dyDescent="0.3">
      <c r="A142" s="3" t="s">
        <v>62</v>
      </c>
      <c r="B142" s="3" t="s">
        <v>41</v>
      </c>
      <c r="C142" s="4">
        <v>99.99</v>
      </c>
      <c r="D142" s="4">
        <v>4</v>
      </c>
      <c r="E142" s="4">
        <v>8</v>
      </c>
      <c r="F142" s="4">
        <v>799.92</v>
      </c>
      <c r="G142" s="4">
        <v>-0.24552928963090642</v>
      </c>
      <c r="H142" s="3" t="s">
        <v>439</v>
      </c>
      <c r="I142" s="3" t="s">
        <v>143</v>
      </c>
      <c r="J142" s="1">
        <v>45312</v>
      </c>
      <c r="K142" s="4">
        <v>10438.718031746032</v>
      </c>
      <c r="L142" s="4">
        <v>26406.609500097282</v>
      </c>
      <c r="M142" s="4">
        <v>-0.36501460104942751</v>
      </c>
      <c r="N142" s="3" t="s">
        <v>439</v>
      </c>
    </row>
    <row r="143" spans="1:14" x14ac:dyDescent="0.3">
      <c r="A143" s="3" t="s">
        <v>18</v>
      </c>
      <c r="B143" s="3" t="s">
        <v>41</v>
      </c>
      <c r="C143" s="4">
        <v>27.3</v>
      </c>
      <c r="D143" s="4">
        <v>10</v>
      </c>
      <c r="E143" s="4">
        <v>179</v>
      </c>
      <c r="F143" s="4">
        <v>4886.7</v>
      </c>
      <c r="G143" s="4">
        <v>-0.20540817310260948</v>
      </c>
      <c r="H143" s="3" t="s">
        <v>439</v>
      </c>
      <c r="I143" s="3" t="s">
        <v>335</v>
      </c>
      <c r="J143" s="1">
        <v>45428</v>
      </c>
      <c r="K143" s="4">
        <v>10438.718031746032</v>
      </c>
      <c r="L143" s="4">
        <v>26406.609500097282</v>
      </c>
      <c r="M143" s="4">
        <v>-0.2102510748956839</v>
      </c>
      <c r="N143" s="3" t="s">
        <v>439</v>
      </c>
    </row>
    <row r="144" spans="1:14" x14ac:dyDescent="0.3">
      <c r="A144" s="3" t="s">
        <v>3</v>
      </c>
      <c r="B144" s="3" t="s">
        <v>9</v>
      </c>
      <c r="C144" s="4">
        <v>48</v>
      </c>
      <c r="D144" s="4">
        <v>10</v>
      </c>
      <c r="E144" s="4">
        <v>7</v>
      </c>
      <c r="F144" s="4">
        <v>336</v>
      </c>
      <c r="G144" s="4">
        <v>-0.2500837281815031</v>
      </c>
      <c r="H144" s="3" t="s">
        <v>439</v>
      </c>
      <c r="I144" s="3" t="s">
        <v>338</v>
      </c>
      <c r="J144" s="1">
        <v>45354</v>
      </c>
      <c r="K144" s="4">
        <v>3369.2595999999985</v>
      </c>
      <c r="L144" s="4">
        <v>7916.3472393375896</v>
      </c>
      <c r="M144" s="4">
        <v>-0.38316404122942571</v>
      </c>
      <c r="N144" s="3" t="s">
        <v>439</v>
      </c>
    </row>
    <row r="145" spans="1:14" x14ac:dyDescent="0.3">
      <c r="A145" s="3" t="s">
        <v>139</v>
      </c>
      <c r="B145" s="3" t="s">
        <v>54</v>
      </c>
      <c r="C145" s="4">
        <v>22.99</v>
      </c>
      <c r="D145" s="4">
        <v>1</v>
      </c>
      <c r="E145" s="4">
        <v>12</v>
      </c>
      <c r="F145" s="4">
        <v>275.88</v>
      </c>
      <c r="G145" s="4">
        <v>-0.25067394383433517</v>
      </c>
      <c r="H145" s="3" t="s">
        <v>439</v>
      </c>
      <c r="I145" s="3" t="s">
        <v>335</v>
      </c>
      <c r="J145" s="1">
        <v>45340</v>
      </c>
      <c r="K145" s="4">
        <v>42123.110909090959</v>
      </c>
      <c r="L145" s="4">
        <v>132929.50192099597</v>
      </c>
      <c r="M145" s="4">
        <v>-0.31480770110732859</v>
      </c>
      <c r="N145" s="3" t="s">
        <v>439</v>
      </c>
    </row>
    <row r="146" spans="1:14" x14ac:dyDescent="0.3">
      <c r="A146" s="3" t="s">
        <v>51</v>
      </c>
      <c r="B146" s="3" t="s">
        <v>41</v>
      </c>
      <c r="C146" s="4">
        <v>159.99</v>
      </c>
      <c r="D146" s="4">
        <v>10</v>
      </c>
      <c r="E146" s="4">
        <v>160</v>
      </c>
      <c r="F146" s="4">
        <v>25598.400000000001</v>
      </c>
      <c r="G146" s="4">
        <v>-2.0753464764815244E-3</v>
      </c>
      <c r="H146" s="3" t="s">
        <v>439</v>
      </c>
      <c r="I146" s="3" t="s">
        <v>337</v>
      </c>
      <c r="J146" s="1">
        <v>45309</v>
      </c>
      <c r="K146" s="4">
        <v>10438.718031746032</v>
      </c>
      <c r="L146" s="4">
        <v>26406.609500097282</v>
      </c>
      <c r="M146" s="4">
        <v>0.57408664933671705</v>
      </c>
      <c r="N146" s="3" t="s">
        <v>439</v>
      </c>
    </row>
    <row r="147" spans="1:14" x14ac:dyDescent="0.3">
      <c r="A147" s="3" t="s">
        <v>3</v>
      </c>
      <c r="B147" s="3" t="s">
        <v>9</v>
      </c>
      <c r="C147" s="4">
        <v>17.989999999999998</v>
      </c>
      <c r="D147" s="4">
        <v>10</v>
      </c>
      <c r="E147" s="4">
        <v>3</v>
      </c>
      <c r="F147" s="4">
        <v>53.97</v>
      </c>
      <c r="G147" s="4">
        <v>-0.25285249931537268</v>
      </c>
      <c r="H147" s="3" t="s">
        <v>439</v>
      </c>
      <c r="I147" s="3" t="s">
        <v>143</v>
      </c>
      <c r="J147" s="1">
        <v>45410</v>
      </c>
      <c r="K147" s="4">
        <v>3369.2595999999985</v>
      </c>
      <c r="L147" s="4">
        <v>7916.3472393375896</v>
      </c>
      <c r="M147" s="4">
        <v>-0.41879032080929912</v>
      </c>
      <c r="N147" s="3" t="s">
        <v>439</v>
      </c>
    </row>
    <row r="148" spans="1:14" x14ac:dyDescent="0.3">
      <c r="A148" s="3" t="s">
        <v>131</v>
      </c>
      <c r="B148" s="3" t="s">
        <v>54</v>
      </c>
      <c r="C148" s="4">
        <v>38.99</v>
      </c>
      <c r="D148" s="4">
        <v>33</v>
      </c>
      <c r="E148" s="4">
        <v>7</v>
      </c>
      <c r="F148" s="4">
        <v>272.93</v>
      </c>
      <c r="G148" s="4">
        <v>-0.250702904848571</v>
      </c>
      <c r="H148" s="3" t="s">
        <v>439</v>
      </c>
      <c r="I148" s="3" t="s">
        <v>335</v>
      </c>
      <c r="J148" s="1">
        <v>45414</v>
      </c>
      <c r="K148" s="4">
        <v>42123.110909090959</v>
      </c>
      <c r="L148" s="4">
        <v>132929.50192099597</v>
      </c>
      <c r="M148" s="4">
        <v>-0.31482989332167804</v>
      </c>
      <c r="N148" s="3" t="s">
        <v>439</v>
      </c>
    </row>
    <row r="149" spans="1:14" x14ac:dyDescent="0.3">
      <c r="A149" s="3" t="s">
        <v>55</v>
      </c>
      <c r="B149" s="3" t="s">
        <v>41</v>
      </c>
      <c r="C149" s="4">
        <v>20</v>
      </c>
      <c r="D149" s="4">
        <v>10</v>
      </c>
      <c r="E149" s="4">
        <v>1</v>
      </c>
      <c r="F149" s="4">
        <v>20</v>
      </c>
      <c r="G149" s="4">
        <v>-0.25318599275726733</v>
      </c>
      <c r="H149" s="3" t="s">
        <v>439</v>
      </c>
      <c r="I149" s="3" t="s">
        <v>143</v>
      </c>
      <c r="J149" s="1">
        <v>45298</v>
      </c>
      <c r="K149" s="4">
        <v>10438.718031746032</v>
      </c>
      <c r="L149" s="4">
        <v>26406.609500097282</v>
      </c>
      <c r="M149" s="4">
        <v>-0.39454963090614298</v>
      </c>
      <c r="N149" s="3" t="s">
        <v>439</v>
      </c>
    </row>
    <row r="150" spans="1:14" x14ac:dyDescent="0.3">
      <c r="A150" s="3" t="s">
        <v>346</v>
      </c>
      <c r="B150" s="3" t="s">
        <v>41</v>
      </c>
      <c r="C150" s="4">
        <v>82.99</v>
      </c>
      <c r="D150" s="4">
        <v>3</v>
      </c>
      <c r="E150" s="4">
        <v>5</v>
      </c>
      <c r="F150" s="4">
        <v>414.95</v>
      </c>
      <c r="G150" s="4">
        <v>-0.24930865290221008</v>
      </c>
      <c r="H150" s="3" t="s">
        <v>439</v>
      </c>
      <c r="I150" s="3" t="s">
        <v>338</v>
      </c>
      <c r="J150" s="1">
        <v>45389</v>
      </c>
      <c r="K150" s="4">
        <v>10438.718031746032</v>
      </c>
      <c r="L150" s="4">
        <v>26406.609500097282</v>
      </c>
      <c r="M150" s="4">
        <v>-0.37959314813623096</v>
      </c>
      <c r="N150" s="3" t="s">
        <v>439</v>
      </c>
    </row>
    <row r="151" spans="1:14" x14ac:dyDescent="0.3">
      <c r="A151" s="3" t="s">
        <v>340</v>
      </c>
      <c r="B151" s="3" t="s">
        <v>25</v>
      </c>
      <c r="C151" s="4">
        <v>11.99</v>
      </c>
      <c r="D151" s="4">
        <v>10</v>
      </c>
      <c r="E151" s="4">
        <v>11</v>
      </c>
      <c r="F151" s="4">
        <v>131.89000000000001</v>
      </c>
      <c r="G151" s="4">
        <v>-0.25208753584782984</v>
      </c>
      <c r="H151" s="3" t="s">
        <v>439</v>
      </c>
      <c r="I151" s="3" t="s">
        <v>338</v>
      </c>
      <c r="J151" s="1">
        <v>45401</v>
      </c>
      <c r="K151" s="4">
        <v>7851.1500000000024</v>
      </c>
      <c r="L151" s="4">
        <v>18631.101710406907</v>
      </c>
      <c r="M151" s="4">
        <v>-0.41432117756558645</v>
      </c>
      <c r="N151" s="3" t="s">
        <v>439</v>
      </c>
    </row>
    <row r="152" spans="1:14" x14ac:dyDescent="0.3">
      <c r="A152" s="3" t="s">
        <v>44</v>
      </c>
      <c r="B152" s="3" t="s">
        <v>54</v>
      </c>
      <c r="C152" s="4">
        <v>13.68</v>
      </c>
      <c r="D152" s="4">
        <v>10</v>
      </c>
      <c r="E152" s="4">
        <v>105</v>
      </c>
      <c r="F152" s="4">
        <v>1436.3999999999999</v>
      </c>
      <c r="G152" s="4">
        <v>-0.23928077900691136</v>
      </c>
      <c r="H152" s="3" t="s">
        <v>439</v>
      </c>
      <c r="I152" s="3" t="s">
        <v>335</v>
      </c>
      <c r="J152" s="1">
        <v>45336</v>
      </c>
      <c r="K152" s="4">
        <v>42123.110909090959</v>
      </c>
      <c r="L152" s="4">
        <v>132929.50192099597</v>
      </c>
      <c r="M152" s="4">
        <v>-0.30607735921008944</v>
      </c>
      <c r="N152" s="3" t="s">
        <v>439</v>
      </c>
    </row>
    <row r="153" spans="1:14" x14ac:dyDescent="0.3">
      <c r="A153" s="3" t="s">
        <v>16</v>
      </c>
      <c r="B153" s="3" t="s">
        <v>54</v>
      </c>
      <c r="C153" s="4">
        <v>77.150000000000006</v>
      </c>
      <c r="D153" s="4">
        <v>8</v>
      </c>
      <c r="E153" s="4">
        <v>293</v>
      </c>
      <c r="F153" s="4">
        <v>22604.95</v>
      </c>
      <c r="G153" s="4">
        <v>-3.1462922091422978E-2</v>
      </c>
      <c r="H153" s="3" t="s">
        <v>439</v>
      </c>
      <c r="I153" s="3" t="s">
        <v>335</v>
      </c>
      <c r="J153" s="1">
        <v>45390</v>
      </c>
      <c r="K153" s="4">
        <v>42123.110909090959</v>
      </c>
      <c r="L153" s="4">
        <v>132929.50192099597</v>
      </c>
      <c r="M153" s="4">
        <v>-0.14683091884818159</v>
      </c>
      <c r="N153" s="3" t="s">
        <v>439</v>
      </c>
    </row>
    <row r="154" spans="1:14" x14ac:dyDescent="0.3">
      <c r="A154" s="3" t="s">
        <v>29</v>
      </c>
      <c r="B154" s="3" t="s">
        <v>7</v>
      </c>
      <c r="C154" s="4">
        <v>35.71</v>
      </c>
      <c r="D154" s="4">
        <v>3</v>
      </c>
      <c r="E154" s="4">
        <v>30</v>
      </c>
      <c r="F154" s="4">
        <v>1071.3</v>
      </c>
      <c r="G154" s="4">
        <v>-0.24286507266707444</v>
      </c>
      <c r="H154" s="3" t="s">
        <v>439</v>
      </c>
      <c r="I154" s="3" t="s">
        <v>143</v>
      </c>
      <c r="J154" s="1">
        <v>45392</v>
      </c>
      <c r="K154" s="4">
        <v>1881.0670270270268</v>
      </c>
      <c r="L154" s="4">
        <v>5343.4324984110126</v>
      </c>
      <c r="M154" s="4">
        <v>-0.1515443541708123</v>
      </c>
      <c r="N154" s="3" t="s">
        <v>439</v>
      </c>
    </row>
    <row r="155" spans="1:14" x14ac:dyDescent="0.3">
      <c r="A155" s="3" t="s">
        <v>18</v>
      </c>
      <c r="B155" s="3" t="s">
        <v>41</v>
      </c>
      <c r="C155" s="4">
        <v>39.99</v>
      </c>
      <c r="D155" s="4">
        <v>3</v>
      </c>
      <c r="E155" s="4">
        <v>76</v>
      </c>
      <c r="F155" s="4">
        <v>3039.2400000000002</v>
      </c>
      <c r="G155" s="4">
        <v>-0.22354522915685449</v>
      </c>
      <c r="H155" s="3" t="s">
        <v>439</v>
      </c>
      <c r="I155" s="3" t="s">
        <v>335</v>
      </c>
      <c r="J155" s="1">
        <v>45346</v>
      </c>
      <c r="K155" s="4">
        <v>10438.718031746032</v>
      </c>
      <c r="L155" s="4">
        <v>26406.609500097282</v>
      </c>
      <c r="M155" s="4">
        <v>-0.28021310466679838</v>
      </c>
      <c r="N155" s="3" t="s">
        <v>439</v>
      </c>
    </row>
    <row r="156" spans="1:14" x14ac:dyDescent="0.3">
      <c r="A156" s="3" t="s">
        <v>5</v>
      </c>
      <c r="B156" s="3" t="s">
        <v>54</v>
      </c>
      <c r="C156" s="4">
        <v>41.99</v>
      </c>
      <c r="D156" s="4">
        <v>9</v>
      </c>
      <c r="E156" s="4">
        <v>132</v>
      </c>
      <c r="F156" s="4">
        <v>5542.68</v>
      </c>
      <c r="G156" s="4">
        <v>-0.19896822526586952</v>
      </c>
      <c r="H156" s="3" t="s">
        <v>439</v>
      </c>
      <c r="I156" s="3" t="s">
        <v>335</v>
      </c>
      <c r="J156" s="1">
        <v>45320</v>
      </c>
      <c r="K156" s="4">
        <v>42123.110909090959</v>
      </c>
      <c r="L156" s="4">
        <v>132929.50192099597</v>
      </c>
      <c r="M156" s="4">
        <v>-0.27518669956976005</v>
      </c>
      <c r="N156" s="3" t="s">
        <v>439</v>
      </c>
    </row>
    <row r="157" spans="1:14" x14ac:dyDescent="0.3">
      <c r="A157" s="3" t="s">
        <v>65</v>
      </c>
      <c r="B157" s="3" t="s">
        <v>7</v>
      </c>
      <c r="C157" s="4">
        <v>17.850000000000001</v>
      </c>
      <c r="D157" s="4">
        <v>3</v>
      </c>
      <c r="E157" s="4">
        <v>29</v>
      </c>
      <c r="F157" s="4">
        <v>517.65000000000009</v>
      </c>
      <c r="G157" s="4">
        <v>-0.2483004169150867</v>
      </c>
      <c r="H157" s="3" t="s">
        <v>439</v>
      </c>
      <c r="I157" s="3" t="s">
        <v>335</v>
      </c>
      <c r="J157" s="1">
        <v>45298</v>
      </c>
      <c r="K157" s="4">
        <v>1881.0670270270268</v>
      </c>
      <c r="L157" s="4">
        <v>5343.4324984110126</v>
      </c>
      <c r="M157" s="4">
        <v>-0.25515752794340879</v>
      </c>
      <c r="N157" s="3" t="s">
        <v>439</v>
      </c>
    </row>
    <row r="158" spans="1:14" x14ac:dyDescent="0.3">
      <c r="A158" s="3" t="s">
        <v>56</v>
      </c>
      <c r="B158" s="3" t="s">
        <v>54</v>
      </c>
      <c r="C158" s="4">
        <v>32.99</v>
      </c>
      <c r="D158" s="4">
        <v>2</v>
      </c>
      <c r="E158" s="4">
        <v>3</v>
      </c>
      <c r="F158" s="4">
        <v>98.97</v>
      </c>
      <c r="G158" s="4">
        <v>-0.2524107211321151</v>
      </c>
      <c r="H158" s="3" t="s">
        <v>439</v>
      </c>
      <c r="I158" s="3" t="s">
        <v>335</v>
      </c>
      <c r="J158" s="1">
        <v>45315</v>
      </c>
      <c r="K158" s="4">
        <v>42123.110909090959</v>
      </c>
      <c r="L158" s="4">
        <v>132929.50192099597</v>
      </c>
      <c r="M158" s="4">
        <v>-0.31613855691768994</v>
      </c>
      <c r="N158" s="3" t="s">
        <v>439</v>
      </c>
    </row>
    <row r="159" spans="1:14" x14ac:dyDescent="0.3">
      <c r="A159" s="3" t="s">
        <v>5</v>
      </c>
      <c r="B159" s="3" t="s">
        <v>41</v>
      </c>
      <c r="C159" s="4">
        <v>69.989999999999995</v>
      </c>
      <c r="D159" s="4">
        <v>2</v>
      </c>
      <c r="E159" s="4">
        <v>81</v>
      </c>
      <c r="F159" s="4">
        <v>5669.19</v>
      </c>
      <c r="G159" s="4">
        <v>-0.19772623953333809</v>
      </c>
      <c r="H159" s="3" t="s">
        <v>439</v>
      </c>
      <c r="I159" s="3" t="s">
        <v>335</v>
      </c>
      <c r="J159" s="1">
        <v>45351</v>
      </c>
      <c r="K159" s="4">
        <v>10438.718031746032</v>
      </c>
      <c r="L159" s="4">
        <v>26406.609500097282</v>
      </c>
      <c r="M159" s="4">
        <v>-0.18061872092017195</v>
      </c>
      <c r="N159" s="3" t="s">
        <v>439</v>
      </c>
    </row>
    <row r="160" spans="1:14" x14ac:dyDescent="0.3">
      <c r="A160" s="3" t="s">
        <v>64</v>
      </c>
      <c r="B160" s="3" t="s">
        <v>54</v>
      </c>
      <c r="C160" s="4">
        <v>28.19</v>
      </c>
      <c r="D160" s="4">
        <v>3</v>
      </c>
      <c r="E160" s="4">
        <v>23</v>
      </c>
      <c r="F160" s="4">
        <v>648.37</v>
      </c>
      <c r="G160" s="4">
        <v>-0.24701710037918828</v>
      </c>
      <c r="H160" s="3" t="s">
        <v>439</v>
      </c>
      <c r="I160" s="3" t="s">
        <v>335</v>
      </c>
      <c r="J160" s="1">
        <v>45386</v>
      </c>
      <c r="K160" s="4">
        <v>42123.110909090959</v>
      </c>
      <c r="L160" s="4">
        <v>132929.50192099597</v>
      </c>
      <c r="M160" s="4">
        <v>-0.31200553909951945</v>
      </c>
      <c r="N160" s="3" t="s">
        <v>439</v>
      </c>
    </row>
    <row r="161" spans="1:14" x14ac:dyDescent="0.3">
      <c r="A161" s="3" t="s">
        <v>16</v>
      </c>
      <c r="B161" s="3" t="s">
        <v>54</v>
      </c>
      <c r="C161" s="4">
        <v>70.08</v>
      </c>
      <c r="D161" s="4">
        <v>1</v>
      </c>
      <c r="E161" s="4">
        <v>1165</v>
      </c>
      <c r="F161" s="4">
        <v>81643.199999999997</v>
      </c>
      <c r="G161" s="4">
        <v>0.54813287407982314</v>
      </c>
      <c r="H161" s="3" t="s">
        <v>439</v>
      </c>
      <c r="I161" s="3" t="s">
        <v>335</v>
      </c>
      <c r="J161" s="1">
        <v>45396</v>
      </c>
      <c r="K161" s="4">
        <v>42123.110909090959</v>
      </c>
      <c r="L161" s="4">
        <v>132929.50192099597</v>
      </c>
      <c r="M161" s="4">
        <v>0.29730111464945547</v>
      </c>
      <c r="N161" s="3" t="s">
        <v>439</v>
      </c>
    </row>
    <row r="162" spans="1:14" x14ac:dyDescent="0.3">
      <c r="A162" s="3" t="s">
        <v>150</v>
      </c>
      <c r="B162" s="3" t="s">
        <v>54</v>
      </c>
      <c r="C162" s="4">
        <v>7.28</v>
      </c>
      <c r="D162" s="4">
        <v>10</v>
      </c>
      <c r="E162" s="4">
        <v>149</v>
      </c>
      <c r="F162" s="4">
        <v>1084.72</v>
      </c>
      <c r="G162" s="4">
        <v>-0.24273332459553407</v>
      </c>
      <c r="H162" s="3" t="s">
        <v>439</v>
      </c>
      <c r="I162" s="3" t="s">
        <v>335</v>
      </c>
      <c r="J162" s="1">
        <v>45344</v>
      </c>
      <c r="K162" s="4">
        <v>42123.110909090959</v>
      </c>
      <c r="L162" s="4">
        <v>132929.50192099597</v>
      </c>
      <c r="M162" s="4">
        <v>-0.30872297207192817</v>
      </c>
      <c r="N162" s="3" t="s">
        <v>439</v>
      </c>
    </row>
    <row r="163" spans="1:14" x14ac:dyDescent="0.3">
      <c r="A163" s="3" t="s">
        <v>62</v>
      </c>
      <c r="B163" s="3" t="s">
        <v>41</v>
      </c>
      <c r="C163" s="4">
        <v>125.99</v>
      </c>
      <c r="D163" s="4">
        <v>1</v>
      </c>
      <c r="E163" s="4">
        <v>15</v>
      </c>
      <c r="F163" s="4">
        <v>1889.85</v>
      </c>
      <c r="G163" s="4">
        <v>-0.23482912751361931</v>
      </c>
      <c r="H163" s="3" t="s">
        <v>439</v>
      </c>
      <c r="I163" s="3" t="s">
        <v>338</v>
      </c>
      <c r="J163" s="1">
        <v>45371</v>
      </c>
      <c r="K163" s="4">
        <v>10438.718031746032</v>
      </c>
      <c r="L163" s="4">
        <v>26406.609500097282</v>
      </c>
      <c r="M163" s="4">
        <v>-0.32373970735298441</v>
      </c>
      <c r="N163" s="3" t="s">
        <v>439</v>
      </c>
    </row>
    <row r="164" spans="1:14" x14ac:dyDescent="0.3">
      <c r="A164" s="3" t="s">
        <v>347</v>
      </c>
      <c r="B164" s="3" t="s">
        <v>41</v>
      </c>
      <c r="C164" s="4">
        <v>39.99</v>
      </c>
      <c r="D164" s="4">
        <v>3</v>
      </c>
      <c r="E164" s="4">
        <v>9</v>
      </c>
      <c r="F164" s="4">
        <v>359.91</v>
      </c>
      <c r="G164" s="4">
        <v>-0.24984899670679891</v>
      </c>
      <c r="H164" s="3" t="s">
        <v>439</v>
      </c>
      <c r="I164" s="3" t="s">
        <v>335</v>
      </c>
      <c r="J164" s="1">
        <v>45438</v>
      </c>
      <c r="K164" s="4">
        <v>10438.718031746032</v>
      </c>
      <c r="L164" s="4">
        <v>26406.609500097282</v>
      </c>
      <c r="M164" s="4">
        <v>-0.3816774747893667</v>
      </c>
      <c r="N164" s="3" t="s">
        <v>439</v>
      </c>
    </row>
    <row r="165" spans="1:14" x14ac:dyDescent="0.3">
      <c r="A165" s="3" t="s">
        <v>16</v>
      </c>
      <c r="B165" s="3" t="s">
        <v>54</v>
      </c>
      <c r="C165" s="4">
        <v>46</v>
      </c>
      <c r="D165" s="4">
        <v>59</v>
      </c>
      <c r="E165" s="4">
        <v>1207</v>
      </c>
      <c r="F165" s="4">
        <v>55522</v>
      </c>
      <c r="G165" s="4">
        <v>0.29169340117965498</v>
      </c>
      <c r="H165" s="3" t="s">
        <v>439</v>
      </c>
      <c r="I165" s="3" t="s">
        <v>335</v>
      </c>
      <c r="J165" s="1">
        <v>45425</v>
      </c>
      <c r="K165" s="4">
        <v>42123.110909090959</v>
      </c>
      <c r="L165" s="4">
        <v>132929.50192099597</v>
      </c>
      <c r="M165" s="4">
        <v>0.10079695550858533</v>
      </c>
      <c r="N165" s="3" t="s">
        <v>439</v>
      </c>
    </row>
    <row r="166" spans="1:14" x14ac:dyDescent="0.3">
      <c r="A166" s="3" t="s">
        <v>45</v>
      </c>
      <c r="B166" s="3" t="s">
        <v>180</v>
      </c>
      <c r="C166" s="4">
        <v>49.99</v>
      </c>
      <c r="D166" s="4">
        <v>7</v>
      </c>
      <c r="E166" s="4">
        <v>916</v>
      </c>
      <c r="F166" s="4">
        <v>45790.840000000004</v>
      </c>
      <c r="G166" s="4">
        <v>0.19615975260657259</v>
      </c>
      <c r="H166" s="3" t="s">
        <v>439</v>
      </c>
      <c r="I166" s="3" t="s">
        <v>335</v>
      </c>
      <c r="J166" s="1">
        <v>45436</v>
      </c>
      <c r="K166" s="4">
        <v>15577.778285714288</v>
      </c>
      <c r="L166" s="4">
        <v>35267.89604619662</v>
      </c>
      <c r="M166" s="4">
        <v>0.85667320995588481</v>
      </c>
      <c r="N166" s="3" t="s">
        <v>439</v>
      </c>
    </row>
    <row r="167" spans="1:14" x14ac:dyDescent="0.3">
      <c r="A167" s="3" t="s">
        <v>28</v>
      </c>
      <c r="B167" s="3" t="s">
        <v>54</v>
      </c>
      <c r="C167" s="4">
        <v>18.91</v>
      </c>
      <c r="D167" s="4">
        <v>10</v>
      </c>
      <c r="E167" s="4">
        <v>5500</v>
      </c>
      <c r="F167" s="4">
        <v>104005</v>
      </c>
      <c r="G167" s="4">
        <v>0.76766521582135805</v>
      </c>
      <c r="H167" s="3" t="s">
        <v>439</v>
      </c>
      <c r="I167" s="3" t="s">
        <v>335</v>
      </c>
      <c r="J167" s="1">
        <v>45306</v>
      </c>
      <c r="K167" s="4">
        <v>42123.110909090959</v>
      </c>
      <c r="L167" s="4">
        <v>132929.50192099597</v>
      </c>
      <c r="M167" s="4">
        <v>0.46552411764611379</v>
      </c>
      <c r="N167" s="3" t="s">
        <v>439</v>
      </c>
    </row>
    <row r="168" spans="1:14" x14ac:dyDescent="0.3">
      <c r="A168" s="3" t="s">
        <v>45</v>
      </c>
      <c r="B168" s="3" t="s">
        <v>129</v>
      </c>
      <c r="C168" s="4">
        <v>44</v>
      </c>
      <c r="D168" s="4">
        <v>2</v>
      </c>
      <c r="E168" s="4">
        <v>24</v>
      </c>
      <c r="F168" s="4">
        <v>1056</v>
      </c>
      <c r="G168" s="4">
        <v>-0.24301527724938202</v>
      </c>
      <c r="H168" s="3" t="s">
        <v>439</v>
      </c>
      <c r="I168" s="3" t="s">
        <v>337</v>
      </c>
      <c r="J168" s="1">
        <v>45399</v>
      </c>
      <c r="K168" s="4">
        <v>66960.915909090923</v>
      </c>
      <c r="L168" s="4">
        <v>268412.05159382155</v>
      </c>
      <c r="M168" s="4">
        <v>-0.24553635173141367</v>
      </c>
      <c r="N168" s="3" t="s">
        <v>439</v>
      </c>
    </row>
    <row r="169" spans="1:14" x14ac:dyDescent="0.3">
      <c r="A169" s="3" t="s">
        <v>33</v>
      </c>
      <c r="B169" s="3" t="s">
        <v>54</v>
      </c>
      <c r="C169" s="4">
        <v>38.99</v>
      </c>
      <c r="D169" s="4">
        <v>2</v>
      </c>
      <c r="E169" s="4">
        <v>41</v>
      </c>
      <c r="F169" s="4">
        <v>1598.5900000000001</v>
      </c>
      <c r="G169" s="4">
        <v>-0.23768851226152149</v>
      </c>
      <c r="H169" s="3" t="s">
        <v>439</v>
      </c>
      <c r="I169" s="3" t="s">
        <v>335</v>
      </c>
      <c r="J169" s="1">
        <v>45306</v>
      </c>
      <c r="K169" s="4">
        <v>42123.110909090959</v>
      </c>
      <c r="L169" s="4">
        <v>132929.50192099597</v>
      </c>
      <c r="M169" s="4">
        <v>-0.30485723878793974</v>
      </c>
      <c r="N169" s="3" t="s">
        <v>439</v>
      </c>
    </row>
    <row r="170" spans="1:14" x14ac:dyDescent="0.3">
      <c r="A170" s="3" t="s">
        <v>348</v>
      </c>
      <c r="B170" s="3" t="s">
        <v>180</v>
      </c>
      <c r="C170" s="4">
        <v>13.5</v>
      </c>
      <c r="D170" s="4">
        <v>10</v>
      </c>
      <c r="E170" s="4">
        <v>17</v>
      </c>
      <c r="F170" s="4">
        <v>229.5</v>
      </c>
      <c r="G170" s="4">
        <v>-0.25112926988187934</v>
      </c>
      <c r="H170" s="3" t="s">
        <v>439</v>
      </c>
      <c r="I170" s="3" t="s">
        <v>337</v>
      </c>
      <c r="J170" s="1">
        <v>45420</v>
      </c>
      <c r="K170" s="4">
        <v>15577.778285714288</v>
      </c>
      <c r="L170" s="4">
        <v>35267.89604619662</v>
      </c>
      <c r="M170" s="4">
        <v>-0.43519120804966438</v>
      </c>
      <c r="N170" s="3" t="s">
        <v>439</v>
      </c>
    </row>
    <row r="171" spans="1:14" x14ac:dyDescent="0.3">
      <c r="A171" s="3" t="s">
        <v>27</v>
      </c>
      <c r="B171" s="3" t="s">
        <v>54</v>
      </c>
      <c r="C171" s="4">
        <v>59.99</v>
      </c>
      <c r="D171" s="4">
        <v>2</v>
      </c>
      <c r="E171" s="4">
        <v>3</v>
      </c>
      <c r="F171" s="4">
        <v>179.97</v>
      </c>
      <c r="G171" s="4">
        <v>-0.25161552040225149</v>
      </c>
      <c r="H171" s="3" t="s">
        <v>439</v>
      </c>
      <c r="I171" s="3" t="s">
        <v>335</v>
      </c>
      <c r="J171" s="1">
        <v>45407</v>
      </c>
      <c r="K171" s="4">
        <v>42123.110909090959</v>
      </c>
      <c r="L171" s="4">
        <v>132929.50192099597</v>
      </c>
      <c r="M171" s="4">
        <v>-0.31552921137114498</v>
      </c>
      <c r="N171" s="3" t="s">
        <v>439</v>
      </c>
    </row>
    <row r="172" spans="1:14" x14ac:dyDescent="0.3">
      <c r="A172" s="3" t="s">
        <v>27</v>
      </c>
      <c r="B172" s="3" t="s">
        <v>54</v>
      </c>
      <c r="C172" s="4">
        <v>78.989999999999995</v>
      </c>
      <c r="D172" s="4">
        <v>10</v>
      </c>
      <c r="E172" s="4">
        <v>27</v>
      </c>
      <c r="F172" s="4">
        <v>2132.73</v>
      </c>
      <c r="G172" s="4">
        <v>-0.23244470339918377</v>
      </c>
      <c r="H172" s="3" t="s">
        <v>439</v>
      </c>
      <c r="I172" s="3" t="s">
        <v>335</v>
      </c>
      <c r="J172" s="1">
        <v>45324</v>
      </c>
      <c r="K172" s="4">
        <v>42123.110909090959</v>
      </c>
      <c r="L172" s="4">
        <v>132929.50192099597</v>
      </c>
      <c r="M172" s="4">
        <v>-0.30083901866162449</v>
      </c>
      <c r="N172" s="3" t="s">
        <v>439</v>
      </c>
    </row>
    <row r="173" spans="1:14" x14ac:dyDescent="0.3">
      <c r="A173" s="3" t="s">
        <v>162</v>
      </c>
      <c r="B173" s="3" t="s">
        <v>54</v>
      </c>
      <c r="C173" s="4">
        <v>59.63</v>
      </c>
      <c r="D173" s="4">
        <v>24</v>
      </c>
      <c r="E173" s="4">
        <v>48</v>
      </c>
      <c r="F173" s="4">
        <v>2862.2400000000002</v>
      </c>
      <c r="G173" s="4">
        <v>-0.22528289001100091</v>
      </c>
      <c r="H173" s="3" t="s">
        <v>439</v>
      </c>
      <c r="I173" s="3" t="s">
        <v>335</v>
      </c>
      <c r="J173" s="1">
        <v>45387</v>
      </c>
      <c r="K173" s="4">
        <v>42123.110909090959</v>
      </c>
      <c r="L173" s="4">
        <v>132929.50192099597</v>
      </c>
      <c r="M173" s="4">
        <v>-0.29535107212261191</v>
      </c>
      <c r="N173" s="3" t="s">
        <v>439</v>
      </c>
    </row>
    <row r="174" spans="1:14" x14ac:dyDescent="0.3">
      <c r="A174" s="3" t="s">
        <v>70</v>
      </c>
      <c r="B174" s="3" t="s">
        <v>180</v>
      </c>
      <c r="C174" s="4">
        <v>28.95</v>
      </c>
      <c r="D174" s="4">
        <v>1</v>
      </c>
      <c r="E174" s="4">
        <v>5</v>
      </c>
      <c r="F174" s="4">
        <v>144.75</v>
      </c>
      <c r="G174" s="4">
        <v>-0.25196128546034774</v>
      </c>
      <c r="H174" s="3" t="s">
        <v>439</v>
      </c>
      <c r="I174" s="3" t="s">
        <v>337</v>
      </c>
      <c r="J174" s="1">
        <v>45365</v>
      </c>
      <c r="K174" s="4">
        <v>15577.778285714288</v>
      </c>
      <c r="L174" s="4">
        <v>35267.89604619662</v>
      </c>
      <c r="M174" s="4">
        <v>-0.43759424337360281</v>
      </c>
      <c r="N174" s="3" t="s">
        <v>439</v>
      </c>
    </row>
    <row r="175" spans="1:14" x14ac:dyDescent="0.3">
      <c r="A175" s="3" t="s">
        <v>347</v>
      </c>
      <c r="B175" s="3" t="s">
        <v>54</v>
      </c>
      <c r="C175" s="4">
        <v>38</v>
      </c>
      <c r="D175" s="4">
        <v>10</v>
      </c>
      <c r="E175" s="4">
        <v>42</v>
      </c>
      <c r="F175" s="4">
        <v>1596</v>
      </c>
      <c r="G175" s="4">
        <v>-0.2377139390502912</v>
      </c>
      <c r="H175" s="3" t="s">
        <v>439</v>
      </c>
      <c r="I175" s="3" t="s">
        <v>335</v>
      </c>
      <c r="J175" s="1">
        <v>45419</v>
      </c>
      <c r="K175" s="4">
        <v>42123.110909090959</v>
      </c>
      <c r="L175" s="4">
        <v>132929.50192099597</v>
      </c>
      <c r="M175" s="4">
        <v>-0.30487672279986011</v>
      </c>
      <c r="N175" s="3" t="s">
        <v>439</v>
      </c>
    </row>
    <row r="176" spans="1:14" x14ac:dyDescent="0.3">
      <c r="A176" s="3" t="s">
        <v>13</v>
      </c>
      <c r="B176" s="3" t="s">
        <v>54</v>
      </c>
      <c r="C176" s="4">
        <v>53.45</v>
      </c>
      <c r="D176" s="4">
        <v>1</v>
      </c>
      <c r="E176" s="4">
        <v>3787</v>
      </c>
      <c r="F176" s="4">
        <v>202415.15000000002</v>
      </c>
      <c r="G176" s="4">
        <v>1.733786488734796</v>
      </c>
      <c r="H176" s="3" t="s">
        <v>439</v>
      </c>
      <c r="I176" s="3" t="s">
        <v>335</v>
      </c>
      <c r="J176" s="1">
        <v>45316</v>
      </c>
      <c r="K176" s="4">
        <v>42123.110909090959</v>
      </c>
      <c r="L176" s="4">
        <v>132929.50192099597</v>
      </c>
      <c r="M176" s="4">
        <v>1.2058424711933058</v>
      </c>
      <c r="N176" s="3" t="s">
        <v>439</v>
      </c>
    </row>
    <row r="177" spans="1:14" x14ac:dyDescent="0.3">
      <c r="A177" s="3" t="s">
        <v>169</v>
      </c>
      <c r="B177" s="3" t="s">
        <v>54</v>
      </c>
      <c r="C177" s="4">
        <v>56</v>
      </c>
      <c r="D177" s="4">
        <v>3</v>
      </c>
      <c r="E177" s="4">
        <v>6</v>
      </c>
      <c r="F177" s="4">
        <v>336</v>
      </c>
      <c r="G177" s="4">
        <v>-0.2500837281815031</v>
      </c>
      <c r="H177" s="3" t="s">
        <v>439</v>
      </c>
      <c r="I177" s="3" t="s">
        <v>335</v>
      </c>
      <c r="J177" s="1">
        <v>45441</v>
      </c>
      <c r="K177" s="4">
        <v>42123.110909090959</v>
      </c>
      <c r="L177" s="4">
        <v>132929.50192099597</v>
      </c>
      <c r="M177" s="4">
        <v>-0.31435543130167076</v>
      </c>
      <c r="N177" s="3" t="s">
        <v>439</v>
      </c>
    </row>
    <row r="178" spans="1:14" x14ac:dyDescent="0.3">
      <c r="A178" s="3" t="s">
        <v>40</v>
      </c>
      <c r="B178" s="3" t="s">
        <v>54</v>
      </c>
      <c r="C178" s="4">
        <v>92</v>
      </c>
      <c r="D178" s="4">
        <v>1</v>
      </c>
      <c r="E178" s="4">
        <v>9</v>
      </c>
      <c r="F178" s="4">
        <v>828</v>
      </c>
      <c r="G178" s="4">
        <v>-0.2452536200445537</v>
      </c>
      <c r="H178" s="3" t="s">
        <v>439</v>
      </c>
      <c r="I178" s="3" t="s">
        <v>335</v>
      </c>
      <c r="J178" s="1">
        <v>45404</v>
      </c>
      <c r="K178" s="4">
        <v>42123.110909090959</v>
      </c>
      <c r="L178" s="4">
        <v>132929.50192099597</v>
      </c>
      <c r="M178" s="4">
        <v>-0.31065422131524945</v>
      </c>
      <c r="N178" s="3" t="s">
        <v>439</v>
      </c>
    </row>
    <row r="179" spans="1:14" x14ac:dyDescent="0.3">
      <c r="A179" s="3" t="s">
        <v>172</v>
      </c>
      <c r="B179" s="3" t="s">
        <v>54</v>
      </c>
      <c r="C179" s="4">
        <v>27.84</v>
      </c>
      <c r="D179" s="4">
        <v>1</v>
      </c>
      <c r="E179" s="4">
        <v>85</v>
      </c>
      <c r="F179" s="4">
        <v>2366.4</v>
      </c>
      <c r="G179" s="4">
        <v>-0.23015069655292164</v>
      </c>
      <c r="H179" s="3" t="s">
        <v>439</v>
      </c>
      <c r="I179" s="3" t="s">
        <v>335</v>
      </c>
      <c r="J179" s="1">
        <v>45400</v>
      </c>
      <c r="K179" s="4">
        <v>42123.110909090959</v>
      </c>
      <c r="L179" s="4">
        <v>132929.50192099597</v>
      </c>
      <c r="M179" s="4">
        <v>-0.29908116960161013</v>
      </c>
      <c r="N179" s="3" t="s">
        <v>439</v>
      </c>
    </row>
    <row r="180" spans="1:14" x14ac:dyDescent="0.3">
      <c r="A180" s="3" t="s">
        <v>28</v>
      </c>
      <c r="B180" s="3" t="s">
        <v>54</v>
      </c>
      <c r="C180" s="4">
        <v>19.989999999999998</v>
      </c>
      <c r="D180" s="4">
        <v>3</v>
      </c>
      <c r="E180" s="4">
        <v>58</v>
      </c>
      <c r="F180" s="4">
        <v>1159.4199999999998</v>
      </c>
      <c r="G180" s="4">
        <v>-0.24199997281132651</v>
      </c>
      <c r="H180" s="3" t="s">
        <v>439</v>
      </c>
      <c r="I180" s="3" t="s">
        <v>335</v>
      </c>
      <c r="J180" s="1">
        <v>45294</v>
      </c>
      <c r="K180" s="4">
        <v>42123.110909090959</v>
      </c>
      <c r="L180" s="4">
        <v>132929.50192099597</v>
      </c>
      <c r="M180" s="4">
        <v>-0.30816102006789226</v>
      </c>
      <c r="N180" s="3" t="s">
        <v>439</v>
      </c>
    </row>
    <row r="181" spans="1:14" x14ac:dyDescent="0.3">
      <c r="A181" s="3" t="s">
        <v>31</v>
      </c>
      <c r="B181" s="3" t="s">
        <v>54</v>
      </c>
      <c r="C181" s="4">
        <v>31.57</v>
      </c>
      <c r="D181" s="4">
        <v>10</v>
      </c>
      <c r="E181" s="4">
        <v>287</v>
      </c>
      <c r="F181" s="4">
        <v>9060.59</v>
      </c>
      <c r="G181" s="4">
        <v>-0.16443187218445554</v>
      </c>
      <c r="H181" s="3" t="s">
        <v>439</v>
      </c>
      <c r="I181" s="3" t="s">
        <v>335</v>
      </c>
      <c r="J181" s="1">
        <v>45372</v>
      </c>
      <c r="K181" s="4">
        <v>42123.110909090959</v>
      </c>
      <c r="L181" s="4">
        <v>132929.50192099597</v>
      </c>
      <c r="M181" s="4">
        <v>-0.24872222066054997</v>
      </c>
      <c r="N181" s="3" t="s">
        <v>439</v>
      </c>
    </row>
    <row r="182" spans="1:14" x14ac:dyDescent="0.3">
      <c r="A182" s="3" t="s">
        <v>174</v>
      </c>
      <c r="B182" s="3" t="s">
        <v>54</v>
      </c>
      <c r="C182" s="4">
        <v>21.91</v>
      </c>
      <c r="D182" s="4">
        <v>96</v>
      </c>
      <c r="E182" s="4">
        <v>1831</v>
      </c>
      <c r="F182" s="4">
        <v>40117.21</v>
      </c>
      <c r="G182" s="4">
        <v>0.14046006474266959</v>
      </c>
      <c r="H182" s="3" t="s">
        <v>439</v>
      </c>
      <c r="I182" s="3" t="s">
        <v>335</v>
      </c>
      <c r="J182" s="1">
        <v>45343</v>
      </c>
      <c r="K182" s="4">
        <v>42123.110909090959</v>
      </c>
      <c r="L182" s="4">
        <v>132929.50192099597</v>
      </c>
      <c r="M182" s="4">
        <v>-1.5089960318087462E-2</v>
      </c>
      <c r="N182" s="3" t="s">
        <v>439</v>
      </c>
    </row>
    <row r="183" spans="1:14" x14ac:dyDescent="0.3">
      <c r="A183" s="3" t="s">
        <v>110</v>
      </c>
      <c r="B183" s="3" t="s">
        <v>54</v>
      </c>
      <c r="C183" s="4">
        <v>71.900000000000006</v>
      </c>
      <c r="D183" s="4">
        <v>10</v>
      </c>
      <c r="E183" s="4">
        <v>244</v>
      </c>
      <c r="F183" s="4">
        <v>17543.600000000002</v>
      </c>
      <c r="G183" s="4">
        <v>-8.115167782099382E-2</v>
      </c>
      <c r="H183" s="3" t="s">
        <v>439</v>
      </c>
      <c r="I183" s="3" t="s">
        <v>335</v>
      </c>
      <c r="J183" s="1">
        <v>45400</v>
      </c>
      <c r="K183" s="4">
        <v>42123.110909090959</v>
      </c>
      <c r="L183" s="4">
        <v>132929.50192099597</v>
      </c>
      <c r="M183" s="4">
        <v>-0.18490636430503821</v>
      </c>
      <c r="N183" s="3" t="s">
        <v>439</v>
      </c>
    </row>
    <row r="184" spans="1:14" x14ac:dyDescent="0.3">
      <c r="A184" s="3" t="s">
        <v>64</v>
      </c>
      <c r="B184" s="3" t="s">
        <v>54</v>
      </c>
      <c r="C184" s="4">
        <v>32.89</v>
      </c>
      <c r="D184" s="4">
        <v>3</v>
      </c>
      <c r="E184" s="4">
        <v>5</v>
      </c>
      <c r="F184" s="4">
        <v>164.45</v>
      </c>
      <c r="G184" s="4">
        <v>-0.25176788478901052</v>
      </c>
      <c r="H184" s="3" t="s">
        <v>439</v>
      </c>
      <c r="I184" s="3" t="s">
        <v>335</v>
      </c>
      <c r="J184" s="1">
        <v>45393</v>
      </c>
      <c r="K184" s="4">
        <v>42123.110909090959</v>
      </c>
      <c r="L184" s="4">
        <v>132929.50192099597</v>
      </c>
      <c r="M184" s="4">
        <v>-0.31564596498697683</v>
      </c>
      <c r="N184" s="3" t="s">
        <v>439</v>
      </c>
    </row>
    <row r="185" spans="1:14" x14ac:dyDescent="0.3">
      <c r="A185" s="3" t="s">
        <v>27</v>
      </c>
      <c r="B185" s="3" t="s">
        <v>41</v>
      </c>
      <c r="C185" s="4">
        <v>18.989999999999998</v>
      </c>
      <c r="D185" s="4">
        <v>10</v>
      </c>
      <c r="E185" s="4">
        <v>8</v>
      </c>
      <c r="F185" s="4">
        <v>151.91999999999999</v>
      </c>
      <c r="G185" s="4">
        <v>-0.25189089546981541</v>
      </c>
      <c r="H185" s="3" t="s">
        <v>439</v>
      </c>
      <c r="I185" s="3" t="s">
        <v>143</v>
      </c>
      <c r="J185" s="1">
        <v>45339</v>
      </c>
      <c r="K185" s="4">
        <v>10438.718031746032</v>
      </c>
      <c r="L185" s="4">
        <v>26406.609500097282</v>
      </c>
      <c r="M185" s="4">
        <v>-0.38955391193663597</v>
      </c>
      <c r="N185" s="3" t="s">
        <v>439</v>
      </c>
    </row>
    <row r="186" spans="1:14" x14ac:dyDescent="0.3">
      <c r="A186" s="3" t="s">
        <v>14</v>
      </c>
      <c r="B186" s="3" t="s">
        <v>54</v>
      </c>
      <c r="C186" s="4">
        <v>38.99</v>
      </c>
      <c r="D186" s="4">
        <v>9</v>
      </c>
      <c r="E186" s="4">
        <v>37</v>
      </c>
      <c r="F186" s="4">
        <v>1442.63</v>
      </c>
      <c r="G186" s="4">
        <v>-0.23921961727176261</v>
      </c>
      <c r="H186" s="3" t="s">
        <v>439</v>
      </c>
      <c r="I186" s="3" t="s">
        <v>335</v>
      </c>
      <c r="J186" s="1">
        <v>45353</v>
      </c>
      <c r="K186" s="4">
        <v>42123.110909090959</v>
      </c>
      <c r="L186" s="4">
        <v>132929.50192099597</v>
      </c>
      <c r="M186" s="4">
        <v>-0.30603049226249718</v>
      </c>
      <c r="N186" s="3" t="s">
        <v>439</v>
      </c>
    </row>
    <row r="187" spans="1:14" x14ac:dyDescent="0.3">
      <c r="A187" s="3" t="s">
        <v>11</v>
      </c>
      <c r="B187" s="3" t="s">
        <v>54</v>
      </c>
      <c r="C187" s="4">
        <v>71.98</v>
      </c>
      <c r="D187" s="4">
        <v>1</v>
      </c>
      <c r="E187" s="4">
        <v>100</v>
      </c>
      <c r="F187" s="4">
        <v>7198</v>
      </c>
      <c r="G187" s="4">
        <v>-0.18271746388120472</v>
      </c>
      <c r="H187" s="3" t="s">
        <v>439</v>
      </c>
      <c r="I187" s="3" t="s">
        <v>335</v>
      </c>
      <c r="J187" s="1">
        <v>45311</v>
      </c>
      <c r="K187" s="4">
        <v>42123.110909090959</v>
      </c>
      <c r="L187" s="4">
        <v>132929.50192099597</v>
      </c>
      <c r="M187" s="4">
        <v>-0.26273408388942893</v>
      </c>
      <c r="N187" s="3" t="s">
        <v>439</v>
      </c>
    </row>
    <row r="188" spans="1:14" x14ac:dyDescent="0.3">
      <c r="A188" s="3" t="s">
        <v>5</v>
      </c>
      <c r="B188" s="3" t="s">
        <v>54</v>
      </c>
      <c r="C188" s="4">
        <v>29.99</v>
      </c>
      <c r="D188" s="4">
        <v>10</v>
      </c>
      <c r="E188" s="4">
        <v>61</v>
      </c>
      <c r="F188" s="4">
        <v>1829.3899999999999</v>
      </c>
      <c r="G188" s="4">
        <v>-0.23542268104605824</v>
      </c>
      <c r="H188" s="3" t="s">
        <v>439</v>
      </c>
      <c r="I188" s="3" t="s">
        <v>335</v>
      </c>
      <c r="J188" s="1">
        <v>45384</v>
      </c>
      <c r="K188" s="4">
        <v>42123.110909090959</v>
      </c>
      <c r="L188" s="4">
        <v>132929.50192099597</v>
      </c>
      <c r="M188" s="4">
        <v>-0.30312098011951283</v>
      </c>
      <c r="N188" s="3" t="s">
        <v>439</v>
      </c>
    </row>
    <row r="189" spans="1:14" x14ac:dyDescent="0.3">
      <c r="A189" s="3" t="s">
        <v>73</v>
      </c>
      <c r="B189" s="3" t="s">
        <v>41</v>
      </c>
      <c r="C189" s="4">
        <v>36.81</v>
      </c>
      <c r="D189" s="4">
        <v>207</v>
      </c>
      <c r="E189" s="4">
        <v>1234</v>
      </c>
      <c r="F189" s="4">
        <v>45423.54</v>
      </c>
      <c r="G189" s="4">
        <v>0.19255386090189466</v>
      </c>
      <c r="H189" s="3" t="s">
        <v>439</v>
      </c>
      <c r="I189" s="3" t="s">
        <v>338</v>
      </c>
      <c r="J189" s="1">
        <v>45332</v>
      </c>
      <c r="K189" s="4">
        <v>10438.718031746032</v>
      </c>
      <c r="L189" s="4">
        <v>26406.609500097282</v>
      </c>
      <c r="M189" s="4">
        <v>1.3248509608219521</v>
      </c>
      <c r="N189" s="3" t="s">
        <v>439</v>
      </c>
    </row>
    <row r="190" spans="1:14" x14ac:dyDescent="0.3">
      <c r="A190" s="3" t="s">
        <v>55</v>
      </c>
      <c r="B190" s="3" t="s">
        <v>41</v>
      </c>
      <c r="C190" s="4">
        <v>15</v>
      </c>
      <c r="D190" s="4">
        <v>10</v>
      </c>
      <c r="E190" s="4">
        <v>12</v>
      </c>
      <c r="F190" s="4">
        <v>180</v>
      </c>
      <c r="G190" s="4">
        <v>-0.25161522588346263</v>
      </c>
      <c r="H190" s="3" t="s">
        <v>439</v>
      </c>
      <c r="I190" s="3" t="s">
        <v>337</v>
      </c>
      <c r="J190" s="1">
        <v>45422</v>
      </c>
      <c r="K190" s="4">
        <v>10438.718031746032</v>
      </c>
      <c r="L190" s="4">
        <v>26406.609500097282</v>
      </c>
      <c r="M190" s="4">
        <v>-0.38849054179819026</v>
      </c>
      <c r="N190" s="3" t="s">
        <v>439</v>
      </c>
    </row>
    <row r="191" spans="1:14" x14ac:dyDescent="0.3">
      <c r="A191" s="3" t="s">
        <v>35</v>
      </c>
      <c r="B191" s="3" t="s">
        <v>54</v>
      </c>
      <c r="C191" s="4">
        <v>29.2</v>
      </c>
      <c r="D191" s="4">
        <v>21</v>
      </c>
      <c r="E191" s="4">
        <v>121</v>
      </c>
      <c r="F191" s="4">
        <v>3533.2</v>
      </c>
      <c r="G191" s="4">
        <v>-0.21869587912570099</v>
      </c>
      <c r="H191" s="3" t="s">
        <v>439</v>
      </c>
      <c r="I191" s="3" t="s">
        <v>335</v>
      </c>
      <c r="J191" s="1">
        <v>45348</v>
      </c>
      <c r="K191" s="4">
        <v>42123.110909090959</v>
      </c>
      <c r="L191" s="4">
        <v>132929.50192099597</v>
      </c>
      <c r="M191" s="4">
        <v>-0.29030358461755251</v>
      </c>
      <c r="N191" s="3" t="s">
        <v>439</v>
      </c>
    </row>
    <row r="192" spans="1:14" x14ac:dyDescent="0.3">
      <c r="A192" s="3" t="s">
        <v>26</v>
      </c>
      <c r="B192" s="3" t="s">
        <v>41</v>
      </c>
      <c r="C192" s="4">
        <v>53.99</v>
      </c>
      <c r="D192" s="4">
        <v>9</v>
      </c>
      <c r="E192" s="4">
        <v>512</v>
      </c>
      <c r="F192" s="4">
        <v>27642.880000000001</v>
      </c>
      <c r="G192" s="4">
        <v>1.7995912636994724E-2</v>
      </c>
      <c r="H192" s="3" t="s">
        <v>439</v>
      </c>
      <c r="I192" s="3" t="s">
        <v>337</v>
      </c>
      <c r="J192" s="1">
        <v>45361</v>
      </c>
      <c r="K192" s="4">
        <v>10438.718031746032</v>
      </c>
      <c r="L192" s="4">
        <v>26406.609500097282</v>
      </c>
      <c r="M192" s="4">
        <v>0.65150968995813674</v>
      </c>
      <c r="N192" s="3" t="s">
        <v>439</v>
      </c>
    </row>
    <row r="193" spans="1:14" x14ac:dyDescent="0.3">
      <c r="A193" s="3" t="s">
        <v>75</v>
      </c>
      <c r="B193" s="3" t="s">
        <v>180</v>
      </c>
      <c r="C193" s="4">
        <v>22.98</v>
      </c>
      <c r="D193" s="4">
        <v>3</v>
      </c>
      <c r="E193" s="4">
        <v>18</v>
      </c>
      <c r="F193" s="4">
        <v>413.64</v>
      </c>
      <c r="G193" s="4">
        <v>-0.24932151355598936</v>
      </c>
      <c r="H193" s="3" t="s">
        <v>439</v>
      </c>
      <c r="I193" s="3" t="s">
        <v>338</v>
      </c>
      <c r="J193" s="1">
        <v>45402</v>
      </c>
      <c r="K193" s="4">
        <v>15577.778285714288</v>
      </c>
      <c r="L193" s="4">
        <v>35267.89604619662</v>
      </c>
      <c r="M193" s="4">
        <v>-0.42997002899892661</v>
      </c>
      <c r="N193" s="3" t="s">
        <v>439</v>
      </c>
    </row>
    <row r="194" spans="1:14" x14ac:dyDescent="0.3">
      <c r="A194" s="3" t="s">
        <v>177</v>
      </c>
      <c r="B194" s="3" t="s">
        <v>54</v>
      </c>
      <c r="C194" s="4">
        <v>16.989999999999998</v>
      </c>
      <c r="D194" s="4">
        <v>1</v>
      </c>
      <c r="E194" s="4">
        <v>3</v>
      </c>
      <c r="F194" s="4">
        <v>50.97</v>
      </c>
      <c r="G194" s="4">
        <v>-0.25288195119425649</v>
      </c>
      <c r="H194" s="3" t="s">
        <v>439</v>
      </c>
      <c r="I194" s="3" t="s">
        <v>335</v>
      </c>
      <c r="J194" s="1">
        <v>45403</v>
      </c>
      <c r="K194" s="4">
        <v>42123.110909090959</v>
      </c>
      <c r="L194" s="4">
        <v>132929.50192099597</v>
      </c>
      <c r="M194" s="4">
        <v>-0.31649965057490176</v>
      </c>
      <c r="N194" s="3" t="s">
        <v>439</v>
      </c>
    </row>
    <row r="195" spans="1:14" x14ac:dyDescent="0.3">
      <c r="A195" s="3" t="s">
        <v>159</v>
      </c>
      <c r="B195" s="3" t="s">
        <v>54</v>
      </c>
      <c r="C195" s="4">
        <v>29.78</v>
      </c>
      <c r="D195" s="4">
        <v>1</v>
      </c>
      <c r="E195" s="4">
        <v>604</v>
      </c>
      <c r="F195" s="4">
        <v>17987.12</v>
      </c>
      <c r="G195" s="4">
        <v>-7.6797512046807265E-2</v>
      </c>
      <c r="H195" s="3" t="s">
        <v>439</v>
      </c>
      <c r="I195" s="3" t="s">
        <v>335</v>
      </c>
      <c r="J195" s="1">
        <v>45389</v>
      </c>
      <c r="K195" s="4">
        <v>42123.110909090959</v>
      </c>
      <c r="L195" s="4">
        <v>132929.50192099597</v>
      </c>
      <c r="M195" s="4">
        <v>-0.18156985891240088</v>
      </c>
      <c r="N195" s="3" t="s">
        <v>439</v>
      </c>
    </row>
    <row r="196" spans="1:14" x14ac:dyDescent="0.3">
      <c r="A196" s="3" t="s">
        <v>18</v>
      </c>
      <c r="B196" s="3" t="s">
        <v>41</v>
      </c>
      <c r="C196" s="4">
        <v>29</v>
      </c>
      <c r="D196" s="4">
        <v>3</v>
      </c>
      <c r="E196" s="4">
        <v>57</v>
      </c>
      <c r="F196" s="4">
        <v>1653</v>
      </c>
      <c r="G196" s="4">
        <v>-0.23715435335149829</v>
      </c>
      <c r="H196" s="3" t="s">
        <v>439</v>
      </c>
      <c r="I196" s="3" t="s">
        <v>337</v>
      </c>
      <c r="J196" s="1">
        <v>45400</v>
      </c>
      <c r="K196" s="4">
        <v>10438.718031746032</v>
      </c>
      <c r="L196" s="4">
        <v>26406.609500097282</v>
      </c>
      <c r="M196" s="4">
        <v>-0.33270905269810064</v>
      </c>
      <c r="N196" s="3" t="s">
        <v>439</v>
      </c>
    </row>
    <row r="197" spans="1:14" x14ac:dyDescent="0.3">
      <c r="A197" s="3" t="s">
        <v>76</v>
      </c>
      <c r="B197" s="3" t="s">
        <v>180</v>
      </c>
      <c r="C197" s="4">
        <v>17.12</v>
      </c>
      <c r="D197" s="4">
        <v>310</v>
      </c>
      <c r="E197" s="4">
        <v>597</v>
      </c>
      <c r="F197" s="4">
        <v>10220.640000000001</v>
      </c>
      <c r="G197" s="4">
        <v>-0.15304332148472352</v>
      </c>
      <c r="H197" s="3" t="s">
        <v>439</v>
      </c>
      <c r="I197" s="3" t="s">
        <v>335</v>
      </c>
      <c r="J197" s="1">
        <v>45395</v>
      </c>
      <c r="K197" s="4">
        <v>15577.778285714288</v>
      </c>
      <c r="L197" s="4">
        <v>35267.89604619662</v>
      </c>
      <c r="M197" s="4">
        <v>-0.15189843700052572</v>
      </c>
      <c r="N197" s="3" t="s">
        <v>439</v>
      </c>
    </row>
    <row r="198" spans="1:14" x14ac:dyDescent="0.3">
      <c r="A198" s="3" t="s">
        <v>77</v>
      </c>
      <c r="B198" s="3" t="s">
        <v>7</v>
      </c>
      <c r="C198" s="4">
        <v>30.07</v>
      </c>
      <c r="D198" s="4">
        <v>3</v>
      </c>
      <c r="E198" s="4">
        <v>25</v>
      </c>
      <c r="F198" s="4">
        <v>751.75</v>
      </c>
      <c r="G198" s="4">
        <v>-0.24600218863285123</v>
      </c>
      <c r="H198" s="3" t="s">
        <v>439</v>
      </c>
      <c r="I198" s="3" t="s">
        <v>337</v>
      </c>
      <c r="J198" s="1">
        <v>45365</v>
      </c>
      <c r="K198" s="4">
        <v>1881.0670270270268</v>
      </c>
      <c r="L198" s="4">
        <v>5343.4324984110126</v>
      </c>
      <c r="M198" s="4">
        <v>-0.21134673776881324</v>
      </c>
      <c r="N198" s="3" t="s">
        <v>439</v>
      </c>
    </row>
    <row r="199" spans="1:14" x14ac:dyDescent="0.3">
      <c r="A199" s="3" t="s">
        <v>78</v>
      </c>
      <c r="B199" s="3" t="s">
        <v>41</v>
      </c>
      <c r="C199" s="4">
        <v>32.89</v>
      </c>
      <c r="D199" s="4">
        <v>3</v>
      </c>
      <c r="E199" s="4">
        <v>61</v>
      </c>
      <c r="F199" s="4">
        <v>2006.29</v>
      </c>
      <c r="G199" s="4">
        <v>-0.23368600192120792</v>
      </c>
      <c r="H199" s="3" t="s">
        <v>439</v>
      </c>
      <c r="I199" s="3" t="s">
        <v>337</v>
      </c>
      <c r="J199" s="1">
        <v>45322</v>
      </c>
      <c r="K199" s="4">
        <v>10438.718031746032</v>
      </c>
      <c r="L199" s="4">
        <v>26406.609500097282</v>
      </c>
      <c r="M199" s="4">
        <v>-0.31933020525467187</v>
      </c>
      <c r="N199" s="3" t="s">
        <v>439</v>
      </c>
    </row>
    <row r="200" spans="1:14" x14ac:dyDescent="0.3">
      <c r="A200" s="3" t="s">
        <v>12</v>
      </c>
      <c r="B200" s="3" t="s">
        <v>54</v>
      </c>
      <c r="C200" s="4">
        <v>31.99</v>
      </c>
      <c r="D200" s="4">
        <v>6</v>
      </c>
      <c r="E200" s="4">
        <v>15</v>
      </c>
      <c r="F200" s="4">
        <v>479.84999999999997</v>
      </c>
      <c r="G200" s="4">
        <v>-0.24867151058902309</v>
      </c>
      <c r="H200" s="3" t="s">
        <v>439</v>
      </c>
      <c r="I200" s="3" t="s">
        <v>335</v>
      </c>
      <c r="J200" s="1">
        <v>45351</v>
      </c>
      <c r="K200" s="4">
        <v>42123.110909090959</v>
      </c>
      <c r="L200" s="4">
        <v>132929.50192099597</v>
      </c>
      <c r="M200" s="4">
        <v>-0.31327327874771405</v>
      </c>
      <c r="N200" s="3" t="s">
        <v>439</v>
      </c>
    </row>
    <row r="201" spans="1:14" x14ac:dyDescent="0.3">
      <c r="A201" s="3" t="s">
        <v>80</v>
      </c>
      <c r="B201" s="3" t="s">
        <v>180</v>
      </c>
      <c r="C201" s="4">
        <v>63.99</v>
      </c>
      <c r="D201" s="4">
        <v>2</v>
      </c>
      <c r="E201" s="4">
        <v>6</v>
      </c>
      <c r="F201" s="4">
        <v>383.94</v>
      </c>
      <c r="G201" s="4">
        <v>-0.24961308715693936</v>
      </c>
      <c r="H201" s="3" t="s">
        <v>439</v>
      </c>
      <c r="I201" s="3" t="s">
        <v>143</v>
      </c>
      <c r="J201" s="1">
        <v>45297</v>
      </c>
      <c r="K201" s="4">
        <v>15577.778285714288</v>
      </c>
      <c r="L201" s="4">
        <v>35267.89604619662</v>
      </c>
      <c r="M201" s="4">
        <v>-0.43081215465227135</v>
      </c>
      <c r="N201" s="3" t="s">
        <v>439</v>
      </c>
    </row>
    <row r="202" spans="1:14" x14ac:dyDescent="0.3">
      <c r="A202" s="3" t="s">
        <v>153</v>
      </c>
      <c r="B202" s="3" t="s">
        <v>54</v>
      </c>
      <c r="C202" s="4">
        <v>16.5</v>
      </c>
      <c r="D202" s="4">
        <v>5</v>
      </c>
      <c r="E202" s="4">
        <v>67</v>
      </c>
      <c r="F202" s="4">
        <v>1105.5</v>
      </c>
      <c r="G202" s="4">
        <v>-0.24252932124779869</v>
      </c>
      <c r="H202" s="3" t="s">
        <v>439</v>
      </c>
      <c r="I202" s="3" t="s">
        <v>335</v>
      </c>
      <c r="J202" s="1">
        <v>45309</v>
      </c>
      <c r="K202" s="4">
        <v>42123.110909090959</v>
      </c>
      <c r="L202" s="4">
        <v>132929.50192099597</v>
      </c>
      <c r="M202" s="4">
        <v>-0.30856664860949351</v>
      </c>
      <c r="N202" s="3" t="s">
        <v>439</v>
      </c>
    </row>
    <row r="203" spans="1:14" x14ac:dyDescent="0.3">
      <c r="A203" s="3" t="s">
        <v>40</v>
      </c>
      <c r="B203" s="3" t="s">
        <v>54</v>
      </c>
      <c r="C203" s="4">
        <v>16.95</v>
      </c>
      <c r="D203" s="4">
        <v>10</v>
      </c>
      <c r="E203" s="4">
        <v>69</v>
      </c>
      <c r="F203" s="4">
        <v>1169.55</v>
      </c>
      <c r="G203" s="4">
        <v>-0.24190052363362877</v>
      </c>
      <c r="H203" s="3" t="s">
        <v>439</v>
      </c>
      <c r="I203" s="3" t="s">
        <v>335</v>
      </c>
      <c r="J203" s="1">
        <v>45406</v>
      </c>
      <c r="K203" s="4">
        <v>42123.110909090959</v>
      </c>
      <c r="L203" s="4">
        <v>132929.50192099597</v>
      </c>
      <c r="M203" s="4">
        <v>-0.30808481426065149</v>
      </c>
      <c r="N203" s="3" t="s">
        <v>439</v>
      </c>
    </row>
    <row r="204" spans="1:14" x14ac:dyDescent="0.3">
      <c r="A204" s="3" t="s">
        <v>63</v>
      </c>
      <c r="B204" s="3" t="s">
        <v>54</v>
      </c>
      <c r="C204" s="4">
        <v>64.02</v>
      </c>
      <c r="D204" s="4">
        <v>2</v>
      </c>
      <c r="E204" s="4">
        <v>10</v>
      </c>
      <c r="F204" s="4">
        <v>640.19999999999993</v>
      </c>
      <c r="G204" s="4">
        <v>-0.24709730766268193</v>
      </c>
      <c r="H204" s="3" t="s">
        <v>439</v>
      </c>
      <c r="I204" s="3" t="s">
        <v>335</v>
      </c>
      <c r="J204" s="1">
        <v>45374</v>
      </c>
      <c r="K204" s="4">
        <v>42123.110909090959</v>
      </c>
      <c r="L204" s="4">
        <v>132929.50192099597</v>
      </c>
      <c r="M204" s="4">
        <v>-0.31206700024909079</v>
      </c>
      <c r="N204" s="3" t="s">
        <v>439</v>
      </c>
    </row>
    <row r="205" spans="1:14" x14ac:dyDescent="0.3">
      <c r="A205" s="3" t="s">
        <v>346</v>
      </c>
      <c r="B205" s="3" t="s">
        <v>41</v>
      </c>
      <c r="C205" s="4">
        <v>124.96</v>
      </c>
      <c r="D205" s="4">
        <v>10</v>
      </c>
      <c r="E205" s="4">
        <v>151</v>
      </c>
      <c r="F205" s="4">
        <v>18868.96</v>
      </c>
      <c r="G205" s="4">
        <v>-6.8140230421832745E-2</v>
      </c>
      <c r="H205" s="3" t="s">
        <v>439</v>
      </c>
      <c r="I205" s="3" t="s">
        <v>143</v>
      </c>
      <c r="J205" s="1">
        <v>45399</v>
      </c>
      <c r="K205" s="4">
        <v>10438.718031746032</v>
      </c>
      <c r="L205" s="4">
        <v>26406.609500097282</v>
      </c>
      <c r="M205" s="4">
        <v>0.31924742054533395</v>
      </c>
      <c r="N205" s="3" t="s">
        <v>439</v>
      </c>
    </row>
    <row r="206" spans="1:14" x14ac:dyDescent="0.3">
      <c r="A206" s="3" t="s">
        <v>3</v>
      </c>
      <c r="B206" s="3" t="s">
        <v>129</v>
      </c>
      <c r="C206" s="4">
        <v>49.99</v>
      </c>
      <c r="D206" s="4">
        <v>8</v>
      </c>
      <c r="E206" s="4">
        <v>68</v>
      </c>
      <c r="F206" s="4">
        <v>3399.32</v>
      </c>
      <c r="G206" s="4">
        <v>-0.22001021830735706</v>
      </c>
      <c r="H206" s="3" t="s">
        <v>439</v>
      </c>
      <c r="I206" s="3" t="s">
        <v>143</v>
      </c>
      <c r="J206" s="1">
        <v>45415</v>
      </c>
      <c r="K206" s="4">
        <v>66960.915909090923</v>
      </c>
      <c r="L206" s="4">
        <v>268412.05159382155</v>
      </c>
      <c r="M206" s="4">
        <v>-0.23680604328927984</v>
      </c>
      <c r="N206" s="3" t="s">
        <v>439</v>
      </c>
    </row>
    <row r="207" spans="1:14" x14ac:dyDescent="0.3">
      <c r="A207" s="3" t="s">
        <v>81</v>
      </c>
      <c r="B207" s="3" t="s">
        <v>41</v>
      </c>
      <c r="C207" s="4">
        <v>54.86</v>
      </c>
      <c r="D207" s="4">
        <v>3</v>
      </c>
      <c r="E207" s="4">
        <v>4</v>
      </c>
      <c r="F207" s="4">
        <v>219.44</v>
      </c>
      <c r="G207" s="4">
        <v>-0.25122803184906983</v>
      </c>
      <c r="H207" s="3" t="s">
        <v>439</v>
      </c>
      <c r="I207" s="3" t="s">
        <v>335</v>
      </c>
      <c r="J207" s="1">
        <v>45326</v>
      </c>
      <c r="K207" s="4">
        <v>10438.718031746032</v>
      </c>
      <c r="L207" s="4">
        <v>26406.609500097282</v>
      </c>
      <c r="M207" s="4">
        <v>-0.38699697633307989</v>
      </c>
      <c r="N207" s="3" t="s">
        <v>439</v>
      </c>
    </row>
    <row r="208" spans="1:14" x14ac:dyDescent="0.3">
      <c r="A208" s="3" t="s">
        <v>69</v>
      </c>
      <c r="B208" s="3" t="s">
        <v>54</v>
      </c>
      <c r="C208" s="4">
        <v>14.57</v>
      </c>
      <c r="D208" s="4">
        <v>54</v>
      </c>
      <c r="E208" s="4">
        <v>63</v>
      </c>
      <c r="F208" s="4">
        <v>917.91</v>
      </c>
      <c r="G208" s="4">
        <v>-0.24437094723440506</v>
      </c>
      <c r="H208" s="3" t="s">
        <v>439</v>
      </c>
      <c r="I208" s="3" t="s">
        <v>335</v>
      </c>
      <c r="J208" s="1">
        <v>45300</v>
      </c>
      <c r="K208" s="4">
        <v>42123.110909090959</v>
      </c>
      <c r="L208" s="4">
        <v>132929.50192099597</v>
      </c>
      <c r="M208" s="4">
        <v>-0.3099778477585845</v>
      </c>
      <c r="N208" s="3" t="s">
        <v>439</v>
      </c>
    </row>
    <row r="209" spans="1:14" x14ac:dyDescent="0.3">
      <c r="A209" s="3" t="s">
        <v>70</v>
      </c>
      <c r="B209" s="3" t="s">
        <v>180</v>
      </c>
      <c r="C209" s="4">
        <v>35.68</v>
      </c>
      <c r="D209" s="4">
        <v>9</v>
      </c>
      <c r="E209" s="4">
        <v>12</v>
      </c>
      <c r="F209" s="4">
        <v>428.15999999999997</v>
      </c>
      <c r="G209" s="4">
        <v>-0.24917896646219159</v>
      </c>
      <c r="H209" s="3" t="s">
        <v>439</v>
      </c>
      <c r="I209" s="3" t="s">
        <v>338</v>
      </c>
      <c r="J209" s="1">
        <v>45321</v>
      </c>
      <c r="K209" s="4">
        <v>15577.778285714288</v>
      </c>
      <c r="L209" s="4">
        <v>35267.89604619662</v>
      </c>
      <c r="M209" s="4">
        <v>-0.42955832312395803</v>
      </c>
      <c r="N209" s="3" t="s">
        <v>439</v>
      </c>
    </row>
    <row r="210" spans="1:14" x14ac:dyDescent="0.3">
      <c r="A210" s="3" t="s">
        <v>12</v>
      </c>
      <c r="B210" s="3" t="s">
        <v>54</v>
      </c>
      <c r="C210" s="4">
        <v>28.99</v>
      </c>
      <c r="D210" s="4">
        <v>10</v>
      </c>
      <c r="E210" s="4">
        <v>180</v>
      </c>
      <c r="F210" s="4">
        <v>5218.2</v>
      </c>
      <c r="G210" s="4">
        <v>-0.20215374048594542</v>
      </c>
      <c r="H210" s="3" t="s">
        <v>439</v>
      </c>
      <c r="I210" s="3" t="s">
        <v>335</v>
      </c>
      <c r="J210" s="1">
        <v>45337</v>
      </c>
      <c r="K210" s="4">
        <v>42123.110909090959</v>
      </c>
      <c r="L210" s="4">
        <v>132929.50192099597</v>
      </c>
      <c r="M210" s="4">
        <v>-0.27762769269251208</v>
      </c>
      <c r="N210" s="3" t="s">
        <v>439</v>
      </c>
    </row>
    <row r="211" spans="1:14" x14ac:dyDescent="0.3">
      <c r="A211" s="3" t="s">
        <v>82</v>
      </c>
      <c r="B211" s="3" t="s">
        <v>41</v>
      </c>
      <c r="C211" s="4">
        <v>21.95</v>
      </c>
      <c r="D211" s="4">
        <v>10</v>
      </c>
      <c r="E211" s="4">
        <v>448</v>
      </c>
      <c r="F211" s="4">
        <v>9833.6</v>
      </c>
      <c r="G211" s="4">
        <v>-0.15684300655245706</v>
      </c>
      <c r="H211" s="3" t="s">
        <v>439</v>
      </c>
      <c r="I211" s="3" t="s">
        <v>338</v>
      </c>
      <c r="J211" s="1">
        <v>45436</v>
      </c>
      <c r="K211" s="4">
        <v>10438.718031746032</v>
      </c>
      <c r="L211" s="4">
        <v>26406.609500097282</v>
      </c>
      <c r="M211" s="4">
        <v>-2.2915400469863498E-2</v>
      </c>
      <c r="N211" s="3" t="s">
        <v>439</v>
      </c>
    </row>
    <row r="212" spans="1:14" x14ac:dyDescent="0.3">
      <c r="A212" s="3" t="s">
        <v>189</v>
      </c>
      <c r="B212" s="3" t="s">
        <v>54</v>
      </c>
      <c r="C212" s="4">
        <v>37</v>
      </c>
      <c r="D212" s="4">
        <v>10</v>
      </c>
      <c r="E212" s="4">
        <v>60</v>
      </c>
      <c r="F212" s="4">
        <v>2220</v>
      </c>
      <c r="G212" s="4">
        <v>-0.23158794824245293</v>
      </c>
      <c r="H212" s="3" t="s">
        <v>439</v>
      </c>
      <c r="I212" s="3" t="s">
        <v>335</v>
      </c>
      <c r="J212" s="1">
        <v>45404</v>
      </c>
      <c r="K212" s="4">
        <v>42123.110909090959</v>
      </c>
      <c r="L212" s="4">
        <v>132929.50192099597</v>
      </c>
      <c r="M212" s="4">
        <v>-0.30018250525610624</v>
      </c>
      <c r="N212" s="3" t="s">
        <v>439</v>
      </c>
    </row>
    <row r="213" spans="1:14" x14ac:dyDescent="0.3">
      <c r="A213" s="3" t="s">
        <v>72</v>
      </c>
      <c r="B213" s="3" t="s">
        <v>54</v>
      </c>
      <c r="C213" s="4">
        <v>76.650000000000006</v>
      </c>
      <c r="D213" s="4">
        <v>10</v>
      </c>
      <c r="E213" s="4">
        <v>30</v>
      </c>
      <c r="F213" s="4">
        <v>2299.5</v>
      </c>
      <c r="G213" s="4">
        <v>-0.23080747345203123</v>
      </c>
      <c r="H213" s="3" t="s">
        <v>439</v>
      </c>
      <c r="I213" s="3" t="s">
        <v>335</v>
      </c>
      <c r="J213" s="1">
        <v>45429</v>
      </c>
      <c r="K213" s="4">
        <v>42123.110909090959</v>
      </c>
      <c r="L213" s="4">
        <v>132929.50192099597</v>
      </c>
      <c r="M213" s="4">
        <v>-0.29958444388634914</v>
      </c>
      <c r="N213" s="3" t="s">
        <v>439</v>
      </c>
    </row>
    <row r="214" spans="1:14" x14ac:dyDescent="0.3">
      <c r="A214" s="3" t="s">
        <v>349</v>
      </c>
      <c r="B214" s="3" t="s">
        <v>41</v>
      </c>
      <c r="C214" s="4">
        <v>119.99</v>
      </c>
      <c r="D214" s="4">
        <v>6</v>
      </c>
      <c r="E214" s="4">
        <v>13</v>
      </c>
      <c r="F214" s="4">
        <v>1559.87</v>
      </c>
      <c r="G214" s="4">
        <v>-0.23806863784498222</v>
      </c>
      <c r="H214" s="3" t="s">
        <v>439</v>
      </c>
      <c r="I214" s="3" t="s">
        <v>338</v>
      </c>
      <c r="J214" s="1">
        <v>45387</v>
      </c>
      <c r="K214" s="4">
        <v>10438.718031746032</v>
      </c>
      <c r="L214" s="4">
        <v>26406.609500097282</v>
      </c>
      <c r="M214" s="4">
        <v>-0.33623582125199836</v>
      </c>
      <c r="N214" s="3" t="s">
        <v>439</v>
      </c>
    </row>
    <row r="215" spans="1:14" x14ac:dyDescent="0.3">
      <c r="A215" s="3" t="s">
        <v>84</v>
      </c>
      <c r="B215" s="3" t="s">
        <v>7</v>
      </c>
      <c r="C215" s="4">
        <v>19.73</v>
      </c>
      <c r="D215" s="4">
        <v>3</v>
      </c>
      <c r="E215" s="4">
        <v>20</v>
      </c>
      <c r="F215" s="4">
        <v>394.6</v>
      </c>
      <c r="G215" s="4">
        <v>-0.24950843481397214</v>
      </c>
      <c r="H215" s="3" t="s">
        <v>439</v>
      </c>
      <c r="I215" s="3" t="s">
        <v>335</v>
      </c>
      <c r="J215" s="1">
        <v>45420</v>
      </c>
      <c r="K215" s="4">
        <v>1881.0670270270268</v>
      </c>
      <c r="L215" s="4">
        <v>5343.4324984110126</v>
      </c>
      <c r="M215" s="4">
        <v>-0.27818579676435706</v>
      </c>
      <c r="N215" s="3" t="s">
        <v>439</v>
      </c>
    </row>
    <row r="216" spans="1:14" x14ac:dyDescent="0.3">
      <c r="A216" s="3" t="s">
        <v>191</v>
      </c>
      <c r="B216" s="3" t="s">
        <v>54</v>
      </c>
      <c r="C216" s="4">
        <v>41.19</v>
      </c>
      <c r="D216" s="4">
        <v>21</v>
      </c>
      <c r="E216" s="4">
        <v>258</v>
      </c>
      <c r="F216" s="4">
        <v>10627.019999999999</v>
      </c>
      <c r="G216" s="4">
        <v>-0.14905376997111885</v>
      </c>
      <c r="H216" s="3" t="s">
        <v>439</v>
      </c>
      <c r="I216" s="3" t="s">
        <v>335</v>
      </c>
      <c r="J216" s="1">
        <v>45336</v>
      </c>
      <c r="K216" s="4">
        <v>42123.110909090959</v>
      </c>
      <c r="L216" s="4">
        <v>132929.50192099597</v>
      </c>
      <c r="M216" s="4">
        <v>-0.23693830529666804</v>
      </c>
      <c r="N216" s="3" t="s">
        <v>439</v>
      </c>
    </row>
    <row r="217" spans="1:14" x14ac:dyDescent="0.3">
      <c r="A217" s="3" t="s">
        <v>195</v>
      </c>
      <c r="B217" s="3" t="s">
        <v>54</v>
      </c>
      <c r="C217" s="4">
        <v>84.98</v>
      </c>
      <c r="D217" s="4">
        <v>8</v>
      </c>
      <c r="E217" s="4">
        <v>42</v>
      </c>
      <c r="F217" s="4">
        <v>3569.1600000000003</v>
      </c>
      <c r="G217" s="4">
        <v>-0.2183428492708134</v>
      </c>
      <c r="H217" s="3" t="s">
        <v>439</v>
      </c>
      <c r="I217" s="3" t="s">
        <v>335</v>
      </c>
      <c r="J217" s="1">
        <v>45356</v>
      </c>
      <c r="K217" s="4">
        <v>42123.110909090959</v>
      </c>
      <c r="L217" s="4">
        <v>132929.50192099597</v>
      </c>
      <c r="M217" s="4">
        <v>-0.29003306528602457</v>
      </c>
      <c r="N217" s="3" t="s">
        <v>439</v>
      </c>
    </row>
    <row r="218" spans="1:14" x14ac:dyDescent="0.3">
      <c r="A218" s="3" t="s">
        <v>350</v>
      </c>
      <c r="B218" s="3" t="s">
        <v>41</v>
      </c>
      <c r="C218" s="4">
        <v>46.99</v>
      </c>
      <c r="D218" s="4">
        <v>2</v>
      </c>
      <c r="E218" s="4">
        <v>3</v>
      </c>
      <c r="F218" s="4">
        <v>140.97</v>
      </c>
      <c r="G218" s="4">
        <v>-0.25199839482774139</v>
      </c>
      <c r="H218" s="3" t="s">
        <v>439</v>
      </c>
      <c r="I218" s="3" t="s">
        <v>335</v>
      </c>
      <c r="J218" s="1">
        <v>45394</v>
      </c>
      <c r="K218" s="4">
        <v>10438.718031746032</v>
      </c>
      <c r="L218" s="4">
        <v>26406.609500097282</v>
      </c>
      <c r="M218" s="4">
        <v>-0.3899685808474615</v>
      </c>
      <c r="N218" s="3" t="s">
        <v>439</v>
      </c>
    </row>
    <row r="219" spans="1:14" x14ac:dyDescent="0.3">
      <c r="A219" s="3" t="s">
        <v>197</v>
      </c>
      <c r="B219" s="3" t="s">
        <v>54</v>
      </c>
      <c r="C219" s="4">
        <v>22.6</v>
      </c>
      <c r="D219" s="4">
        <v>9</v>
      </c>
      <c r="E219" s="4">
        <v>541</v>
      </c>
      <c r="F219" s="4">
        <v>12226.6</v>
      </c>
      <c r="G219" s="4">
        <v>-0.13335022449611575</v>
      </c>
      <c r="H219" s="3" t="s">
        <v>439</v>
      </c>
      <c r="I219" s="3" t="s">
        <v>335</v>
      </c>
      <c r="J219" s="1">
        <v>45344</v>
      </c>
      <c r="K219" s="4">
        <v>42123.110909090959</v>
      </c>
      <c r="L219" s="4">
        <v>132929.50192099597</v>
      </c>
      <c r="M219" s="4">
        <v>-0.22490500962577414</v>
      </c>
      <c r="N219" s="3" t="s">
        <v>439</v>
      </c>
    </row>
    <row r="220" spans="1:14" x14ac:dyDescent="0.3">
      <c r="A220" s="3" t="s">
        <v>174</v>
      </c>
      <c r="B220" s="3" t="s">
        <v>54</v>
      </c>
      <c r="C220" s="4">
        <v>40.72</v>
      </c>
      <c r="D220" s="4">
        <v>10</v>
      </c>
      <c r="E220" s="4">
        <v>232</v>
      </c>
      <c r="F220" s="4">
        <v>9447.0399999999991</v>
      </c>
      <c r="G220" s="4">
        <v>-0.16063797931956916</v>
      </c>
      <c r="H220" s="3" t="s">
        <v>439</v>
      </c>
      <c r="I220" s="3" t="s">
        <v>335</v>
      </c>
      <c r="J220" s="1">
        <v>45372</v>
      </c>
      <c r="K220" s="4">
        <v>42123.110909090959</v>
      </c>
      <c r="L220" s="4">
        <v>132929.50192099597</v>
      </c>
      <c r="M220" s="4">
        <v>-0.24581504058076842</v>
      </c>
      <c r="N220" s="3" t="s">
        <v>439</v>
      </c>
    </row>
    <row r="221" spans="1:14" x14ac:dyDescent="0.3">
      <c r="A221" s="3" t="s">
        <v>132</v>
      </c>
      <c r="B221" s="3" t="s">
        <v>54</v>
      </c>
      <c r="C221" s="4">
        <v>24.25</v>
      </c>
      <c r="D221" s="4">
        <v>10</v>
      </c>
      <c r="E221" s="4">
        <v>177</v>
      </c>
      <c r="F221" s="4">
        <v>4292.25</v>
      </c>
      <c r="G221" s="4">
        <v>-0.21124406290344197</v>
      </c>
      <c r="H221" s="3" t="s">
        <v>439</v>
      </c>
      <c r="I221" s="3" t="s">
        <v>335</v>
      </c>
      <c r="J221" s="1">
        <v>45360</v>
      </c>
      <c r="K221" s="4">
        <v>42123.110909090959</v>
      </c>
      <c r="L221" s="4">
        <v>132929.50192099597</v>
      </c>
      <c r="M221" s="4">
        <v>-0.28459341502366409</v>
      </c>
      <c r="N221" s="3" t="s">
        <v>439</v>
      </c>
    </row>
    <row r="222" spans="1:14" x14ac:dyDescent="0.3">
      <c r="A222" s="3" t="s">
        <v>116</v>
      </c>
      <c r="B222" s="3" t="s">
        <v>41</v>
      </c>
      <c r="C222" s="4">
        <v>129</v>
      </c>
      <c r="D222" s="4">
        <v>3</v>
      </c>
      <c r="E222" s="4">
        <v>11</v>
      </c>
      <c r="F222" s="4">
        <v>1419</v>
      </c>
      <c r="G222" s="4">
        <v>-0.23945159990443762</v>
      </c>
      <c r="H222" s="3" t="s">
        <v>439</v>
      </c>
      <c r="I222" s="3" t="s">
        <v>338</v>
      </c>
      <c r="J222" s="1">
        <v>45375</v>
      </c>
      <c r="K222" s="4">
        <v>10438.718031746032</v>
      </c>
      <c r="L222" s="4">
        <v>26406.609500097282</v>
      </c>
      <c r="M222" s="4">
        <v>-0.34157047051848149</v>
      </c>
      <c r="N222" s="3" t="s">
        <v>439</v>
      </c>
    </row>
    <row r="223" spans="1:14" x14ac:dyDescent="0.3">
      <c r="A223" s="3" t="s">
        <v>16</v>
      </c>
      <c r="B223" s="3" t="s">
        <v>54</v>
      </c>
      <c r="C223" s="4">
        <v>39.99</v>
      </c>
      <c r="D223" s="4">
        <v>2</v>
      </c>
      <c r="E223" s="4">
        <v>305</v>
      </c>
      <c r="F223" s="4">
        <v>12196.95</v>
      </c>
      <c r="G223" s="4">
        <v>-0.13364130723241766</v>
      </c>
      <c r="H223" s="3" t="s">
        <v>439</v>
      </c>
      <c r="I223" s="3" t="s">
        <v>335</v>
      </c>
      <c r="J223" s="1">
        <v>45385</v>
      </c>
      <c r="K223" s="4">
        <v>42123.110909090959</v>
      </c>
      <c r="L223" s="4">
        <v>132929.50192099597</v>
      </c>
      <c r="M223" s="4">
        <v>-0.22512806018694767</v>
      </c>
      <c r="N223" s="3" t="s">
        <v>439</v>
      </c>
    </row>
    <row r="224" spans="1:14" x14ac:dyDescent="0.3">
      <c r="A224" s="3" t="s">
        <v>43</v>
      </c>
      <c r="B224" s="3" t="s">
        <v>85</v>
      </c>
      <c r="C224" s="4">
        <v>202.95</v>
      </c>
      <c r="D224" s="4">
        <v>2</v>
      </c>
      <c r="E224" s="4">
        <v>18</v>
      </c>
      <c r="F224" s="4">
        <v>3653.1</v>
      </c>
      <c r="G224" s="4">
        <v>-0.21751878569964361</v>
      </c>
      <c r="H224" s="3" t="s">
        <v>439</v>
      </c>
      <c r="I224" s="3" t="s">
        <v>338</v>
      </c>
      <c r="J224" s="1">
        <v>45298</v>
      </c>
      <c r="K224" s="4">
        <v>9929.7000000000007</v>
      </c>
      <c r="L224" s="4">
        <v>17495.282577171645</v>
      </c>
      <c r="M224" s="4">
        <v>-0.35875956688975641</v>
      </c>
      <c r="N224" s="3" t="s">
        <v>439</v>
      </c>
    </row>
    <row r="225" spans="1:14" x14ac:dyDescent="0.3">
      <c r="A225" s="3" t="s">
        <v>10</v>
      </c>
      <c r="B225" s="3" t="s">
        <v>7</v>
      </c>
      <c r="C225" s="4">
        <v>19.73</v>
      </c>
      <c r="D225" s="4">
        <v>3</v>
      </c>
      <c r="E225" s="4">
        <v>18</v>
      </c>
      <c r="F225" s="4">
        <v>355.14</v>
      </c>
      <c r="G225" s="4">
        <v>-0.24989582519422421</v>
      </c>
      <c r="H225" s="3" t="s">
        <v>439</v>
      </c>
      <c r="I225" s="3" t="s">
        <v>335</v>
      </c>
      <c r="J225" s="1">
        <v>45323</v>
      </c>
      <c r="K225" s="4">
        <v>1881.0670270270268</v>
      </c>
      <c r="L225" s="4">
        <v>5343.4324984110126</v>
      </c>
      <c r="M225" s="4">
        <v>-0.28557056301933165</v>
      </c>
      <c r="N225" s="3" t="s">
        <v>439</v>
      </c>
    </row>
    <row r="226" spans="1:14" x14ac:dyDescent="0.3">
      <c r="A226" s="3" t="s">
        <v>86</v>
      </c>
      <c r="B226" s="3" t="s">
        <v>41</v>
      </c>
      <c r="C226" s="4">
        <v>57.46</v>
      </c>
      <c r="D226" s="4">
        <v>10</v>
      </c>
      <c r="E226" s="4">
        <v>202</v>
      </c>
      <c r="F226" s="4">
        <v>11606.92</v>
      </c>
      <c r="G226" s="4">
        <v>-0.1394338045983613</v>
      </c>
      <c r="H226" s="3" t="s">
        <v>439</v>
      </c>
      <c r="I226" s="3" t="s">
        <v>143</v>
      </c>
      <c r="J226" s="1">
        <v>45386</v>
      </c>
      <c r="K226" s="4">
        <v>10438.718031746032</v>
      </c>
      <c r="L226" s="4">
        <v>26406.609500097282</v>
      </c>
      <c r="M226" s="4">
        <v>4.4238998885853364E-2</v>
      </c>
      <c r="N226" s="3" t="s">
        <v>439</v>
      </c>
    </row>
    <row r="227" spans="1:14" x14ac:dyDescent="0.3">
      <c r="A227" s="3" t="s">
        <v>5</v>
      </c>
      <c r="B227" s="3" t="s">
        <v>54</v>
      </c>
      <c r="C227" s="4">
        <v>44.99</v>
      </c>
      <c r="D227" s="4">
        <v>2</v>
      </c>
      <c r="E227" s="4">
        <v>159</v>
      </c>
      <c r="F227" s="4">
        <v>7153.4100000000008</v>
      </c>
      <c r="G227" s="4">
        <v>-0.18315521697434814</v>
      </c>
      <c r="H227" s="3" t="s">
        <v>439</v>
      </c>
      <c r="I227" s="3" t="s">
        <v>337</v>
      </c>
      <c r="J227" s="1">
        <v>45302</v>
      </c>
      <c r="K227" s="4">
        <v>42123.110909090959</v>
      </c>
      <c r="L227" s="4">
        <v>132929.50192099597</v>
      </c>
      <c r="M227" s="4">
        <v>-0.26306952485140966</v>
      </c>
      <c r="N227" s="3" t="s">
        <v>439</v>
      </c>
    </row>
    <row r="228" spans="1:14" x14ac:dyDescent="0.3">
      <c r="A228" s="3" t="s">
        <v>15</v>
      </c>
      <c r="B228" s="3" t="s">
        <v>54</v>
      </c>
      <c r="C228" s="4">
        <v>34.99</v>
      </c>
      <c r="D228" s="4">
        <v>7</v>
      </c>
      <c r="E228" s="4">
        <v>136</v>
      </c>
      <c r="F228" s="4">
        <v>4758.6400000000003</v>
      </c>
      <c r="G228" s="4">
        <v>-0.20666537563923093</v>
      </c>
      <c r="H228" s="3" t="s">
        <v>439</v>
      </c>
      <c r="I228" s="3" t="s">
        <v>337</v>
      </c>
      <c r="J228" s="1">
        <v>45430</v>
      </c>
      <c r="K228" s="4">
        <v>42123.110909090959</v>
      </c>
      <c r="L228" s="4">
        <v>132929.50192099597</v>
      </c>
      <c r="M228" s="4">
        <v>-0.28108486354893436</v>
      </c>
      <c r="N228" s="3" t="s">
        <v>439</v>
      </c>
    </row>
    <row r="229" spans="1:14" x14ac:dyDescent="0.3">
      <c r="A229" s="3" t="s">
        <v>18</v>
      </c>
      <c r="B229" s="3" t="s">
        <v>54</v>
      </c>
      <c r="C229" s="4">
        <v>29.99</v>
      </c>
      <c r="D229" s="4">
        <v>5</v>
      </c>
      <c r="E229" s="4">
        <v>384</v>
      </c>
      <c r="F229" s="4">
        <v>11516.16</v>
      </c>
      <c r="G229" s="4">
        <v>-0.140324822107527</v>
      </c>
      <c r="H229" s="3" t="s">
        <v>439</v>
      </c>
      <c r="I229" s="3" t="s">
        <v>337</v>
      </c>
      <c r="J229" s="1">
        <v>45410</v>
      </c>
      <c r="K229" s="4">
        <v>42123.110909090959</v>
      </c>
      <c r="L229" s="4">
        <v>132929.50192099597</v>
      </c>
      <c r="M229" s="4">
        <v>-0.23024949666389027</v>
      </c>
      <c r="N229" s="3" t="s">
        <v>439</v>
      </c>
    </row>
    <row r="230" spans="1:14" x14ac:dyDescent="0.3">
      <c r="A230" s="3" t="s">
        <v>15</v>
      </c>
      <c r="B230" s="3" t="s">
        <v>54</v>
      </c>
      <c r="C230" s="4">
        <v>35.99</v>
      </c>
      <c r="D230" s="4">
        <v>2</v>
      </c>
      <c r="E230" s="4">
        <v>43</v>
      </c>
      <c r="F230" s="4">
        <v>1547.5700000000002</v>
      </c>
      <c r="G230" s="4">
        <v>-0.23818939054840596</v>
      </c>
      <c r="H230" s="3" t="s">
        <v>439</v>
      </c>
      <c r="I230" s="3" t="s">
        <v>337</v>
      </c>
      <c r="J230" s="1">
        <v>45297</v>
      </c>
      <c r="K230" s="4">
        <v>42123.110909090959</v>
      </c>
      <c r="L230" s="4">
        <v>132929.50192099597</v>
      </c>
      <c r="M230" s="4">
        <v>-0.30524105125441781</v>
      </c>
      <c r="N230" s="3" t="s">
        <v>439</v>
      </c>
    </row>
    <row r="231" spans="1:14" x14ac:dyDescent="0.3">
      <c r="A231" s="3" t="s">
        <v>27</v>
      </c>
      <c r="B231" s="3" t="s">
        <v>54</v>
      </c>
      <c r="C231" s="4">
        <v>89.97</v>
      </c>
      <c r="D231" s="4">
        <v>10</v>
      </c>
      <c r="E231" s="4">
        <v>295</v>
      </c>
      <c r="F231" s="4">
        <v>26541.15</v>
      </c>
      <c r="G231" s="4">
        <v>7.1799064627645114E-3</v>
      </c>
      <c r="H231" s="3" t="s">
        <v>439</v>
      </c>
      <c r="I231" s="3" t="s">
        <v>337</v>
      </c>
      <c r="J231" s="1">
        <v>45423</v>
      </c>
      <c r="K231" s="4">
        <v>42123.110909090959</v>
      </c>
      <c r="L231" s="4">
        <v>132929.50192099597</v>
      </c>
      <c r="M231" s="4">
        <v>-0.11721973439990611</v>
      </c>
      <c r="N231" s="3" t="s">
        <v>439</v>
      </c>
    </row>
    <row r="232" spans="1:14" x14ac:dyDescent="0.3">
      <c r="A232" s="3" t="s">
        <v>3</v>
      </c>
      <c r="B232" s="3" t="s">
        <v>9</v>
      </c>
      <c r="C232" s="4">
        <v>12.98</v>
      </c>
      <c r="D232" s="4">
        <v>10</v>
      </c>
      <c r="E232" s="4">
        <v>103</v>
      </c>
      <c r="F232" s="4">
        <v>1336.94</v>
      </c>
      <c r="G232" s="4">
        <v>-0.24025720696484024</v>
      </c>
      <c r="H232" s="3" t="s">
        <v>439</v>
      </c>
      <c r="I232" s="3" t="s">
        <v>338</v>
      </c>
      <c r="J232" s="1">
        <v>45425</v>
      </c>
      <c r="K232" s="4">
        <v>3369.2595999999985</v>
      </c>
      <c r="L232" s="4">
        <v>7916.3472393375896</v>
      </c>
      <c r="M232" s="4">
        <v>-0.25672441323708983</v>
      </c>
      <c r="N232" s="3" t="s">
        <v>439</v>
      </c>
    </row>
    <row r="233" spans="1:14" x14ac:dyDescent="0.3">
      <c r="A233" s="3" t="s">
        <v>88</v>
      </c>
      <c r="B233" s="3" t="s">
        <v>41</v>
      </c>
      <c r="C233" s="4">
        <v>25.7</v>
      </c>
      <c r="D233" s="4">
        <v>10</v>
      </c>
      <c r="E233" s="4">
        <v>72</v>
      </c>
      <c r="F233" s="4">
        <v>1850.3999999999999</v>
      </c>
      <c r="G233" s="4">
        <v>-0.23521641972094173</v>
      </c>
      <c r="H233" s="3" t="s">
        <v>439</v>
      </c>
      <c r="I233" s="3" t="s">
        <v>143</v>
      </c>
      <c r="J233" s="1">
        <v>45377</v>
      </c>
      <c r="K233" s="4">
        <v>10438.718031746032</v>
      </c>
      <c r="L233" s="4">
        <v>26406.609500097282</v>
      </c>
      <c r="M233" s="4">
        <v>-0.32523365151116401</v>
      </c>
      <c r="N233" s="3" t="s">
        <v>439</v>
      </c>
    </row>
    <row r="234" spans="1:14" x14ac:dyDescent="0.3">
      <c r="A234" s="3" t="s">
        <v>16</v>
      </c>
      <c r="B234" s="3" t="s">
        <v>54</v>
      </c>
      <c r="C234" s="4">
        <v>40.99</v>
      </c>
      <c r="D234" s="4">
        <v>10</v>
      </c>
      <c r="E234" s="4">
        <v>37</v>
      </c>
      <c r="F234" s="4">
        <v>1516.63</v>
      </c>
      <c r="G234" s="4">
        <v>-0.23849313759262794</v>
      </c>
      <c r="H234" s="3" t="s">
        <v>439</v>
      </c>
      <c r="I234" s="3" t="s">
        <v>337</v>
      </c>
      <c r="J234" s="1">
        <v>45378</v>
      </c>
      <c r="K234" s="4">
        <v>42123.110909090959</v>
      </c>
      <c r="L234" s="4">
        <v>132929.50192099597</v>
      </c>
      <c r="M234" s="4">
        <v>-0.30547380620762893</v>
      </c>
      <c r="N234" s="3" t="s">
        <v>439</v>
      </c>
    </row>
    <row r="235" spans="1:14" x14ac:dyDescent="0.3">
      <c r="A235" s="3" t="s">
        <v>33</v>
      </c>
      <c r="B235" s="3" t="s">
        <v>54</v>
      </c>
      <c r="C235" s="4">
        <v>32.97</v>
      </c>
      <c r="D235" s="4">
        <v>756</v>
      </c>
      <c r="E235" s="4">
        <v>5023</v>
      </c>
      <c r="F235" s="4">
        <v>165608.31</v>
      </c>
      <c r="G235" s="4">
        <v>1.3724429574758634</v>
      </c>
      <c r="H235" s="3" t="s">
        <v>439</v>
      </c>
      <c r="I235" s="3" t="s">
        <v>337</v>
      </c>
      <c r="J235" s="1">
        <v>45321</v>
      </c>
      <c r="K235" s="4">
        <v>42123.110909090959</v>
      </c>
      <c r="L235" s="4">
        <v>132929.50192099597</v>
      </c>
      <c r="M235" s="4">
        <v>0.92895254481807987</v>
      </c>
      <c r="N235" s="3" t="s">
        <v>439</v>
      </c>
    </row>
    <row r="236" spans="1:14" x14ac:dyDescent="0.3">
      <c r="A236" s="3" t="s">
        <v>38</v>
      </c>
      <c r="B236" s="3" t="s">
        <v>54</v>
      </c>
      <c r="C236" s="4">
        <v>24.7</v>
      </c>
      <c r="D236" s="4">
        <v>1</v>
      </c>
      <c r="E236" s="4">
        <v>12865</v>
      </c>
      <c r="F236" s="4">
        <v>317765.5</v>
      </c>
      <c r="G236" s="4">
        <v>2.8662146678708966</v>
      </c>
      <c r="H236" s="3" t="s">
        <v>439</v>
      </c>
      <c r="I236" s="3" t="s">
        <v>337</v>
      </c>
      <c r="J236" s="1">
        <v>45324</v>
      </c>
      <c r="K236" s="4">
        <v>42123.110909090959</v>
      </c>
      <c r="L236" s="4">
        <v>132929.50192099597</v>
      </c>
      <c r="M236" s="4">
        <v>2.073598299155079</v>
      </c>
      <c r="N236" s="3" t="s">
        <v>439</v>
      </c>
    </row>
    <row r="237" spans="1:14" x14ac:dyDescent="0.3">
      <c r="A237" s="3" t="s">
        <v>89</v>
      </c>
      <c r="B237" s="3" t="s">
        <v>7</v>
      </c>
      <c r="C237" s="4">
        <v>38.53</v>
      </c>
      <c r="D237" s="4">
        <v>3</v>
      </c>
      <c r="E237" s="4">
        <v>33</v>
      </c>
      <c r="F237" s="4">
        <v>1271.49</v>
      </c>
      <c r="G237" s="4">
        <v>-0.24089974878915593</v>
      </c>
      <c r="H237" s="3" t="s">
        <v>439</v>
      </c>
      <c r="I237" s="3" t="s">
        <v>335</v>
      </c>
      <c r="J237" s="1">
        <v>45415</v>
      </c>
      <c r="K237" s="4">
        <v>1881.0670270270268</v>
      </c>
      <c r="L237" s="4">
        <v>5343.4324984110126</v>
      </c>
      <c r="M237" s="4">
        <v>-0.11407967204756456</v>
      </c>
      <c r="N237" s="3" t="s">
        <v>439</v>
      </c>
    </row>
    <row r="238" spans="1:14" x14ac:dyDescent="0.3">
      <c r="A238" s="3" t="s">
        <v>39</v>
      </c>
      <c r="B238" s="3" t="s">
        <v>54</v>
      </c>
      <c r="C238" s="4">
        <v>26.11</v>
      </c>
      <c r="D238" s="4">
        <v>4</v>
      </c>
      <c r="E238" s="4">
        <v>12184</v>
      </c>
      <c r="F238" s="4">
        <v>318124.24</v>
      </c>
      <c r="G238" s="4">
        <v>2.869736523547826</v>
      </c>
      <c r="H238" s="3" t="s">
        <v>439</v>
      </c>
      <c r="I238" s="3" t="s">
        <v>337</v>
      </c>
      <c r="J238" s="1">
        <v>45310</v>
      </c>
      <c r="K238" s="4">
        <v>42123.110909090959</v>
      </c>
      <c r="L238" s="4">
        <v>132929.50192099597</v>
      </c>
      <c r="M238" s="4">
        <v>2.0762970228756656</v>
      </c>
      <c r="N238" s="3" t="s">
        <v>439</v>
      </c>
    </row>
    <row r="239" spans="1:14" x14ac:dyDescent="0.3">
      <c r="A239" s="3" t="s">
        <v>116</v>
      </c>
      <c r="B239" s="3" t="s">
        <v>25</v>
      </c>
      <c r="C239" s="4">
        <v>13.89</v>
      </c>
      <c r="D239" s="4">
        <v>3</v>
      </c>
      <c r="E239" s="4">
        <v>239</v>
      </c>
      <c r="F239" s="4">
        <v>3319.71</v>
      </c>
      <c r="G239" s="4">
        <v>-0.22079177300000452</v>
      </c>
      <c r="H239" s="3" t="s">
        <v>439</v>
      </c>
      <c r="I239" s="3" t="s">
        <v>338</v>
      </c>
      <c r="J239" s="1">
        <v>45415</v>
      </c>
      <c r="K239" s="4">
        <v>7851.1500000000024</v>
      </c>
      <c r="L239" s="4">
        <v>18631.101710406907</v>
      </c>
      <c r="M239" s="4">
        <v>-0.24321911127074378</v>
      </c>
      <c r="N239" s="3" t="s">
        <v>439</v>
      </c>
    </row>
    <row r="240" spans="1:14" x14ac:dyDescent="0.3">
      <c r="A240" s="3" t="s">
        <v>24</v>
      </c>
      <c r="B240" s="3" t="s">
        <v>54</v>
      </c>
      <c r="C240" s="4">
        <v>24.45</v>
      </c>
      <c r="D240" s="4">
        <v>1</v>
      </c>
      <c r="E240" s="4">
        <v>1691</v>
      </c>
      <c r="F240" s="4">
        <v>41344.949999999997</v>
      </c>
      <c r="G240" s="4">
        <v>0.1525131480029506</v>
      </c>
      <c r="H240" s="3" t="s">
        <v>439</v>
      </c>
      <c r="I240" s="3" t="s">
        <v>337</v>
      </c>
      <c r="J240" s="1">
        <v>45314</v>
      </c>
      <c r="K240" s="4">
        <v>42123.110909090959</v>
      </c>
      <c r="L240" s="4">
        <v>132929.50192099597</v>
      </c>
      <c r="M240" s="4">
        <v>-5.8539368450612793E-3</v>
      </c>
      <c r="N240" s="3" t="s">
        <v>439</v>
      </c>
    </row>
    <row r="241" spans="1:14" x14ac:dyDescent="0.3">
      <c r="A241" s="3" t="s">
        <v>90</v>
      </c>
      <c r="B241" s="3" t="s">
        <v>7</v>
      </c>
      <c r="C241" s="4">
        <v>28.65</v>
      </c>
      <c r="D241" s="4">
        <v>3</v>
      </c>
      <c r="E241" s="4">
        <v>9</v>
      </c>
      <c r="F241" s="4">
        <v>257.84999999999997</v>
      </c>
      <c r="G241" s="4">
        <v>-0.25085094962642707</v>
      </c>
      <c r="H241" s="3" t="s">
        <v>439</v>
      </c>
      <c r="I241" s="3" t="s">
        <v>335</v>
      </c>
      <c r="J241" s="1">
        <v>45413</v>
      </c>
      <c r="K241" s="4">
        <v>1881.0670270270268</v>
      </c>
      <c r="L241" s="4">
        <v>5343.4324984110126</v>
      </c>
      <c r="M241" s="4">
        <v>-0.30377796061047396</v>
      </c>
      <c r="N241" s="3" t="s">
        <v>439</v>
      </c>
    </row>
    <row r="242" spans="1:14" x14ac:dyDescent="0.3">
      <c r="A242" s="3" t="s">
        <v>55</v>
      </c>
      <c r="B242" s="3" t="s">
        <v>41</v>
      </c>
      <c r="C242" s="4">
        <v>29</v>
      </c>
      <c r="D242" s="4">
        <v>1</v>
      </c>
      <c r="E242" s="4">
        <v>19</v>
      </c>
      <c r="F242" s="4">
        <v>551</v>
      </c>
      <c r="G242" s="4">
        <v>-0.24797301019482804</v>
      </c>
      <c r="H242" s="3" t="s">
        <v>439</v>
      </c>
      <c r="I242" s="3" t="s">
        <v>143</v>
      </c>
      <c r="J242" s="1">
        <v>45336</v>
      </c>
      <c r="K242" s="4">
        <v>10438.718031746032</v>
      </c>
      <c r="L242" s="4">
        <v>26406.609500097282</v>
      </c>
      <c r="M242" s="4">
        <v>-0.37444102892912495</v>
      </c>
      <c r="N242" s="3" t="s">
        <v>439</v>
      </c>
    </row>
    <row r="243" spans="1:14" x14ac:dyDescent="0.3">
      <c r="A243" s="3" t="s">
        <v>5</v>
      </c>
      <c r="B243" s="3" t="s">
        <v>54</v>
      </c>
      <c r="C243" s="4">
        <v>37.799999999999997</v>
      </c>
      <c r="D243" s="4">
        <v>8</v>
      </c>
      <c r="E243" s="4">
        <v>300</v>
      </c>
      <c r="F243" s="4">
        <v>11340</v>
      </c>
      <c r="G243" s="4">
        <v>-0.14205423643558596</v>
      </c>
      <c r="H243" s="3" t="s">
        <v>439</v>
      </c>
      <c r="I243" s="3" t="s">
        <v>337</v>
      </c>
      <c r="J243" s="1">
        <v>45369</v>
      </c>
      <c r="K243" s="4">
        <v>42123.110909090959</v>
      </c>
      <c r="L243" s="4">
        <v>132929.50192099597</v>
      </c>
      <c r="M243" s="4">
        <v>-0.23157471038585772</v>
      </c>
      <c r="N243" s="3" t="s">
        <v>439</v>
      </c>
    </row>
    <row r="244" spans="1:14" x14ac:dyDescent="0.3">
      <c r="A244" s="3" t="s">
        <v>44</v>
      </c>
      <c r="B244" s="3" t="s">
        <v>54</v>
      </c>
      <c r="C244" s="4">
        <v>13.66</v>
      </c>
      <c r="D244" s="4">
        <v>10</v>
      </c>
      <c r="E244" s="4">
        <v>552</v>
      </c>
      <c r="F244" s="4">
        <v>7540.32</v>
      </c>
      <c r="G244" s="4">
        <v>-0.17935680815469959</v>
      </c>
      <c r="H244" s="3" t="s">
        <v>439</v>
      </c>
      <c r="I244" s="3" t="s">
        <v>337</v>
      </c>
      <c r="J244" s="1">
        <v>45326</v>
      </c>
      <c r="K244" s="4">
        <v>42123.110909090959</v>
      </c>
      <c r="L244" s="4">
        <v>132929.50192099597</v>
      </c>
      <c r="M244" s="4">
        <v>-0.26015888429074652</v>
      </c>
      <c r="N244" s="3" t="s">
        <v>439</v>
      </c>
    </row>
    <row r="245" spans="1:14" x14ac:dyDescent="0.3">
      <c r="A245" s="3" t="s">
        <v>3</v>
      </c>
      <c r="B245" s="3" t="s">
        <v>54</v>
      </c>
      <c r="C245" s="4">
        <v>13.86</v>
      </c>
      <c r="D245" s="4">
        <v>10</v>
      </c>
      <c r="E245" s="4">
        <v>1146</v>
      </c>
      <c r="F245" s="4">
        <v>15883.56</v>
      </c>
      <c r="G245" s="4">
        <v>-9.744877682843589E-2</v>
      </c>
      <c r="H245" s="3" t="s">
        <v>439</v>
      </c>
      <c r="I245" s="3" t="s">
        <v>337</v>
      </c>
      <c r="J245" s="1">
        <v>45335</v>
      </c>
      <c r="K245" s="4">
        <v>42123.110909090959</v>
      </c>
      <c r="L245" s="4">
        <v>132929.50192099597</v>
      </c>
      <c r="M245" s="4">
        <v>-0.19739448752832853</v>
      </c>
      <c r="N245" s="3" t="s">
        <v>439</v>
      </c>
    </row>
    <row r="246" spans="1:14" x14ac:dyDescent="0.3">
      <c r="A246" s="3" t="s">
        <v>15</v>
      </c>
      <c r="B246" s="3" t="s">
        <v>41</v>
      </c>
      <c r="C246" s="4">
        <v>36.99</v>
      </c>
      <c r="D246" s="4">
        <v>9</v>
      </c>
      <c r="E246" s="4">
        <v>37</v>
      </c>
      <c r="F246" s="4">
        <v>1368.63</v>
      </c>
      <c r="G246" s="4">
        <v>-0.23994609695089728</v>
      </c>
      <c r="H246" s="3" t="s">
        <v>439</v>
      </c>
      <c r="I246" s="3" t="s">
        <v>338</v>
      </c>
      <c r="J246" s="1">
        <v>45305</v>
      </c>
      <c r="K246" s="4">
        <v>10438.718031746032</v>
      </c>
      <c r="L246" s="4">
        <v>26406.609500097282</v>
      </c>
      <c r="M246" s="4">
        <v>-0.34347794750827887</v>
      </c>
      <c r="N246" s="3" t="s">
        <v>439</v>
      </c>
    </row>
    <row r="247" spans="1:14" x14ac:dyDescent="0.3">
      <c r="A247" s="3" t="s">
        <v>3</v>
      </c>
      <c r="B247" s="3" t="s">
        <v>41</v>
      </c>
      <c r="C247" s="4">
        <v>54.99</v>
      </c>
      <c r="D247" s="4">
        <v>2</v>
      </c>
      <c r="E247" s="4">
        <v>6</v>
      </c>
      <c r="F247" s="4">
        <v>329.94</v>
      </c>
      <c r="G247" s="4">
        <v>-0.25014322097684843</v>
      </c>
      <c r="H247" s="3" t="s">
        <v>439</v>
      </c>
      <c r="I247" s="3" t="s">
        <v>337</v>
      </c>
      <c r="J247" s="1">
        <v>45330</v>
      </c>
      <c r="K247" s="4">
        <v>10438.718031746032</v>
      </c>
      <c r="L247" s="4">
        <v>26406.609500097282</v>
      </c>
      <c r="M247" s="4">
        <v>-0.38281241791790005</v>
      </c>
      <c r="N247" s="3" t="s">
        <v>439</v>
      </c>
    </row>
    <row r="248" spans="1:14" x14ac:dyDescent="0.3">
      <c r="A248" s="3" t="s">
        <v>3</v>
      </c>
      <c r="B248" s="3" t="s">
        <v>7</v>
      </c>
      <c r="C248" s="4">
        <v>15.99</v>
      </c>
      <c r="D248" s="4">
        <v>10</v>
      </c>
      <c r="E248" s="4">
        <v>62</v>
      </c>
      <c r="F248" s="4">
        <v>991.38</v>
      </c>
      <c r="G248" s="4">
        <v>-0.24364967072053986</v>
      </c>
      <c r="H248" s="3" t="s">
        <v>439</v>
      </c>
      <c r="I248" s="3" t="s">
        <v>143</v>
      </c>
      <c r="J248" s="1">
        <v>45313</v>
      </c>
      <c r="K248" s="4">
        <v>1881.0670270270268</v>
      </c>
      <c r="L248" s="4">
        <v>5343.4324984110126</v>
      </c>
      <c r="M248" s="4">
        <v>-0.16650103230303645</v>
      </c>
      <c r="N248" s="3" t="s">
        <v>439</v>
      </c>
    </row>
    <row r="249" spans="1:14" x14ac:dyDescent="0.3">
      <c r="A249" s="3" t="s">
        <v>50</v>
      </c>
      <c r="B249" s="3" t="s">
        <v>54</v>
      </c>
      <c r="C249" s="4">
        <v>25.43</v>
      </c>
      <c r="D249" s="4">
        <v>116</v>
      </c>
      <c r="E249" s="4">
        <v>1925</v>
      </c>
      <c r="F249" s="4">
        <v>48952.75</v>
      </c>
      <c r="G249" s="4">
        <v>0.22720114939377109</v>
      </c>
      <c r="H249" s="3" t="s">
        <v>439</v>
      </c>
      <c r="I249" s="3" t="s">
        <v>337</v>
      </c>
      <c r="J249" s="1">
        <v>45341</v>
      </c>
      <c r="K249" s="4">
        <v>42123.110909090959</v>
      </c>
      <c r="L249" s="4">
        <v>132929.50192099597</v>
      </c>
      <c r="M249" s="4">
        <v>5.1377903266109443E-2</v>
      </c>
      <c r="N249" s="3" t="s">
        <v>439</v>
      </c>
    </row>
    <row r="250" spans="1:14" x14ac:dyDescent="0.3">
      <c r="A250" s="3" t="s">
        <v>20</v>
      </c>
      <c r="B250" s="3" t="s">
        <v>41</v>
      </c>
      <c r="C250" s="4">
        <v>69.02</v>
      </c>
      <c r="D250" s="4">
        <v>10</v>
      </c>
      <c r="E250" s="4">
        <v>370</v>
      </c>
      <c r="F250" s="4">
        <v>25537.399999999998</v>
      </c>
      <c r="G250" s="4">
        <v>-2.6742013471195958E-3</v>
      </c>
      <c r="H250" s="3" t="s">
        <v>439</v>
      </c>
      <c r="I250" s="3" t="s">
        <v>143</v>
      </c>
      <c r="J250" s="1">
        <v>45407</v>
      </c>
      <c r="K250" s="4">
        <v>10438.718031746032</v>
      </c>
      <c r="L250" s="4">
        <v>26406.609500097282</v>
      </c>
      <c r="M250" s="4">
        <v>0.57177662161430998</v>
      </c>
      <c r="N250" s="3" t="s">
        <v>439</v>
      </c>
    </row>
    <row r="251" spans="1:14" x14ac:dyDescent="0.3">
      <c r="A251" s="3" t="s">
        <v>55</v>
      </c>
      <c r="B251" s="3" t="s">
        <v>41</v>
      </c>
      <c r="C251" s="4">
        <v>22.99</v>
      </c>
      <c r="D251" s="4">
        <v>10</v>
      </c>
      <c r="E251" s="4">
        <v>52</v>
      </c>
      <c r="F251" s="4">
        <v>1195.48</v>
      </c>
      <c r="G251" s="4">
        <v>-0.2416459612271428</v>
      </c>
      <c r="H251" s="3" t="s">
        <v>439</v>
      </c>
      <c r="I251" s="3" t="s">
        <v>335</v>
      </c>
      <c r="J251" s="1">
        <v>45393</v>
      </c>
      <c r="K251" s="4">
        <v>10438.718031746032</v>
      </c>
      <c r="L251" s="4">
        <v>26406.609500097282</v>
      </c>
      <c r="M251" s="4">
        <v>-0.35003501800229142</v>
      </c>
      <c r="N251" s="3" t="s">
        <v>439</v>
      </c>
    </row>
    <row r="252" spans="1:14" x14ac:dyDescent="0.3">
      <c r="A252" s="3" t="s">
        <v>351</v>
      </c>
      <c r="B252" s="3" t="s">
        <v>129</v>
      </c>
      <c r="C252" s="4">
        <v>11.99</v>
      </c>
      <c r="D252" s="4">
        <v>5</v>
      </c>
      <c r="E252" s="4">
        <v>15</v>
      </c>
      <c r="F252" s="4">
        <v>179.85</v>
      </c>
      <c r="G252" s="4">
        <v>-0.25161669847740686</v>
      </c>
      <c r="H252" s="3" t="s">
        <v>439</v>
      </c>
      <c r="I252" s="3" t="s">
        <v>338</v>
      </c>
      <c r="J252" s="1">
        <v>45400</v>
      </c>
      <c r="K252" s="4">
        <v>66960.915909090923</v>
      </c>
      <c r="L252" s="4">
        <v>268412.05159382155</v>
      </c>
      <c r="M252" s="4">
        <v>-0.24880054942595625</v>
      </c>
      <c r="N252" s="3" t="s">
        <v>439</v>
      </c>
    </row>
    <row r="253" spans="1:14" x14ac:dyDescent="0.3">
      <c r="A253" s="3" t="s">
        <v>5</v>
      </c>
      <c r="B253" s="3" t="s">
        <v>54</v>
      </c>
      <c r="C253" s="4">
        <v>64.989999999999995</v>
      </c>
      <c r="D253" s="4">
        <v>10</v>
      </c>
      <c r="E253" s="4">
        <v>235</v>
      </c>
      <c r="F253" s="4">
        <v>15272.65</v>
      </c>
      <c r="G253" s="4">
        <v>-0.10344625927141102</v>
      </c>
      <c r="H253" s="3" t="s">
        <v>439</v>
      </c>
      <c r="I253" s="3" t="s">
        <v>337</v>
      </c>
      <c r="J253" s="1">
        <v>45321</v>
      </c>
      <c r="K253" s="4">
        <v>42123.110909090959</v>
      </c>
      <c r="L253" s="4">
        <v>132929.50192099597</v>
      </c>
      <c r="M253" s="4">
        <v>-0.20199023182264686</v>
      </c>
      <c r="N253" s="3" t="s">
        <v>439</v>
      </c>
    </row>
    <row r="254" spans="1:14" x14ac:dyDescent="0.3">
      <c r="A254" s="3" t="s">
        <v>59</v>
      </c>
      <c r="B254" s="3" t="s">
        <v>54</v>
      </c>
      <c r="C254" s="4">
        <v>21.01</v>
      </c>
      <c r="D254" s="4">
        <v>272</v>
      </c>
      <c r="E254" s="4">
        <v>2486</v>
      </c>
      <c r="F254" s="4">
        <v>52230.86</v>
      </c>
      <c r="G254" s="4">
        <v>0.25938331562307032</v>
      </c>
      <c r="H254" s="3" t="s">
        <v>439</v>
      </c>
      <c r="I254" s="3" t="s">
        <v>337</v>
      </c>
      <c r="J254" s="1">
        <v>45401</v>
      </c>
      <c r="K254" s="4">
        <v>42123.110909090959</v>
      </c>
      <c r="L254" s="4">
        <v>132929.50192099597</v>
      </c>
      <c r="M254" s="4">
        <v>7.6038418446165421E-2</v>
      </c>
      <c r="N254" s="3" t="s">
        <v>439</v>
      </c>
    </row>
    <row r="255" spans="1:14" x14ac:dyDescent="0.3">
      <c r="A255" s="3" t="s">
        <v>60</v>
      </c>
      <c r="B255" s="3" t="s">
        <v>54</v>
      </c>
      <c r="C255" s="4">
        <v>51.99</v>
      </c>
      <c r="D255" s="4">
        <v>10</v>
      </c>
      <c r="E255" s="4">
        <v>73</v>
      </c>
      <c r="F255" s="4">
        <v>3795.27</v>
      </c>
      <c r="G255" s="4">
        <v>-0.21612306115933852</v>
      </c>
      <c r="H255" s="3" t="s">
        <v>439</v>
      </c>
      <c r="I255" s="3" t="s">
        <v>337</v>
      </c>
      <c r="J255" s="1">
        <v>45439</v>
      </c>
      <c r="K255" s="4">
        <v>42123.110909090959</v>
      </c>
      <c r="L255" s="4">
        <v>132929.50192099597</v>
      </c>
      <c r="M255" s="4">
        <v>-0.28833208847702113</v>
      </c>
      <c r="N255" s="3" t="s">
        <v>439</v>
      </c>
    </row>
    <row r="256" spans="1:14" x14ac:dyDescent="0.3">
      <c r="A256" s="3" t="s">
        <v>61</v>
      </c>
      <c r="B256" s="3" t="s">
        <v>54</v>
      </c>
      <c r="C256" s="4">
        <v>34.979999999999997</v>
      </c>
      <c r="D256" s="4">
        <v>1</v>
      </c>
      <c r="E256" s="4">
        <v>849</v>
      </c>
      <c r="F256" s="4">
        <v>29698.019999999997</v>
      </c>
      <c r="G256" s="4">
        <v>3.8171824093438167E-2</v>
      </c>
      <c r="H256" s="3" t="s">
        <v>439</v>
      </c>
      <c r="I256" s="3" t="s">
        <v>337</v>
      </c>
      <c r="J256" s="1">
        <v>45351</v>
      </c>
      <c r="K256" s="4">
        <v>42123.110909090959</v>
      </c>
      <c r="L256" s="4">
        <v>132929.50192099597</v>
      </c>
      <c r="M256" s="4">
        <v>-9.3471281615691085E-2</v>
      </c>
      <c r="N256" s="3" t="s">
        <v>439</v>
      </c>
    </row>
    <row r="257" spans="1:14" x14ac:dyDescent="0.3">
      <c r="A257" s="3" t="s">
        <v>5</v>
      </c>
      <c r="B257" s="3" t="s">
        <v>54</v>
      </c>
      <c r="C257" s="4">
        <v>28.99</v>
      </c>
      <c r="D257" s="4">
        <v>9</v>
      </c>
      <c r="E257" s="4">
        <v>111</v>
      </c>
      <c r="F257" s="4">
        <v>3217.89</v>
      </c>
      <c r="G257" s="4">
        <v>-0.22179136976932196</v>
      </c>
      <c r="H257" s="3" t="s">
        <v>439</v>
      </c>
      <c r="I257" s="3" t="s">
        <v>337</v>
      </c>
      <c r="J257" s="1">
        <v>45419</v>
      </c>
      <c r="K257" s="4">
        <v>42123.110909090959</v>
      </c>
      <c r="L257" s="4">
        <v>132929.50192099597</v>
      </c>
      <c r="M257" s="4">
        <v>-0.292675593806208</v>
      </c>
      <c r="N257" s="3" t="s">
        <v>439</v>
      </c>
    </row>
    <row r="258" spans="1:14" x14ac:dyDescent="0.3">
      <c r="A258" s="3" t="s">
        <v>36</v>
      </c>
      <c r="B258" s="3" t="s">
        <v>54</v>
      </c>
      <c r="C258" s="4">
        <v>33.450000000000003</v>
      </c>
      <c r="D258" s="4">
        <v>127</v>
      </c>
      <c r="E258" s="4">
        <v>1391</v>
      </c>
      <c r="F258" s="4">
        <v>46528.950000000004</v>
      </c>
      <c r="G258" s="4">
        <v>0.20340599471422244</v>
      </c>
      <c r="H258" s="3" t="s">
        <v>439</v>
      </c>
      <c r="I258" s="3" t="s">
        <v>337</v>
      </c>
      <c r="J258" s="1">
        <v>45442</v>
      </c>
      <c r="K258" s="4">
        <v>42123.110909090959</v>
      </c>
      <c r="L258" s="4">
        <v>132929.50192099597</v>
      </c>
      <c r="M258" s="4">
        <v>3.3144178133816891E-2</v>
      </c>
      <c r="N258" s="3" t="s">
        <v>439</v>
      </c>
    </row>
    <row r="259" spans="1:14" x14ac:dyDescent="0.3">
      <c r="A259" s="3" t="s">
        <v>5</v>
      </c>
      <c r="B259" s="3" t="s">
        <v>41</v>
      </c>
      <c r="C259" s="4">
        <v>138.99</v>
      </c>
      <c r="D259" s="4">
        <v>4</v>
      </c>
      <c r="E259" s="4">
        <v>6</v>
      </c>
      <c r="F259" s="4">
        <v>833.94</v>
      </c>
      <c r="G259" s="4">
        <v>-0.2451953053243637</v>
      </c>
      <c r="H259" s="3" t="s">
        <v>439</v>
      </c>
      <c r="I259" s="3" t="s">
        <v>338</v>
      </c>
      <c r="J259" s="1">
        <v>45301</v>
      </c>
      <c r="K259" s="4">
        <v>10438.718031746032</v>
      </c>
      <c r="L259" s="4">
        <v>26406.609500097282</v>
      </c>
      <c r="M259" s="4">
        <v>-0.36372628722784905</v>
      </c>
      <c r="N259" s="3" t="s">
        <v>439</v>
      </c>
    </row>
    <row r="260" spans="1:14" x14ac:dyDescent="0.3">
      <c r="A260" s="3" t="s">
        <v>20</v>
      </c>
      <c r="B260" s="3" t="s">
        <v>54</v>
      </c>
      <c r="C260" s="4">
        <v>50.08</v>
      </c>
      <c r="D260" s="4">
        <v>10</v>
      </c>
      <c r="E260" s="4">
        <v>182</v>
      </c>
      <c r="F260" s="4">
        <v>9114.56</v>
      </c>
      <c r="G260" s="4">
        <v>-0.16390203288333532</v>
      </c>
      <c r="H260" s="3" t="s">
        <v>439</v>
      </c>
      <c r="I260" s="3" t="s">
        <v>337</v>
      </c>
      <c r="J260" s="1">
        <v>45410</v>
      </c>
      <c r="K260" s="4">
        <v>42123.110909090959</v>
      </c>
      <c r="L260" s="4">
        <v>132929.50192099597</v>
      </c>
      <c r="M260" s="4">
        <v>-0.24831621597972242</v>
      </c>
      <c r="N260" s="3" t="s">
        <v>439</v>
      </c>
    </row>
    <row r="261" spans="1:14" x14ac:dyDescent="0.3">
      <c r="A261" s="3" t="s">
        <v>23</v>
      </c>
      <c r="B261" s="3" t="s">
        <v>7</v>
      </c>
      <c r="C261" s="4">
        <v>23.49</v>
      </c>
      <c r="D261" s="4">
        <v>3</v>
      </c>
      <c r="E261" s="4">
        <v>14</v>
      </c>
      <c r="F261" s="4">
        <v>328.85999999999996</v>
      </c>
      <c r="G261" s="4">
        <v>-0.25015382365324662</v>
      </c>
      <c r="H261" s="3" t="s">
        <v>439</v>
      </c>
      <c r="I261" s="3" t="s">
        <v>337</v>
      </c>
      <c r="J261" s="1">
        <v>45375</v>
      </c>
      <c r="K261" s="4">
        <v>1881.0670270270268</v>
      </c>
      <c r="L261" s="4">
        <v>5343.4324984110126</v>
      </c>
      <c r="M261" s="4">
        <v>-0.29048874997272067</v>
      </c>
      <c r="N261" s="3" t="s">
        <v>439</v>
      </c>
    </row>
    <row r="262" spans="1:14" x14ac:dyDescent="0.3">
      <c r="A262" s="3" t="s">
        <v>71</v>
      </c>
      <c r="B262" s="3" t="s">
        <v>54</v>
      </c>
      <c r="C262" s="4">
        <v>54.92</v>
      </c>
      <c r="D262" s="4">
        <v>124</v>
      </c>
      <c r="E262" s="4">
        <v>2465</v>
      </c>
      <c r="F262" s="4">
        <v>135377.80000000002</v>
      </c>
      <c r="G262" s="4">
        <v>1.0756611844369806</v>
      </c>
      <c r="H262" s="3" t="s">
        <v>439</v>
      </c>
      <c r="I262" s="3" t="s">
        <v>337</v>
      </c>
      <c r="J262" s="1">
        <v>45330</v>
      </c>
      <c r="K262" s="4">
        <v>42123.110909090959</v>
      </c>
      <c r="L262" s="4">
        <v>132929.50192099597</v>
      </c>
      <c r="M262" s="4">
        <v>0.70153493199976891</v>
      </c>
      <c r="N262" s="3" t="s">
        <v>439</v>
      </c>
    </row>
    <row r="263" spans="1:14" x14ac:dyDescent="0.3">
      <c r="A263" s="3" t="s">
        <v>15</v>
      </c>
      <c r="B263" s="3" t="s">
        <v>85</v>
      </c>
      <c r="C263" s="4">
        <v>29.19</v>
      </c>
      <c r="D263" s="4">
        <v>10</v>
      </c>
      <c r="E263" s="4">
        <v>1787</v>
      </c>
      <c r="F263" s="4">
        <v>52162.53</v>
      </c>
      <c r="G263" s="4">
        <v>0.25871249999502605</v>
      </c>
      <c r="H263" s="3" t="s">
        <v>439</v>
      </c>
      <c r="I263" s="3" t="s">
        <v>143</v>
      </c>
      <c r="J263" s="1">
        <v>45395</v>
      </c>
      <c r="K263" s="4">
        <v>9929.7000000000007</v>
      </c>
      <c r="L263" s="4">
        <v>17495.282577171645</v>
      </c>
      <c r="M263" s="4">
        <v>2.4139552941606457</v>
      </c>
      <c r="N263" s="3" t="s">
        <v>439</v>
      </c>
    </row>
    <row r="264" spans="1:14" x14ac:dyDescent="0.3">
      <c r="A264" s="3" t="s">
        <v>42</v>
      </c>
      <c r="B264" s="3" t="s">
        <v>54</v>
      </c>
      <c r="C264" s="4">
        <v>10.99</v>
      </c>
      <c r="D264" s="4">
        <v>10</v>
      </c>
      <c r="E264" s="4">
        <v>1044</v>
      </c>
      <c r="F264" s="4">
        <v>11473.56</v>
      </c>
      <c r="G264" s="4">
        <v>-0.14074303878767749</v>
      </c>
      <c r="H264" s="3" t="s">
        <v>439</v>
      </c>
      <c r="I264" s="3" t="s">
        <v>337</v>
      </c>
      <c r="J264" s="1">
        <v>45357</v>
      </c>
      <c r="K264" s="4">
        <v>42123.110909090959</v>
      </c>
      <c r="L264" s="4">
        <v>132929.50192099597</v>
      </c>
      <c r="M264" s="4">
        <v>-0.23056996728466581</v>
      </c>
      <c r="N264" s="3" t="s">
        <v>439</v>
      </c>
    </row>
    <row r="265" spans="1:14" x14ac:dyDescent="0.3">
      <c r="A265" s="3" t="s">
        <v>353</v>
      </c>
      <c r="B265" s="3" t="s">
        <v>9</v>
      </c>
      <c r="C265" s="4">
        <v>79.989999999999995</v>
      </c>
      <c r="D265" s="4">
        <v>7</v>
      </c>
      <c r="E265" s="4">
        <v>43</v>
      </c>
      <c r="F265" s="4">
        <v>3439.5699999999997</v>
      </c>
      <c r="G265" s="4">
        <v>-0.21961507226566557</v>
      </c>
      <c r="H265" s="3" t="s">
        <v>439</v>
      </c>
      <c r="I265" s="3" t="s">
        <v>335</v>
      </c>
      <c r="J265" s="1">
        <v>45400</v>
      </c>
      <c r="K265" s="4">
        <v>3369.2595999999985</v>
      </c>
      <c r="L265" s="4">
        <v>7916.3472393375896</v>
      </c>
      <c r="M265" s="4">
        <v>8.8816720482671144E-3</v>
      </c>
      <c r="N265" s="3" t="s">
        <v>439</v>
      </c>
    </row>
    <row r="266" spans="1:14" x14ac:dyDescent="0.3">
      <c r="A266" s="3" t="s">
        <v>340</v>
      </c>
      <c r="B266" s="3" t="s">
        <v>9</v>
      </c>
      <c r="C266" s="4">
        <v>7.96</v>
      </c>
      <c r="D266" s="4">
        <v>10</v>
      </c>
      <c r="E266" s="4">
        <v>38</v>
      </c>
      <c r="F266" s="4">
        <v>302.48</v>
      </c>
      <c r="G266" s="4">
        <v>-0.25041280384156517</v>
      </c>
      <c r="H266" s="3" t="s">
        <v>439</v>
      </c>
      <c r="I266" s="3" t="s">
        <v>143</v>
      </c>
      <c r="J266" s="1">
        <v>45413</v>
      </c>
      <c r="K266" s="4">
        <v>3369.2595999999985</v>
      </c>
      <c r="L266" s="4">
        <v>7916.3472393375896</v>
      </c>
      <c r="M266" s="4">
        <v>-0.38739831734018471</v>
      </c>
      <c r="N266" s="3" t="s">
        <v>439</v>
      </c>
    </row>
    <row r="267" spans="1:14" x14ac:dyDescent="0.3">
      <c r="A267" s="3" t="s">
        <v>16</v>
      </c>
      <c r="B267" s="3" t="s">
        <v>25</v>
      </c>
      <c r="C267" s="4">
        <v>69.989999999999995</v>
      </c>
      <c r="D267" s="4">
        <v>9</v>
      </c>
      <c r="E267" s="4">
        <v>2</v>
      </c>
      <c r="F267" s="4">
        <v>139.97999999999999</v>
      </c>
      <c r="G267" s="4">
        <v>-0.25200811394777306</v>
      </c>
      <c r="H267" s="3" t="s">
        <v>439</v>
      </c>
      <c r="I267" s="3" t="s">
        <v>338</v>
      </c>
      <c r="J267" s="1">
        <v>45326</v>
      </c>
      <c r="K267" s="4">
        <v>7851.1500000000024</v>
      </c>
      <c r="L267" s="4">
        <v>18631.101710406907</v>
      </c>
      <c r="M267" s="4">
        <v>-0.41388695740374387</v>
      </c>
      <c r="N267" s="3" t="s">
        <v>439</v>
      </c>
    </row>
    <row r="268" spans="1:14" x14ac:dyDescent="0.3">
      <c r="A268" s="3" t="s">
        <v>5</v>
      </c>
      <c r="B268" s="3" t="s">
        <v>54</v>
      </c>
      <c r="C268" s="4">
        <v>29.99</v>
      </c>
      <c r="D268" s="4">
        <v>9</v>
      </c>
      <c r="E268" s="4">
        <v>204</v>
      </c>
      <c r="F268" s="4">
        <v>6117.96</v>
      </c>
      <c r="G268" s="4">
        <v>-0.1933205329711048</v>
      </c>
      <c r="H268" s="3" t="s">
        <v>439</v>
      </c>
      <c r="I268" s="3" t="s">
        <v>337</v>
      </c>
      <c r="J268" s="1">
        <v>45386</v>
      </c>
      <c r="K268" s="4">
        <v>42123.110909090959</v>
      </c>
      <c r="L268" s="4">
        <v>132929.50192099597</v>
      </c>
      <c r="M268" s="4">
        <v>-0.27085899208807623</v>
      </c>
      <c r="N268" s="3" t="s">
        <v>439</v>
      </c>
    </row>
    <row r="269" spans="1:14" x14ac:dyDescent="0.3">
      <c r="A269" s="3" t="s">
        <v>159</v>
      </c>
      <c r="B269" s="3" t="s">
        <v>54</v>
      </c>
      <c r="C269" s="4">
        <v>17.95</v>
      </c>
      <c r="D269" s="4">
        <v>10</v>
      </c>
      <c r="E269" s="4">
        <v>75</v>
      </c>
      <c r="F269" s="4">
        <v>1346.25</v>
      </c>
      <c r="G269" s="4">
        <v>-0.24016580796737069</v>
      </c>
      <c r="H269" s="3" t="s">
        <v>439</v>
      </c>
      <c r="I269" s="3" t="s">
        <v>337</v>
      </c>
      <c r="J269" s="1">
        <v>45309</v>
      </c>
      <c r="K269" s="4">
        <v>42123.110909090959</v>
      </c>
      <c r="L269" s="4">
        <v>132929.50192099597</v>
      </c>
      <c r="M269" s="4">
        <v>-0.30675553823504043</v>
      </c>
      <c r="N269" s="3" t="s">
        <v>439</v>
      </c>
    </row>
    <row r="270" spans="1:14" x14ac:dyDescent="0.3">
      <c r="A270" s="3" t="s">
        <v>48</v>
      </c>
      <c r="B270" s="3" t="s">
        <v>41</v>
      </c>
      <c r="C270" s="4">
        <v>49.99</v>
      </c>
      <c r="D270" s="4">
        <v>5</v>
      </c>
      <c r="E270" s="4">
        <v>43</v>
      </c>
      <c r="F270" s="4">
        <v>2149.5700000000002</v>
      </c>
      <c r="G270" s="4">
        <v>-0.23227938018571584</v>
      </c>
      <c r="H270" s="3" t="s">
        <v>439</v>
      </c>
      <c r="I270" s="3" t="s">
        <v>143</v>
      </c>
      <c r="J270" s="1">
        <v>45416</v>
      </c>
      <c r="K270" s="4">
        <v>10438.718031746032</v>
      </c>
      <c r="L270" s="4">
        <v>26406.609500097282</v>
      </c>
      <c r="M270" s="4">
        <v>-0.31390429095850014</v>
      </c>
      <c r="N270" s="3" t="s">
        <v>439</v>
      </c>
    </row>
    <row r="271" spans="1:14" x14ac:dyDescent="0.3">
      <c r="A271" s="3" t="s">
        <v>23</v>
      </c>
      <c r="B271" s="3" t="s">
        <v>41</v>
      </c>
      <c r="C271" s="4">
        <v>25.86</v>
      </c>
      <c r="D271" s="4">
        <v>13</v>
      </c>
      <c r="E271" s="4">
        <v>55</v>
      </c>
      <c r="F271" s="4">
        <v>1422.3</v>
      </c>
      <c r="G271" s="4">
        <v>-0.23941920283766543</v>
      </c>
      <c r="H271" s="3" t="s">
        <v>439</v>
      </c>
      <c r="I271" s="3" t="s">
        <v>338</v>
      </c>
      <c r="J271" s="1">
        <v>45357</v>
      </c>
      <c r="K271" s="4">
        <v>10438.718031746032</v>
      </c>
      <c r="L271" s="4">
        <v>26406.609500097282</v>
      </c>
      <c r="M271" s="4">
        <v>-0.34144550180562999</v>
      </c>
      <c r="N271" s="3" t="s">
        <v>439</v>
      </c>
    </row>
    <row r="272" spans="1:14" x14ac:dyDescent="0.3">
      <c r="A272" s="3" t="s">
        <v>12</v>
      </c>
      <c r="B272" s="3" t="s">
        <v>54</v>
      </c>
      <c r="C272" s="4">
        <v>49.99</v>
      </c>
      <c r="D272" s="4">
        <v>10</v>
      </c>
      <c r="E272" s="4">
        <v>243</v>
      </c>
      <c r="F272" s="4">
        <v>12147.57</v>
      </c>
      <c r="G272" s="4">
        <v>-0.13412608515884564</v>
      </c>
      <c r="H272" s="3" t="s">
        <v>439</v>
      </c>
      <c r="I272" s="3" t="s">
        <v>337</v>
      </c>
      <c r="J272" s="1">
        <v>45357</v>
      </c>
      <c r="K272" s="4">
        <v>42123.110909090959</v>
      </c>
      <c r="L272" s="4">
        <v>132929.50192099597</v>
      </c>
      <c r="M272" s="4">
        <v>-0.22549953528680436</v>
      </c>
      <c r="N272" s="3" t="s">
        <v>439</v>
      </c>
    </row>
    <row r="273" spans="1:14" x14ac:dyDescent="0.3">
      <c r="A273" s="3" t="s">
        <v>73</v>
      </c>
      <c r="B273" s="3" t="s">
        <v>54</v>
      </c>
      <c r="C273" s="4">
        <v>22.24</v>
      </c>
      <c r="D273" s="4">
        <v>10</v>
      </c>
      <c r="E273" s="4">
        <v>1424</v>
      </c>
      <c r="F273" s="4">
        <v>31669.759999999998</v>
      </c>
      <c r="G273" s="4">
        <v>5.7528973316910981E-2</v>
      </c>
      <c r="H273" s="3" t="s">
        <v>439</v>
      </c>
      <c r="I273" s="3" t="s">
        <v>337</v>
      </c>
      <c r="J273" s="1">
        <v>45329</v>
      </c>
      <c r="K273" s="4">
        <v>42123.110909090959</v>
      </c>
      <c r="L273" s="4">
        <v>132929.50192099597</v>
      </c>
      <c r="M273" s="4">
        <v>-7.8638306455881435E-2</v>
      </c>
      <c r="N273" s="3" t="s">
        <v>439</v>
      </c>
    </row>
    <row r="274" spans="1:14" x14ac:dyDescent="0.3">
      <c r="A274" s="3" t="s">
        <v>12</v>
      </c>
      <c r="B274" s="3" t="s">
        <v>41</v>
      </c>
      <c r="C274" s="4">
        <v>89.25</v>
      </c>
      <c r="D274" s="4">
        <v>10</v>
      </c>
      <c r="E274" s="4">
        <v>39</v>
      </c>
      <c r="F274" s="4">
        <v>3480.75</v>
      </c>
      <c r="G274" s="4">
        <v>-0.21921079614152009</v>
      </c>
      <c r="H274" s="3" t="s">
        <v>439</v>
      </c>
      <c r="I274" s="3" t="s">
        <v>143</v>
      </c>
      <c r="J274" s="1">
        <v>45382</v>
      </c>
      <c r="K274" s="4">
        <v>10438.718031746032</v>
      </c>
      <c r="L274" s="4">
        <v>26406.609500097282</v>
      </c>
      <c r="M274" s="4">
        <v>-0.2634934269664721</v>
      </c>
      <c r="N274" s="3" t="s">
        <v>439</v>
      </c>
    </row>
    <row r="275" spans="1:14" x14ac:dyDescent="0.3">
      <c r="A275" s="3" t="s">
        <v>79</v>
      </c>
      <c r="B275" s="3" t="s">
        <v>54</v>
      </c>
      <c r="C275" s="4">
        <v>59.99</v>
      </c>
      <c r="D275" s="4">
        <v>10</v>
      </c>
      <c r="E275" s="4">
        <v>221</v>
      </c>
      <c r="F275" s="4">
        <v>13257.79</v>
      </c>
      <c r="G275" s="4">
        <v>-0.12322673016737416</v>
      </c>
      <c r="H275" s="3" t="s">
        <v>439</v>
      </c>
      <c r="I275" s="3" t="s">
        <v>337</v>
      </c>
      <c r="J275" s="1">
        <v>45317</v>
      </c>
      <c r="K275" s="4">
        <v>42123.110909090959</v>
      </c>
      <c r="L275" s="4">
        <v>132929.50192099597</v>
      </c>
      <c r="M275" s="4">
        <v>-0.21714758945118512</v>
      </c>
      <c r="N275" s="3" t="s">
        <v>439</v>
      </c>
    </row>
    <row r="276" spans="1:14" x14ac:dyDescent="0.3">
      <c r="A276" s="3" t="s">
        <v>5</v>
      </c>
      <c r="B276" s="3" t="s">
        <v>54</v>
      </c>
      <c r="C276" s="4">
        <v>29.99</v>
      </c>
      <c r="D276" s="4">
        <v>6</v>
      </c>
      <c r="E276" s="4">
        <v>233</v>
      </c>
      <c r="F276" s="4">
        <v>6987.67</v>
      </c>
      <c r="G276" s="4">
        <v>-0.18478233510975059</v>
      </c>
      <c r="H276" s="3" t="s">
        <v>439</v>
      </c>
      <c r="I276" s="3" t="s">
        <v>337</v>
      </c>
      <c r="J276" s="1">
        <v>45407</v>
      </c>
      <c r="K276" s="4">
        <v>42123.110909090959</v>
      </c>
      <c r="L276" s="4">
        <v>132929.50192099597</v>
      </c>
      <c r="M276" s="4">
        <v>-0.26431635115862406</v>
      </c>
      <c r="N276" s="3" t="s">
        <v>439</v>
      </c>
    </row>
    <row r="277" spans="1:14" x14ac:dyDescent="0.3">
      <c r="A277" s="3" t="s">
        <v>5</v>
      </c>
      <c r="B277" s="3" t="s">
        <v>41</v>
      </c>
      <c r="C277" s="4">
        <v>15.99</v>
      </c>
      <c r="D277" s="4">
        <v>10</v>
      </c>
      <c r="E277" s="4">
        <v>20</v>
      </c>
      <c r="F277" s="4">
        <v>319.8</v>
      </c>
      <c r="G277" s="4">
        <v>-0.25024276832747583</v>
      </c>
      <c r="H277" s="3" t="s">
        <v>439</v>
      </c>
      <c r="I277" s="3" t="s">
        <v>337</v>
      </c>
      <c r="J277" s="1">
        <v>45397</v>
      </c>
      <c r="K277" s="4">
        <v>10438.718031746032</v>
      </c>
      <c r="L277" s="4">
        <v>26406.609500097282</v>
      </c>
      <c r="M277" s="4">
        <v>-0.38319641269011662</v>
      </c>
      <c r="N277" s="3" t="s">
        <v>439</v>
      </c>
    </row>
    <row r="278" spans="1:14" x14ac:dyDescent="0.3">
      <c r="A278" s="3" t="s">
        <v>71</v>
      </c>
      <c r="B278" s="3" t="s">
        <v>54</v>
      </c>
      <c r="C278" s="4">
        <v>54.91</v>
      </c>
      <c r="D278" s="4">
        <v>10</v>
      </c>
      <c r="E278" s="4">
        <v>2206</v>
      </c>
      <c r="F278" s="4">
        <v>121131.45999999999</v>
      </c>
      <c r="G278" s="4">
        <v>0.93580069103098906</v>
      </c>
      <c r="H278" s="3" t="s">
        <v>439</v>
      </c>
      <c r="I278" s="3" t="s">
        <v>337</v>
      </c>
      <c r="J278" s="1">
        <v>45335</v>
      </c>
      <c r="K278" s="4">
        <v>42123.110909090959</v>
      </c>
      <c r="L278" s="4">
        <v>132929.50192099597</v>
      </c>
      <c r="M278" s="4">
        <v>0.59436278590636782</v>
      </c>
      <c r="N278" s="3" t="s">
        <v>439</v>
      </c>
    </row>
    <row r="279" spans="1:14" x14ac:dyDescent="0.3">
      <c r="A279" s="3" t="s">
        <v>45</v>
      </c>
      <c r="B279" s="3" t="s">
        <v>180</v>
      </c>
      <c r="C279" s="4">
        <v>38.99</v>
      </c>
      <c r="D279" s="4">
        <v>10</v>
      </c>
      <c r="E279" s="4">
        <v>919</v>
      </c>
      <c r="F279" s="4">
        <v>35831.810000000005</v>
      </c>
      <c r="G279" s="4">
        <v>9.8389037486403458E-2</v>
      </c>
      <c r="H279" s="3" t="s">
        <v>439</v>
      </c>
      <c r="I279" s="3" t="s">
        <v>335</v>
      </c>
      <c r="J279" s="1">
        <v>45307</v>
      </c>
      <c r="K279" s="4">
        <v>15577.778285714288</v>
      </c>
      <c r="L279" s="4">
        <v>35267.89604619662</v>
      </c>
      <c r="M279" s="4">
        <v>0.57429089866192806</v>
      </c>
      <c r="N279" s="3" t="s">
        <v>439</v>
      </c>
    </row>
    <row r="280" spans="1:14" x14ac:dyDescent="0.3">
      <c r="A280" s="3" t="s">
        <v>354</v>
      </c>
      <c r="B280" s="3" t="s">
        <v>180</v>
      </c>
      <c r="C280" s="4">
        <v>25</v>
      </c>
      <c r="D280" s="4">
        <v>4</v>
      </c>
      <c r="E280" s="4">
        <v>22</v>
      </c>
      <c r="F280" s="4">
        <v>550</v>
      </c>
      <c r="G280" s="4">
        <v>-0.24798282748778933</v>
      </c>
      <c r="H280" s="3" t="s">
        <v>439</v>
      </c>
      <c r="I280" s="3" t="s">
        <v>143</v>
      </c>
      <c r="J280" s="1">
        <v>45428</v>
      </c>
      <c r="K280" s="4">
        <v>15577.778285714288</v>
      </c>
      <c r="L280" s="4">
        <v>35267.89604619662</v>
      </c>
      <c r="M280" s="4">
        <v>-0.4261036231373071</v>
      </c>
      <c r="N280" s="3" t="s">
        <v>439</v>
      </c>
    </row>
    <row r="281" spans="1:14" x14ac:dyDescent="0.3">
      <c r="A281" s="3" t="s">
        <v>345</v>
      </c>
      <c r="B281" s="3" t="s">
        <v>54</v>
      </c>
      <c r="C281" s="4">
        <v>99.99</v>
      </c>
      <c r="D281" s="4">
        <v>10</v>
      </c>
      <c r="E281" s="4">
        <v>65</v>
      </c>
      <c r="F281" s="4">
        <v>6499.3499999999995</v>
      </c>
      <c r="G281" s="4">
        <v>-0.1895763156086025</v>
      </c>
      <c r="H281" s="3" t="s">
        <v>439</v>
      </c>
      <c r="I281" s="3" t="s">
        <v>337</v>
      </c>
      <c r="J281" s="1">
        <v>45359</v>
      </c>
      <c r="K281" s="4">
        <v>42123.110909090959</v>
      </c>
      <c r="L281" s="4">
        <v>132929.50192099597</v>
      </c>
      <c r="M281" s="4">
        <v>-0.26798987729799245</v>
      </c>
      <c r="N281" s="3" t="s">
        <v>439</v>
      </c>
    </row>
    <row r="282" spans="1:14" x14ac:dyDescent="0.3">
      <c r="A282" s="3" t="s">
        <v>5</v>
      </c>
      <c r="B282" s="3" t="s">
        <v>41</v>
      </c>
      <c r="C282" s="4">
        <v>19.95</v>
      </c>
      <c r="D282" s="4">
        <v>10</v>
      </c>
      <c r="E282" s="4">
        <v>6</v>
      </c>
      <c r="F282" s="4">
        <v>119.69999999999999</v>
      </c>
      <c r="G282" s="4">
        <v>-0.25220720864902779</v>
      </c>
      <c r="H282" s="3" t="s">
        <v>439</v>
      </c>
      <c r="I282" s="3" t="s">
        <v>337</v>
      </c>
      <c r="J282" s="1">
        <v>45304</v>
      </c>
      <c r="K282" s="4">
        <v>10438.718031746032</v>
      </c>
      <c r="L282" s="4">
        <v>26406.609500097282</v>
      </c>
      <c r="M282" s="4">
        <v>-0.39077406100574991</v>
      </c>
      <c r="N282" s="3" t="s">
        <v>439</v>
      </c>
    </row>
    <row r="283" spans="1:14" x14ac:dyDescent="0.3">
      <c r="A283" s="3" t="s">
        <v>92</v>
      </c>
      <c r="B283" s="3" t="s">
        <v>41</v>
      </c>
      <c r="C283" s="4">
        <v>129.99</v>
      </c>
      <c r="D283" s="4">
        <v>6</v>
      </c>
      <c r="E283" s="4">
        <v>25</v>
      </c>
      <c r="F283" s="4">
        <v>3249.75</v>
      </c>
      <c r="G283" s="4">
        <v>-0.22147859081557561</v>
      </c>
      <c r="H283" s="3" t="s">
        <v>439</v>
      </c>
      <c r="I283" s="3" t="s">
        <v>143</v>
      </c>
      <c r="J283" s="1">
        <v>45370</v>
      </c>
      <c r="K283" s="4">
        <v>10438.718031746032</v>
      </c>
      <c r="L283" s="4">
        <v>26406.609500097282</v>
      </c>
      <c r="M283" s="4">
        <v>-0.27224123686607882</v>
      </c>
      <c r="N283" s="3" t="s">
        <v>439</v>
      </c>
    </row>
    <row r="284" spans="1:14" x14ac:dyDescent="0.3">
      <c r="A284" s="3" t="s">
        <v>12</v>
      </c>
      <c r="B284" s="3" t="s">
        <v>54</v>
      </c>
      <c r="C284" s="4">
        <v>44.99</v>
      </c>
      <c r="D284" s="4">
        <v>6</v>
      </c>
      <c r="E284" s="4">
        <v>14</v>
      </c>
      <c r="F284" s="4">
        <v>629.86</v>
      </c>
      <c r="G284" s="4">
        <v>-0.24719881847190156</v>
      </c>
      <c r="H284" s="3" t="s">
        <v>439</v>
      </c>
      <c r="I284" s="3" t="s">
        <v>337</v>
      </c>
      <c r="J284" s="1">
        <v>45331</v>
      </c>
      <c r="K284" s="4">
        <v>42123.110909090959</v>
      </c>
      <c r="L284" s="4">
        <v>132929.50192099597</v>
      </c>
      <c r="M284" s="4">
        <v>-0.3121447858410818</v>
      </c>
      <c r="N284" s="3" t="s">
        <v>439</v>
      </c>
    </row>
    <row r="285" spans="1:14" x14ac:dyDescent="0.3">
      <c r="A285" s="3" t="s">
        <v>83</v>
      </c>
      <c r="B285" s="3" t="s">
        <v>41</v>
      </c>
      <c r="C285" s="4">
        <v>15.99</v>
      </c>
      <c r="D285" s="4">
        <v>10</v>
      </c>
      <c r="E285" s="4">
        <v>655</v>
      </c>
      <c r="F285" s="4">
        <v>10473.450000000001</v>
      </c>
      <c r="G285" s="4">
        <v>-0.1505614116511825</v>
      </c>
      <c r="H285" s="3" t="s">
        <v>439</v>
      </c>
      <c r="I285" s="3" t="s">
        <v>335</v>
      </c>
      <c r="J285" s="1">
        <v>45393</v>
      </c>
      <c r="K285" s="4">
        <v>10438.718031746032</v>
      </c>
      <c r="L285" s="4">
        <v>26406.609500097282</v>
      </c>
      <c r="M285" s="4">
        <v>1.3152755659086494E-3</v>
      </c>
      <c r="N285" s="3" t="s">
        <v>439</v>
      </c>
    </row>
    <row r="286" spans="1:14" x14ac:dyDescent="0.3">
      <c r="A286" s="3" t="s">
        <v>40</v>
      </c>
      <c r="B286" s="3" t="s">
        <v>41</v>
      </c>
      <c r="C286" s="4">
        <v>46.48</v>
      </c>
      <c r="D286" s="4">
        <v>8</v>
      </c>
      <c r="E286" s="4">
        <v>7</v>
      </c>
      <c r="F286" s="4">
        <v>325.35999999999996</v>
      </c>
      <c r="G286" s="4">
        <v>-0.25018818417861111</v>
      </c>
      <c r="H286" s="3" t="s">
        <v>439</v>
      </c>
      <c r="I286" s="3" t="s">
        <v>337</v>
      </c>
      <c r="J286" s="1">
        <v>45343</v>
      </c>
      <c r="K286" s="4">
        <v>10438.718031746032</v>
      </c>
      <c r="L286" s="4">
        <v>26406.609500097282</v>
      </c>
      <c r="M286" s="4">
        <v>-0.38298585934361523</v>
      </c>
      <c r="N286" s="3" t="s">
        <v>439</v>
      </c>
    </row>
    <row r="287" spans="1:14" x14ac:dyDescent="0.3">
      <c r="A287" s="3" t="s">
        <v>6</v>
      </c>
      <c r="B287" s="3" t="s">
        <v>41</v>
      </c>
      <c r="C287" s="4">
        <v>18.989999999999998</v>
      </c>
      <c r="D287" s="4">
        <v>10</v>
      </c>
      <c r="E287" s="4">
        <v>139</v>
      </c>
      <c r="F287" s="4">
        <v>2639.6099999999997</v>
      </c>
      <c r="G287" s="4">
        <v>-0.22746851394297055</v>
      </c>
      <c r="H287" s="3" t="s">
        <v>439</v>
      </c>
      <c r="I287" s="3" t="s">
        <v>338</v>
      </c>
      <c r="J287" s="1">
        <v>45436</v>
      </c>
      <c r="K287" s="4">
        <v>10438.718031746032</v>
      </c>
      <c r="L287" s="4">
        <v>26406.609500097282</v>
      </c>
      <c r="M287" s="4">
        <v>-0.295346815793118</v>
      </c>
      <c r="N287" s="3" t="s">
        <v>439</v>
      </c>
    </row>
    <row r="288" spans="1:14" x14ac:dyDescent="0.3">
      <c r="A288" s="3" t="s">
        <v>93</v>
      </c>
      <c r="B288" s="3" t="s">
        <v>41</v>
      </c>
      <c r="C288" s="4">
        <v>116.54</v>
      </c>
      <c r="D288" s="4">
        <v>1</v>
      </c>
      <c r="E288" s="4">
        <v>262</v>
      </c>
      <c r="F288" s="4">
        <v>30533.480000000003</v>
      </c>
      <c r="G288" s="4">
        <v>4.6373779670868615E-2</v>
      </c>
      <c r="H288" s="3" t="s">
        <v>439</v>
      </c>
      <c r="I288" s="3" t="s">
        <v>335</v>
      </c>
      <c r="J288" s="1">
        <v>45426</v>
      </c>
      <c r="K288" s="4">
        <v>10438.718031746032</v>
      </c>
      <c r="L288" s="4">
        <v>26406.609500097282</v>
      </c>
      <c r="M288" s="4">
        <v>0.76097470855468763</v>
      </c>
      <c r="N288" s="3" t="s">
        <v>439</v>
      </c>
    </row>
    <row r="289" spans="1:14" x14ac:dyDescent="0.3">
      <c r="A289" s="3" t="s">
        <v>82</v>
      </c>
      <c r="B289" s="3" t="s">
        <v>41</v>
      </c>
      <c r="C289" s="4">
        <v>22.95</v>
      </c>
      <c r="D289" s="4">
        <v>9</v>
      </c>
      <c r="E289" s="4">
        <v>647</v>
      </c>
      <c r="F289" s="4">
        <v>14848.65</v>
      </c>
      <c r="G289" s="4">
        <v>-0.10760879148699343</v>
      </c>
      <c r="H289" s="3" t="s">
        <v>439</v>
      </c>
      <c r="I289" s="3" t="s">
        <v>338</v>
      </c>
      <c r="J289" s="1">
        <v>45419</v>
      </c>
      <c r="K289" s="4">
        <v>10438.718031746032</v>
      </c>
      <c r="L289" s="4">
        <v>26406.609500097282</v>
      </c>
      <c r="M289" s="4">
        <v>0.16700106722287547</v>
      </c>
      <c r="N289" s="3" t="s">
        <v>439</v>
      </c>
    </row>
    <row r="290" spans="1:14" x14ac:dyDescent="0.3">
      <c r="A290" s="3" t="s">
        <v>26</v>
      </c>
      <c r="B290" s="3" t="s">
        <v>9</v>
      </c>
      <c r="C290" s="4">
        <v>71.489999999999995</v>
      </c>
      <c r="D290" s="4">
        <v>4</v>
      </c>
      <c r="E290" s="4">
        <v>31</v>
      </c>
      <c r="F290" s="4">
        <v>2216.19</v>
      </c>
      <c r="G290" s="4">
        <v>-0.23162535212863541</v>
      </c>
      <c r="H290" s="3" t="s">
        <v>439</v>
      </c>
      <c r="I290" s="3" t="s">
        <v>337</v>
      </c>
      <c r="J290" s="1">
        <v>45315</v>
      </c>
      <c r="K290" s="4">
        <v>3369.2595999999985</v>
      </c>
      <c r="L290" s="4">
        <v>7916.3472393375896</v>
      </c>
      <c r="M290" s="4">
        <v>-0.1456567739057999</v>
      </c>
      <c r="N290" s="3" t="s">
        <v>439</v>
      </c>
    </row>
    <row r="291" spans="1:14" x14ac:dyDescent="0.3">
      <c r="A291" s="3" t="s">
        <v>15</v>
      </c>
      <c r="B291" s="3" t="s">
        <v>54</v>
      </c>
      <c r="C291" s="4">
        <v>8.84</v>
      </c>
      <c r="D291" s="4">
        <v>10</v>
      </c>
      <c r="E291" s="4">
        <v>9410</v>
      </c>
      <c r="F291" s="4">
        <v>83184.399999999994</v>
      </c>
      <c r="G291" s="4">
        <v>0.56326328599174669</v>
      </c>
      <c r="H291" s="3" t="s">
        <v>439</v>
      </c>
      <c r="I291" s="3" t="s">
        <v>337</v>
      </c>
      <c r="J291" s="1">
        <v>45416</v>
      </c>
      <c r="K291" s="4">
        <v>42123.110909090959</v>
      </c>
      <c r="L291" s="4">
        <v>132929.50192099597</v>
      </c>
      <c r="M291" s="4">
        <v>0.30889523015976544</v>
      </c>
      <c r="N291" s="3" t="s">
        <v>439</v>
      </c>
    </row>
    <row r="292" spans="1:14" x14ac:dyDescent="0.3">
      <c r="A292" s="3" t="s">
        <v>3</v>
      </c>
      <c r="B292" s="3" t="s">
        <v>9</v>
      </c>
      <c r="C292" s="4">
        <v>15.99</v>
      </c>
      <c r="D292" s="4">
        <v>10</v>
      </c>
      <c r="E292" s="4">
        <v>7</v>
      </c>
      <c r="F292" s="4">
        <v>111.93</v>
      </c>
      <c r="G292" s="4">
        <v>-0.25228348901533693</v>
      </c>
      <c r="H292" s="3" t="s">
        <v>439</v>
      </c>
      <c r="I292" s="3" t="s">
        <v>338</v>
      </c>
      <c r="J292" s="1">
        <v>45316</v>
      </c>
      <c r="K292" s="4">
        <v>3369.2595999999985</v>
      </c>
      <c r="L292" s="4">
        <v>7916.3472393375896</v>
      </c>
      <c r="M292" s="4">
        <v>-0.41146876223592233</v>
      </c>
      <c r="N292" s="3" t="s">
        <v>439</v>
      </c>
    </row>
    <row r="293" spans="1:14" x14ac:dyDescent="0.3">
      <c r="A293" s="3" t="s">
        <v>60</v>
      </c>
      <c r="B293" s="3" t="s">
        <v>54</v>
      </c>
      <c r="C293" s="4">
        <v>51.99</v>
      </c>
      <c r="D293" s="4">
        <v>10</v>
      </c>
      <c r="E293" s="4">
        <v>248</v>
      </c>
      <c r="F293" s="4">
        <v>12893.52</v>
      </c>
      <c r="G293" s="4">
        <v>-0.12680287547437938</v>
      </c>
      <c r="H293" s="3" t="s">
        <v>439</v>
      </c>
      <c r="I293" s="3" t="s">
        <v>337</v>
      </c>
      <c r="J293" s="1">
        <v>45438</v>
      </c>
      <c r="K293" s="4">
        <v>42123.110909090959</v>
      </c>
      <c r="L293" s="4">
        <v>132929.50192099597</v>
      </c>
      <c r="M293" s="4">
        <v>-0.21988791417019671</v>
      </c>
      <c r="N293" s="3" t="s">
        <v>439</v>
      </c>
    </row>
    <row r="294" spans="1:14" x14ac:dyDescent="0.3">
      <c r="A294" s="3" t="s">
        <v>42</v>
      </c>
      <c r="B294" s="3" t="s">
        <v>180</v>
      </c>
      <c r="C294" s="4">
        <v>41.99</v>
      </c>
      <c r="D294" s="4">
        <v>10</v>
      </c>
      <c r="E294" s="4">
        <v>15</v>
      </c>
      <c r="F294" s="4">
        <v>629.85</v>
      </c>
      <c r="G294" s="4">
        <v>-0.24719891664483118</v>
      </c>
      <c r="H294" s="3" t="s">
        <v>439</v>
      </c>
      <c r="I294" s="3" t="s">
        <v>143</v>
      </c>
      <c r="J294" s="1">
        <v>45341</v>
      </c>
      <c r="K294" s="4">
        <v>15577.778285714288</v>
      </c>
      <c r="L294" s="4">
        <v>35267.89604619662</v>
      </c>
      <c r="M294" s="4">
        <v>-0.42383952436897099</v>
      </c>
      <c r="N294" s="3" t="s">
        <v>439</v>
      </c>
    </row>
    <row r="295" spans="1:14" x14ac:dyDescent="0.3">
      <c r="A295" s="3" t="s">
        <v>94</v>
      </c>
      <c r="B295" s="3" t="s">
        <v>41</v>
      </c>
      <c r="C295" s="4">
        <v>35</v>
      </c>
      <c r="D295" s="4">
        <v>10</v>
      </c>
      <c r="E295" s="4">
        <v>36</v>
      </c>
      <c r="F295" s="4">
        <v>1260</v>
      </c>
      <c r="G295" s="4">
        <v>-0.24101254948528103</v>
      </c>
      <c r="H295" s="3" t="s">
        <v>439</v>
      </c>
      <c r="I295" s="3" t="s">
        <v>338</v>
      </c>
      <c r="J295" s="1">
        <v>45438</v>
      </c>
      <c r="K295" s="4">
        <v>10438.718031746032</v>
      </c>
      <c r="L295" s="4">
        <v>26406.609500097282</v>
      </c>
      <c r="M295" s="4">
        <v>-0.34759169031950948</v>
      </c>
      <c r="N295" s="3" t="s">
        <v>439</v>
      </c>
    </row>
    <row r="296" spans="1:14" x14ac:dyDescent="0.3">
      <c r="A296" s="3" t="s">
        <v>345</v>
      </c>
      <c r="B296" s="3" t="s">
        <v>41</v>
      </c>
      <c r="C296" s="4">
        <v>8.49</v>
      </c>
      <c r="D296" s="4">
        <v>5</v>
      </c>
      <c r="E296" s="4">
        <v>131</v>
      </c>
      <c r="F296" s="4">
        <v>1112.19</v>
      </c>
      <c r="G296" s="4">
        <v>-0.24246364355788774</v>
      </c>
      <c r="H296" s="3" t="s">
        <v>439</v>
      </c>
      <c r="I296" s="3" t="s">
        <v>143</v>
      </c>
      <c r="J296" s="1">
        <v>45410</v>
      </c>
      <c r="K296" s="4">
        <v>10438.718031746032</v>
      </c>
      <c r="L296" s="4">
        <v>26406.609500097282</v>
      </c>
      <c r="M296" s="4">
        <v>-0.35318915257605005</v>
      </c>
      <c r="N296" s="3" t="s">
        <v>439</v>
      </c>
    </row>
    <row r="297" spans="1:14" x14ac:dyDescent="0.3">
      <c r="A297" s="3" t="s">
        <v>60</v>
      </c>
      <c r="B297" s="3" t="s">
        <v>54</v>
      </c>
      <c r="C297" s="4">
        <v>45.49</v>
      </c>
      <c r="D297" s="4">
        <v>2</v>
      </c>
      <c r="E297" s="4">
        <v>116</v>
      </c>
      <c r="F297" s="4">
        <v>5276.84</v>
      </c>
      <c r="G297" s="4">
        <v>-0.20157805442669599</v>
      </c>
      <c r="H297" s="3" t="s">
        <v>439</v>
      </c>
      <c r="I297" s="3" t="s">
        <v>337</v>
      </c>
      <c r="J297" s="1">
        <v>45384</v>
      </c>
      <c r="K297" s="4">
        <v>42123.110909090959</v>
      </c>
      <c r="L297" s="4">
        <v>132929.50192099597</v>
      </c>
      <c r="M297" s="4">
        <v>-0.27718655660795161</v>
      </c>
      <c r="N297" s="3" t="s">
        <v>439</v>
      </c>
    </row>
    <row r="298" spans="1:14" x14ac:dyDescent="0.3">
      <c r="A298" s="3" t="s">
        <v>11</v>
      </c>
      <c r="B298" s="3" t="s">
        <v>41</v>
      </c>
      <c r="C298" s="4">
        <v>49.99</v>
      </c>
      <c r="D298" s="4">
        <v>10</v>
      </c>
      <c r="E298" s="4">
        <v>78</v>
      </c>
      <c r="F298" s="4">
        <v>3899.2200000000003</v>
      </c>
      <c r="G298" s="4">
        <v>-0.21510255355601354</v>
      </c>
      <c r="H298" s="3" t="s">
        <v>439</v>
      </c>
      <c r="I298" s="3" t="s">
        <v>335</v>
      </c>
      <c r="J298" s="1">
        <v>45323</v>
      </c>
      <c r="K298" s="4">
        <v>10438.718031746032</v>
      </c>
      <c r="L298" s="4">
        <v>26406.609500097282</v>
      </c>
      <c r="M298" s="4">
        <v>-0.24764625809769103</v>
      </c>
      <c r="N298" s="3" t="s">
        <v>439</v>
      </c>
    </row>
    <row r="299" spans="1:14" x14ac:dyDescent="0.3">
      <c r="A299" s="3" t="s">
        <v>89</v>
      </c>
      <c r="B299" s="3" t="s">
        <v>7</v>
      </c>
      <c r="C299" s="4">
        <v>23.49</v>
      </c>
      <c r="D299" s="4">
        <v>1</v>
      </c>
      <c r="E299" s="4">
        <v>29</v>
      </c>
      <c r="F299" s="4">
        <v>681.20999999999992</v>
      </c>
      <c r="G299" s="4">
        <v>-0.24669470047833988</v>
      </c>
      <c r="H299" s="3" t="s">
        <v>439</v>
      </c>
      <c r="I299" s="3" t="s">
        <v>338</v>
      </c>
      <c r="J299" s="1">
        <v>45439</v>
      </c>
      <c r="K299" s="4">
        <v>1881.0670270270268</v>
      </c>
      <c r="L299" s="4">
        <v>5343.4324984110126</v>
      </c>
      <c r="M299" s="4">
        <v>-0.22454798996409722</v>
      </c>
      <c r="N299" s="3" t="s">
        <v>439</v>
      </c>
    </row>
    <row r="300" spans="1:14" x14ac:dyDescent="0.3">
      <c r="A300" s="3" t="s">
        <v>1</v>
      </c>
      <c r="B300" s="3" t="s">
        <v>54</v>
      </c>
      <c r="C300" s="4">
        <v>84.99</v>
      </c>
      <c r="D300" s="4">
        <v>9</v>
      </c>
      <c r="E300" s="4">
        <v>16</v>
      </c>
      <c r="F300" s="4">
        <v>1359.84</v>
      </c>
      <c r="G300" s="4">
        <v>-0.24003239095602691</v>
      </c>
      <c r="H300" s="3" t="s">
        <v>439</v>
      </c>
      <c r="I300" s="3" t="s">
        <v>337</v>
      </c>
      <c r="J300" s="1">
        <v>45417</v>
      </c>
      <c r="K300" s="4">
        <v>42123.110909090959</v>
      </c>
      <c r="L300" s="4">
        <v>132929.50192099597</v>
      </c>
      <c r="M300" s="4">
        <v>-0.30665330359334236</v>
      </c>
      <c r="N300" s="3" t="s">
        <v>439</v>
      </c>
    </row>
    <row r="301" spans="1:14" x14ac:dyDescent="0.3">
      <c r="A301" s="3" t="s">
        <v>63</v>
      </c>
      <c r="B301" s="3" t="s">
        <v>54</v>
      </c>
      <c r="C301" s="4">
        <v>45.69</v>
      </c>
      <c r="D301" s="4">
        <v>8</v>
      </c>
      <c r="E301" s="4">
        <v>31</v>
      </c>
      <c r="F301" s="4">
        <v>1416.3899999999999</v>
      </c>
      <c r="G301" s="4">
        <v>-0.23947722303906657</v>
      </c>
      <c r="H301" s="3" t="s">
        <v>439</v>
      </c>
      <c r="I301" s="3" t="s">
        <v>337</v>
      </c>
      <c r="J301" s="1">
        <v>45423</v>
      </c>
      <c r="K301" s="4">
        <v>42123.110909090959</v>
      </c>
      <c r="L301" s="4">
        <v>132929.50192099597</v>
      </c>
      <c r="M301" s="4">
        <v>-0.30622789012843965</v>
      </c>
      <c r="N301" s="3" t="s">
        <v>439</v>
      </c>
    </row>
    <row r="302" spans="1:14" x14ac:dyDescent="0.3">
      <c r="A302" s="3" t="s">
        <v>355</v>
      </c>
      <c r="B302" s="3" t="s">
        <v>41</v>
      </c>
      <c r="C302" s="4">
        <v>19.989999999999998</v>
      </c>
      <c r="D302" s="4">
        <v>10</v>
      </c>
      <c r="E302" s="4">
        <v>122</v>
      </c>
      <c r="F302" s="4">
        <v>2438.7799999999997</v>
      </c>
      <c r="G302" s="4">
        <v>-0.22944012088838428</v>
      </c>
      <c r="H302" s="3" t="s">
        <v>439</v>
      </c>
      <c r="I302" s="3" t="s">
        <v>338</v>
      </c>
      <c r="J302" s="1">
        <v>45421</v>
      </c>
      <c r="K302" s="4">
        <v>10438.718031746032</v>
      </c>
      <c r="L302" s="4">
        <v>26406.609500097282</v>
      </c>
      <c r="M302" s="4">
        <v>-0.30295210870280642</v>
      </c>
      <c r="N302" s="3" t="s">
        <v>439</v>
      </c>
    </row>
    <row r="303" spans="1:14" x14ac:dyDescent="0.3">
      <c r="A303" s="3" t="s">
        <v>33</v>
      </c>
      <c r="B303" s="3" t="s">
        <v>54</v>
      </c>
      <c r="C303" s="4">
        <v>32</v>
      </c>
      <c r="D303" s="4">
        <v>4</v>
      </c>
      <c r="E303" s="4">
        <v>445</v>
      </c>
      <c r="F303" s="4">
        <v>14240</v>
      </c>
      <c r="G303" s="4">
        <v>-0.11358408684787605</v>
      </c>
      <c r="H303" s="3" t="s">
        <v>439</v>
      </c>
      <c r="I303" s="3" t="s">
        <v>337</v>
      </c>
      <c r="J303" s="1">
        <v>45295</v>
      </c>
      <c r="K303" s="4">
        <v>42123.110909090959</v>
      </c>
      <c r="L303" s="4">
        <v>132929.50192099597</v>
      </c>
      <c r="M303" s="4">
        <v>-0.20975863526264271</v>
      </c>
      <c r="N303" s="3" t="s">
        <v>439</v>
      </c>
    </row>
    <row r="304" spans="1:14" x14ac:dyDescent="0.3">
      <c r="A304" s="3" t="s">
        <v>48</v>
      </c>
      <c r="B304" s="3" t="s">
        <v>54</v>
      </c>
      <c r="C304" s="4">
        <v>49.99</v>
      </c>
      <c r="D304" s="4">
        <v>5</v>
      </c>
      <c r="E304" s="4">
        <v>24</v>
      </c>
      <c r="F304" s="4">
        <v>1199.76</v>
      </c>
      <c r="G304" s="4">
        <v>-0.24160394321326853</v>
      </c>
      <c r="H304" s="3" t="s">
        <v>439</v>
      </c>
      <c r="I304" s="3" t="s">
        <v>337</v>
      </c>
      <c r="J304" s="1">
        <v>45353</v>
      </c>
      <c r="K304" s="4">
        <v>42123.110909090959</v>
      </c>
      <c r="L304" s="4">
        <v>132929.50192099597</v>
      </c>
      <c r="M304" s="4">
        <v>-0.30785755094014378</v>
      </c>
      <c r="N304" s="3" t="s">
        <v>439</v>
      </c>
    </row>
    <row r="305" spans="1:14" x14ac:dyDescent="0.3">
      <c r="A305" s="3" t="s">
        <v>12</v>
      </c>
      <c r="B305" s="3" t="s">
        <v>54</v>
      </c>
      <c r="C305" s="4">
        <v>31.99</v>
      </c>
      <c r="D305" s="4">
        <v>6</v>
      </c>
      <c r="E305" s="4">
        <v>44</v>
      </c>
      <c r="F305" s="4">
        <v>1407.56</v>
      </c>
      <c r="G305" s="4">
        <v>-0.23956390973591465</v>
      </c>
      <c r="H305" s="3" t="s">
        <v>439</v>
      </c>
      <c r="I305" s="3" t="s">
        <v>337</v>
      </c>
      <c r="J305" s="1">
        <v>45431</v>
      </c>
      <c r="K305" s="4">
        <v>42123.110909090959</v>
      </c>
      <c r="L305" s="4">
        <v>132929.50192099597</v>
      </c>
      <c r="M305" s="4">
        <v>-0.30629431631579757</v>
      </c>
      <c r="N305" s="3" t="s">
        <v>439</v>
      </c>
    </row>
    <row r="306" spans="1:14" x14ac:dyDescent="0.3">
      <c r="A306" s="3" t="s">
        <v>24</v>
      </c>
      <c r="B306" s="3" t="s">
        <v>41</v>
      </c>
      <c r="C306" s="4">
        <v>93.05</v>
      </c>
      <c r="D306" s="4">
        <v>3</v>
      </c>
      <c r="E306" s="4">
        <v>21</v>
      </c>
      <c r="F306" s="4">
        <v>1954.05</v>
      </c>
      <c r="G306" s="4">
        <v>-0.23419885730550516</v>
      </c>
      <c r="H306" s="3" t="s">
        <v>439</v>
      </c>
      <c r="I306" s="3" t="s">
        <v>337</v>
      </c>
      <c r="J306" s="1">
        <v>45340</v>
      </c>
      <c r="K306" s="4">
        <v>10438.718031746032</v>
      </c>
      <c r="L306" s="4">
        <v>26406.609500097282</v>
      </c>
      <c r="M306" s="4">
        <v>-0.32130849784841842</v>
      </c>
      <c r="N306" s="3" t="s">
        <v>439</v>
      </c>
    </row>
    <row r="307" spans="1:14" x14ac:dyDescent="0.3">
      <c r="A307" s="3" t="s">
        <v>16</v>
      </c>
      <c r="B307" s="3" t="s">
        <v>54</v>
      </c>
      <c r="C307" s="4">
        <v>39.99</v>
      </c>
      <c r="D307" s="4">
        <v>10</v>
      </c>
      <c r="E307" s="4">
        <v>118</v>
      </c>
      <c r="F307" s="4">
        <v>4718.8200000000006</v>
      </c>
      <c r="G307" s="4">
        <v>-0.20705630024494906</v>
      </c>
      <c r="H307" s="3" t="s">
        <v>439</v>
      </c>
      <c r="I307" s="3" t="s">
        <v>337</v>
      </c>
      <c r="J307" s="1">
        <v>45372</v>
      </c>
      <c r="K307" s="4">
        <v>42123.110909090959</v>
      </c>
      <c r="L307" s="4">
        <v>132929.50192099597</v>
      </c>
      <c r="M307" s="4">
        <v>-0.28138442082872966</v>
      </c>
      <c r="N307" s="3" t="s">
        <v>439</v>
      </c>
    </row>
    <row r="308" spans="1:14" x14ac:dyDescent="0.3">
      <c r="A308" s="3" t="s">
        <v>18</v>
      </c>
      <c r="B308" s="3" t="s">
        <v>41</v>
      </c>
      <c r="C308" s="4">
        <v>27.5</v>
      </c>
      <c r="D308" s="4">
        <v>10</v>
      </c>
      <c r="E308" s="4">
        <v>427</v>
      </c>
      <c r="F308" s="4">
        <v>11742.5</v>
      </c>
      <c r="G308" s="4">
        <v>-0.13810277601867105</v>
      </c>
      <c r="H308" s="3" t="s">
        <v>439</v>
      </c>
      <c r="I308" s="3" t="s">
        <v>337</v>
      </c>
      <c r="J308" s="1">
        <v>45405</v>
      </c>
      <c r="K308" s="4">
        <v>10438.718031746032</v>
      </c>
      <c r="L308" s="4">
        <v>26406.609500097282</v>
      </c>
      <c r="M308" s="4">
        <v>4.9373319518704786E-2</v>
      </c>
      <c r="N308" s="3" t="s">
        <v>439</v>
      </c>
    </row>
    <row r="309" spans="1:14" x14ac:dyDescent="0.3">
      <c r="A309" s="3" t="s">
        <v>40</v>
      </c>
      <c r="B309" s="3" t="s">
        <v>54</v>
      </c>
      <c r="C309" s="4">
        <v>57.17</v>
      </c>
      <c r="D309" s="4">
        <v>7</v>
      </c>
      <c r="E309" s="4">
        <v>210</v>
      </c>
      <c r="F309" s="4">
        <v>12005.7</v>
      </c>
      <c r="G309" s="4">
        <v>-0.13551886451126233</v>
      </c>
      <c r="H309" s="3" t="s">
        <v>439</v>
      </c>
      <c r="I309" s="3" t="s">
        <v>337</v>
      </c>
      <c r="J309" s="1">
        <v>45358</v>
      </c>
      <c r="K309" s="4">
        <v>42123.110909090959</v>
      </c>
      <c r="L309" s="4">
        <v>132929.50192099597</v>
      </c>
      <c r="M309" s="4">
        <v>-0.22656679272740107</v>
      </c>
      <c r="N309" s="3" t="s">
        <v>439</v>
      </c>
    </row>
    <row r="310" spans="1:14" x14ac:dyDescent="0.3">
      <c r="A310" s="3" t="s">
        <v>352</v>
      </c>
      <c r="B310" s="3" t="s">
        <v>54</v>
      </c>
      <c r="C310" s="4">
        <v>9.61</v>
      </c>
      <c r="D310" s="4">
        <v>1</v>
      </c>
      <c r="E310" s="4">
        <v>17</v>
      </c>
      <c r="F310" s="4">
        <v>163.37</v>
      </c>
      <c r="G310" s="4">
        <v>-0.25177848746540876</v>
      </c>
      <c r="H310" s="3" t="s">
        <v>439</v>
      </c>
      <c r="I310" s="3" t="s">
        <v>337</v>
      </c>
      <c r="J310" s="1">
        <v>45441</v>
      </c>
      <c r="K310" s="4">
        <v>42123.110909090959</v>
      </c>
      <c r="L310" s="4">
        <v>132929.50192099597</v>
      </c>
      <c r="M310" s="4">
        <v>-0.31565408959426405</v>
      </c>
      <c r="N310" s="3" t="s">
        <v>439</v>
      </c>
    </row>
    <row r="311" spans="1:14" x14ac:dyDescent="0.3">
      <c r="A311" s="3" t="s">
        <v>97</v>
      </c>
      <c r="B311" s="3" t="s">
        <v>180</v>
      </c>
      <c r="C311" s="4">
        <v>16.899999999999999</v>
      </c>
      <c r="D311" s="4">
        <v>4</v>
      </c>
      <c r="E311" s="4">
        <v>34</v>
      </c>
      <c r="F311" s="4">
        <v>574.59999999999991</v>
      </c>
      <c r="G311" s="4">
        <v>-0.24774132208094188</v>
      </c>
      <c r="H311" s="3" t="s">
        <v>439</v>
      </c>
      <c r="I311" s="3" t="s">
        <v>143</v>
      </c>
      <c r="J311" s="1">
        <v>45315</v>
      </c>
      <c r="K311" s="4">
        <v>15577.778285714288</v>
      </c>
      <c r="L311" s="4">
        <v>35267.89604619662</v>
      </c>
      <c r="M311" s="4">
        <v>-0.42540610491938513</v>
      </c>
      <c r="N311" s="3" t="s">
        <v>439</v>
      </c>
    </row>
    <row r="312" spans="1:14" x14ac:dyDescent="0.3">
      <c r="A312" s="3" t="s">
        <v>24</v>
      </c>
      <c r="B312" s="3" t="s">
        <v>41</v>
      </c>
      <c r="C312" s="4">
        <v>9.99</v>
      </c>
      <c r="D312" s="4">
        <v>10</v>
      </c>
      <c r="E312" s="4">
        <v>19</v>
      </c>
      <c r="F312" s="4">
        <v>189.81</v>
      </c>
      <c r="G312" s="4">
        <v>-0.2515189182395125</v>
      </c>
      <c r="H312" s="3" t="s">
        <v>439</v>
      </c>
      <c r="I312" s="3" t="s">
        <v>337</v>
      </c>
      <c r="J312" s="1">
        <v>45317</v>
      </c>
      <c r="K312" s="4">
        <v>10438.718031746032</v>
      </c>
      <c r="L312" s="4">
        <v>26406.609500097282</v>
      </c>
      <c r="M312" s="4">
        <v>-0.38811904389725893</v>
      </c>
      <c r="N312" s="3" t="s">
        <v>439</v>
      </c>
    </row>
    <row r="313" spans="1:14" x14ac:dyDescent="0.3">
      <c r="A313" s="3" t="s">
        <v>5</v>
      </c>
      <c r="B313" s="3" t="s">
        <v>54</v>
      </c>
      <c r="C313" s="4">
        <v>29.99</v>
      </c>
      <c r="D313" s="4">
        <v>10</v>
      </c>
      <c r="E313" s="4">
        <v>179</v>
      </c>
      <c r="F313" s="4">
        <v>5368.21</v>
      </c>
      <c r="G313" s="4">
        <v>-0.20068104836882392</v>
      </c>
      <c r="H313" s="3" t="s">
        <v>439</v>
      </c>
      <c r="I313" s="3" t="s">
        <v>337</v>
      </c>
      <c r="J313" s="1">
        <v>45390</v>
      </c>
      <c r="K313" s="4">
        <v>42123.110909090959</v>
      </c>
      <c r="L313" s="4">
        <v>132929.50192099597</v>
      </c>
      <c r="M313" s="4">
        <v>-0.27649919978587983</v>
      </c>
      <c r="N313" s="3" t="s">
        <v>439</v>
      </c>
    </row>
    <row r="314" spans="1:14" x14ac:dyDescent="0.3">
      <c r="A314" s="3" t="s">
        <v>18</v>
      </c>
      <c r="B314" s="3" t="s">
        <v>41</v>
      </c>
      <c r="C314" s="4">
        <v>43.45</v>
      </c>
      <c r="D314" s="4">
        <v>10</v>
      </c>
      <c r="E314" s="4">
        <v>955</v>
      </c>
      <c r="F314" s="4">
        <v>41494.75</v>
      </c>
      <c r="G314" s="4">
        <v>0.15398377848855027</v>
      </c>
      <c r="H314" s="3" t="s">
        <v>439</v>
      </c>
      <c r="I314" s="3" t="s">
        <v>337</v>
      </c>
      <c r="J314" s="1">
        <v>45337</v>
      </c>
      <c r="K314" s="4">
        <v>10438.718031746032</v>
      </c>
      <c r="L314" s="4">
        <v>26406.609500097282</v>
      </c>
      <c r="M314" s="4">
        <v>1.1760704064692424</v>
      </c>
      <c r="N314" s="3" t="s">
        <v>439</v>
      </c>
    </row>
    <row r="315" spans="1:14" x14ac:dyDescent="0.3">
      <c r="A315" s="3" t="s">
        <v>75</v>
      </c>
      <c r="B315" s="3" t="s">
        <v>180</v>
      </c>
      <c r="C315" s="4">
        <v>31.95</v>
      </c>
      <c r="D315" s="4">
        <v>2</v>
      </c>
      <c r="E315" s="4">
        <v>10</v>
      </c>
      <c r="F315" s="4">
        <v>319.5</v>
      </c>
      <c r="G315" s="4">
        <v>-0.25024571351536418</v>
      </c>
      <c r="H315" s="3" t="s">
        <v>439</v>
      </c>
      <c r="I315" s="3" t="s">
        <v>143</v>
      </c>
      <c r="J315" s="1">
        <v>45409</v>
      </c>
      <c r="K315" s="4">
        <v>15577.778285714288</v>
      </c>
      <c r="L315" s="4">
        <v>35267.89604619662</v>
      </c>
      <c r="M315" s="4">
        <v>-0.43263931213043766</v>
      </c>
      <c r="N315" s="3" t="s">
        <v>439</v>
      </c>
    </row>
    <row r="316" spans="1:14" x14ac:dyDescent="0.3">
      <c r="A316" s="3" t="s">
        <v>26</v>
      </c>
      <c r="B316" s="3" t="s">
        <v>41</v>
      </c>
      <c r="C316" s="4">
        <v>78.989999999999995</v>
      </c>
      <c r="D316" s="4">
        <v>10</v>
      </c>
      <c r="E316" s="4">
        <v>142</v>
      </c>
      <c r="F316" s="4">
        <v>11216.58</v>
      </c>
      <c r="G316" s="4">
        <v>-0.14326588673286703</v>
      </c>
      <c r="H316" s="3" t="s">
        <v>439</v>
      </c>
      <c r="I316" s="3" t="s">
        <v>143</v>
      </c>
      <c r="J316" s="1">
        <v>45325</v>
      </c>
      <c r="K316" s="4">
        <v>10438.718031746032</v>
      </c>
      <c r="L316" s="4">
        <v>26406.609500097282</v>
      </c>
      <c r="M316" s="4">
        <v>2.9457093620864228E-2</v>
      </c>
      <c r="N316" s="3" t="s">
        <v>439</v>
      </c>
    </row>
    <row r="317" spans="1:14" x14ac:dyDescent="0.3">
      <c r="A317" s="3" t="s">
        <v>6</v>
      </c>
      <c r="B317" s="3" t="s">
        <v>41</v>
      </c>
      <c r="C317" s="4">
        <v>25.79</v>
      </c>
      <c r="D317" s="4">
        <v>3</v>
      </c>
      <c r="E317" s="4">
        <v>11</v>
      </c>
      <c r="F317" s="4">
        <v>283.69</v>
      </c>
      <c r="G317" s="4">
        <v>-0.25059727077630761</v>
      </c>
      <c r="H317" s="3" t="s">
        <v>439</v>
      </c>
      <c r="I317" s="3" t="s">
        <v>143</v>
      </c>
      <c r="J317" s="1">
        <v>45385</v>
      </c>
      <c r="K317" s="4">
        <v>10438.718031746032</v>
      </c>
      <c r="L317" s="4">
        <v>26406.609500097282</v>
      </c>
      <c r="M317" s="4">
        <v>-0.38456387336316766</v>
      </c>
      <c r="N317" s="3" t="s">
        <v>439</v>
      </c>
    </row>
    <row r="318" spans="1:14" x14ac:dyDescent="0.3">
      <c r="A318" s="3" t="s">
        <v>60</v>
      </c>
      <c r="B318" s="3" t="s">
        <v>54</v>
      </c>
      <c r="C318" s="4">
        <v>92</v>
      </c>
      <c r="D318" s="4">
        <v>3</v>
      </c>
      <c r="E318" s="4">
        <v>37</v>
      </c>
      <c r="F318" s="4">
        <v>3404</v>
      </c>
      <c r="G318" s="4">
        <v>-0.21996427337629829</v>
      </c>
      <c r="H318" s="3" t="s">
        <v>439</v>
      </c>
      <c r="I318" s="3" t="s">
        <v>337</v>
      </c>
      <c r="J318" s="1">
        <v>45335</v>
      </c>
      <c r="K318" s="4">
        <v>42123.110909090959</v>
      </c>
      <c r="L318" s="4">
        <v>132929.50192099597</v>
      </c>
      <c r="M318" s="4">
        <v>-0.29127552837821435</v>
      </c>
      <c r="N318" s="3" t="s">
        <v>439</v>
      </c>
    </row>
    <row r="319" spans="1:14" x14ac:dyDescent="0.3">
      <c r="A319" s="3" t="s">
        <v>40</v>
      </c>
      <c r="B319" s="3" t="s">
        <v>101</v>
      </c>
      <c r="C319" s="4">
        <v>60.99</v>
      </c>
      <c r="D319" s="4">
        <v>2</v>
      </c>
      <c r="E319" s="4">
        <v>16</v>
      </c>
      <c r="F319" s="4">
        <v>975.84</v>
      </c>
      <c r="G319" s="4">
        <v>-0.24380223145315816</v>
      </c>
      <c r="H319" s="3" t="s">
        <v>439</v>
      </c>
      <c r="I319" s="3" t="s">
        <v>143</v>
      </c>
      <c r="J319" s="1">
        <v>45306</v>
      </c>
      <c r="K319" s="4">
        <v>1516.98</v>
      </c>
      <c r="L319" s="4">
        <v>1143.3262167222638</v>
      </c>
      <c r="M319" s="4">
        <v>-0.47330323759334686</v>
      </c>
      <c r="N319" s="3" t="s">
        <v>439</v>
      </c>
    </row>
    <row r="320" spans="1:14" x14ac:dyDescent="0.3">
      <c r="A320" s="3" t="s">
        <v>60</v>
      </c>
      <c r="B320" s="3" t="s">
        <v>54</v>
      </c>
      <c r="C320" s="4">
        <v>92</v>
      </c>
      <c r="D320" s="4">
        <v>3</v>
      </c>
      <c r="E320" s="4">
        <v>29</v>
      </c>
      <c r="F320" s="4">
        <v>2668</v>
      </c>
      <c r="G320" s="4">
        <v>-0.22718980099579983</v>
      </c>
      <c r="H320" s="3" t="s">
        <v>439</v>
      </c>
      <c r="I320" s="3" t="s">
        <v>337</v>
      </c>
      <c r="J320" s="1">
        <v>45308</v>
      </c>
      <c r="K320" s="4">
        <v>42123.110909090959</v>
      </c>
      <c r="L320" s="4">
        <v>132929.50192099597</v>
      </c>
      <c r="M320" s="4">
        <v>-0.29681229778879581</v>
      </c>
      <c r="N320" s="3" t="s">
        <v>439</v>
      </c>
    </row>
    <row r="321" spans="1:14" x14ac:dyDescent="0.3">
      <c r="A321" s="3" t="s">
        <v>37</v>
      </c>
      <c r="B321" s="3" t="s">
        <v>9</v>
      </c>
      <c r="C321" s="4">
        <v>124.99</v>
      </c>
      <c r="D321" s="4">
        <v>4</v>
      </c>
      <c r="E321" s="4">
        <v>13</v>
      </c>
      <c r="F321" s="4">
        <v>1624.87</v>
      </c>
      <c r="G321" s="4">
        <v>-0.23743051380249908</v>
      </c>
      <c r="H321" s="3" t="s">
        <v>439</v>
      </c>
      <c r="I321" s="3" t="s">
        <v>337</v>
      </c>
      <c r="J321" s="1">
        <v>45437</v>
      </c>
      <c r="K321" s="4">
        <v>3369.2595999999985</v>
      </c>
      <c r="L321" s="4">
        <v>7916.3472393375896</v>
      </c>
      <c r="M321" s="4">
        <v>-0.2203528404276974</v>
      </c>
      <c r="N321" s="3" t="s">
        <v>439</v>
      </c>
    </row>
    <row r="322" spans="1:14" x14ac:dyDescent="0.3">
      <c r="A322" s="3" t="s">
        <v>39</v>
      </c>
      <c r="B322" s="3" t="s">
        <v>54</v>
      </c>
      <c r="C322" s="4">
        <v>31.99</v>
      </c>
      <c r="D322" s="4">
        <v>1</v>
      </c>
      <c r="E322" s="4">
        <v>40</v>
      </c>
      <c r="F322" s="4">
        <v>1279.5999999999999</v>
      </c>
      <c r="G322" s="4">
        <v>-0.24082013054323997</v>
      </c>
      <c r="H322" s="3" t="s">
        <v>439</v>
      </c>
      <c r="I322" s="3" t="s">
        <v>337</v>
      </c>
      <c r="J322" s="1">
        <v>45295</v>
      </c>
      <c r="K322" s="4">
        <v>42123.110909090959</v>
      </c>
      <c r="L322" s="4">
        <v>132929.50192099597</v>
      </c>
      <c r="M322" s="4">
        <v>-0.30725693182364811</v>
      </c>
      <c r="N322" s="3" t="s">
        <v>439</v>
      </c>
    </row>
    <row r="323" spans="1:14" x14ac:dyDescent="0.3">
      <c r="A323" s="3" t="s">
        <v>61</v>
      </c>
      <c r="B323" s="3" t="s">
        <v>54</v>
      </c>
      <c r="C323" s="4">
        <v>24.49</v>
      </c>
      <c r="D323" s="4">
        <v>4</v>
      </c>
      <c r="E323" s="4">
        <v>71</v>
      </c>
      <c r="F323" s="4">
        <v>1738.79</v>
      </c>
      <c r="G323" s="4">
        <v>-0.23631212778835012</v>
      </c>
      <c r="H323" s="3" t="s">
        <v>439</v>
      </c>
      <c r="I323" s="3" t="s">
        <v>337</v>
      </c>
      <c r="J323" s="1">
        <v>45375</v>
      </c>
      <c r="K323" s="4">
        <v>42123.110909090959</v>
      </c>
      <c r="L323" s="4">
        <v>132929.50192099597</v>
      </c>
      <c r="M323" s="4">
        <v>-0.30380254439750015</v>
      </c>
      <c r="N323" s="3" t="s">
        <v>439</v>
      </c>
    </row>
    <row r="324" spans="1:14" x14ac:dyDescent="0.3">
      <c r="A324" s="3" t="s">
        <v>14</v>
      </c>
      <c r="B324" s="3" t="s">
        <v>41</v>
      </c>
      <c r="C324" s="4">
        <v>49.99</v>
      </c>
      <c r="D324" s="4">
        <v>8</v>
      </c>
      <c r="E324" s="4">
        <v>25</v>
      </c>
      <c r="F324" s="4">
        <v>1249.75</v>
      </c>
      <c r="G324" s="4">
        <v>-0.24111317673813415</v>
      </c>
      <c r="H324" s="3" t="s">
        <v>439</v>
      </c>
      <c r="I324" s="3" t="s">
        <v>143</v>
      </c>
      <c r="J324" s="1">
        <v>45439</v>
      </c>
      <c r="K324" s="4">
        <v>10438.718031746032</v>
      </c>
      <c r="L324" s="4">
        <v>26406.609500097282</v>
      </c>
      <c r="M324" s="4">
        <v>-0.3479798507154877</v>
      </c>
      <c r="N324" s="3" t="s">
        <v>439</v>
      </c>
    </row>
    <row r="325" spans="1:14" x14ac:dyDescent="0.3">
      <c r="A325" s="3" t="s">
        <v>23</v>
      </c>
      <c r="B325" s="3" t="s">
        <v>41</v>
      </c>
      <c r="C325" s="4">
        <v>37.89</v>
      </c>
      <c r="D325" s="4">
        <v>1</v>
      </c>
      <c r="E325" s="4">
        <v>1242</v>
      </c>
      <c r="F325" s="4">
        <v>47059.38</v>
      </c>
      <c r="G325" s="4">
        <v>0.20861338141967373</v>
      </c>
      <c r="H325" s="3" t="s">
        <v>439</v>
      </c>
      <c r="I325" s="3" t="s">
        <v>335</v>
      </c>
      <c r="J325" s="1">
        <v>45410</v>
      </c>
      <c r="K325" s="4">
        <v>10438.718031746032</v>
      </c>
      <c r="L325" s="4">
        <v>26406.609500097282</v>
      </c>
      <c r="M325" s="4">
        <v>1.3867990878616605</v>
      </c>
      <c r="N325" s="3" t="s">
        <v>439</v>
      </c>
    </row>
    <row r="326" spans="1:14" x14ac:dyDescent="0.3">
      <c r="A326" s="3" t="s">
        <v>59</v>
      </c>
      <c r="B326" s="3" t="s">
        <v>54</v>
      </c>
      <c r="C326" s="4">
        <v>19.989999999999998</v>
      </c>
      <c r="D326" s="4">
        <v>3</v>
      </c>
      <c r="E326" s="4">
        <v>8</v>
      </c>
      <c r="F326" s="4">
        <v>159.91999999999999</v>
      </c>
      <c r="G326" s="4">
        <v>-0.25181235712612515</v>
      </c>
      <c r="H326" s="3" t="s">
        <v>439</v>
      </c>
      <c r="I326" s="3" t="s">
        <v>337</v>
      </c>
      <c r="J326" s="1">
        <v>45392</v>
      </c>
      <c r="K326" s="4">
        <v>42123.110909090959</v>
      </c>
      <c r="L326" s="4">
        <v>132929.50192099597</v>
      </c>
      <c r="M326" s="4">
        <v>-0.31568004320087617</v>
      </c>
      <c r="N326" s="3" t="s">
        <v>439</v>
      </c>
    </row>
    <row r="327" spans="1:14" x14ac:dyDescent="0.3">
      <c r="A327" s="3" t="s">
        <v>15</v>
      </c>
      <c r="B327" s="3" t="s">
        <v>54</v>
      </c>
      <c r="C327" s="4">
        <v>39.99</v>
      </c>
      <c r="D327" s="4">
        <v>3</v>
      </c>
      <c r="E327" s="4">
        <v>4</v>
      </c>
      <c r="F327" s="4">
        <v>159.96</v>
      </c>
      <c r="G327" s="4">
        <v>-0.25181196443440668</v>
      </c>
      <c r="H327" s="3" t="s">
        <v>439</v>
      </c>
      <c r="I327" s="3" t="s">
        <v>337</v>
      </c>
      <c r="J327" s="1">
        <v>45379</v>
      </c>
      <c r="K327" s="4">
        <v>42123.110909090959</v>
      </c>
      <c r="L327" s="4">
        <v>132929.50192099597</v>
      </c>
      <c r="M327" s="4">
        <v>-0.31567974228949514</v>
      </c>
      <c r="N327" s="3" t="s">
        <v>439</v>
      </c>
    </row>
    <row r="328" spans="1:14" x14ac:dyDescent="0.3">
      <c r="A328" s="3" t="s">
        <v>27</v>
      </c>
      <c r="B328" s="3" t="s">
        <v>54</v>
      </c>
      <c r="C328" s="4">
        <v>36.99</v>
      </c>
      <c r="D328" s="4">
        <v>1</v>
      </c>
      <c r="E328" s="4">
        <v>32</v>
      </c>
      <c r="F328" s="4">
        <v>1183.68</v>
      </c>
      <c r="G328" s="4">
        <v>-0.24176180528408586</v>
      </c>
      <c r="H328" s="3" t="s">
        <v>439</v>
      </c>
      <c r="I328" s="3" t="s">
        <v>337</v>
      </c>
      <c r="J328" s="1">
        <v>45293</v>
      </c>
      <c r="K328" s="4">
        <v>42123.110909090959</v>
      </c>
      <c r="L328" s="4">
        <v>132929.50192099597</v>
      </c>
      <c r="M328" s="4">
        <v>-0.30797851731530973</v>
      </c>
      <c r="N328" s="3" t="s">
        <v>439</v>
      </c>
    </row>
    <row r="329" spans="1:14" x14ac:dyDescent="0.3">
      <c r="A329" s="3" t="s">
        <v>99</v>
      </c>
      <c r="B329" s="3" t="s">
        <v>9</v>
      </c>
      <c r="C329" s="4">
        <v>180</v>
      </c>
      <c r="D329" s="4">
        <v>1</v>
      </c>
      <c r="E329" s="4">
        <v>9</v>
      </c>
      <c r="F329" s="4">
        <v>1620</v>
      </c>
      <c r="G329" s="4">
        <v>-0.2374783240192205</v>
      </c>
      <c r="H329" s="3" t="s">
        <v>439</v>
      </c>
      <c r="I329" s="3" t="s">
        <v>143</v>
      </c>
      <c r="J329" s="1">
        <v>45439</v>
      </c>
      <c r="K329" s="4">
        <v>3369.2595999999985</v>
      </c>
      <c r="L329" s="4">
        <v>7916.3472393375896</v>
      </c>
      <c r="M329" s="4">
        <v>-0.22096802314426647</v>
      </c>
      <c r="N329" s="3" t="s">
        <v>439</v>
      </c>
    </row>
    <row r="330" spans="1:14" x14ac:dyDescent="0.3">
      <c r="A330" s="3" t="s">
        <v>83</v>
      </c>
      <c r="B330" s="3" t="s">
        <v>41</v>
      </c>
      <c r="C330" s="4">
        <v>160.91</v>
      </c>
      <c r="D330" s="4">
        <v>1</v>
      </c>
      <c r="E330" s="4">
        <v>386</v>
      </c>
      <c r="F330" s="4">
        <v>62111.26</v>
      </c>
      <c r="G330" s="4">
        <v>0.35638209699769408</v>
      </c>
      <c r="H330" s="3" t="s">
        <v>439</v>
      </c>
      <c r="I330" s="3" t="s">
        <v>143</v>
      </c>
      <c r="J330" s="1">
        <v>45347</v>
      </c>
      <c r="K330" s="4">
        <v>10438.718031746032</v>
      </c>
      <c r="L330" s="4">
        <v>26406.609500097282</v>
      </c>
      <c r="M330" s="4">
        <v>1.9568033513754808</v>
      </c>
      <c r="N330" s="3" t="s">
        <v>439</v>
      </c>
    </row>
    <row r="331" spans="1:14" x14ac:dyDescent="0.3">
      <c r="A331" s="3" t="s">
        <v>31</v>
      </c>
      <c r="B331" s="3" t="s">
        <v>54</v>
      </c>
      <c r="C331" s="4">
        <v>19.989999999999998</v>
      </c>
      <c r="D331" s="4">
        <v>3</v>
      </c>
      <c r="E331" s="4">
        <v>4</v>
      </c>
      <c r="F331" s="4">
        <v>79.959999999999994</v>
      </c>
      <c r="G331" s="4">
        <v>-0.25259734787130905</v>
      </c>
      <c r="H331" s="3" t="s">
        <v>439</v>
      </c>
      <c r="I331" s="3" t="s">
        <v>337</v>
      </c>
      <c r="J331" s="1">
        <v>45395</v>
      </c>
      <c r="K331" s="4">
        <v>42123.110909090959</v>
      </c>
      <c r="L331" s="4">
        <v>132929.50192099597</v>
      </c>
      <c r="M331" s="4">
        <v>-0.31628156505151489</v>
      </c>
      <c r="N331" s="3" t="s">
        <v>439</v>
      </c>
    </row>
    <row r="332" spans="1:14" x14ac:dyDescent="0.3">
      <c r="A332" s="3" t="s">
        <v>5</v>
      </c>
      <c r="B332" s="3" t="s">
        <v>25</v>
      </c>
      <c r="C332" s="4">
        <v>25.95</v>
      </c>
      <c r="D332" s="4">
        <v>10</v>
      </c>
      <c r="E332" s="4">
        <v>280</v>
      </c>
      <c r="F332" s="4">
        <v>7266</v>
      </c>
      <c r="G332" s="4">
        <v>-0.1820498879598377</v>
      </c>
      <c r="H332" s="3" t="s">
        <v>439</v>
      </c>
      <c r="I332" s="3" t="s">
        <v>338</v>
      </c>
      <c r="J332" s="1">
        <v>45360</v>
      </c>
      <c r="K332" s="4">
        <v>7851.1500000000024</v>
      </c>
      <c r="L332" s="4">
        <v>18631.101710406907</v>
      </c>
      <c r="M332" s="4">
        <v>-3.1407160408187293E-2</v>
      </c>
      <c r="N332" s="3" t="s">
        <v>439</v>
      </c>
    </row>
    <row r="333" spans="1:14" x14ac:dyDescent="0.3">
      <c r="A333" s="3" t="s">
        <v>15</v>
      </c>
      <c r="B333" s="3" t="s">
        <v>54</v>
      </c>
      <c r="C333" s="4">
        <v>41.98</v>
      </c>
      <c r="D333" s="4">
        <v>66</v>
      </c>
      <c r="E333" s="4">
        <v>4234</v>
      </c>
      <c r="F333" s="4">
        <v>177743.31999999998</v>
      </c>
      <c r="G333" s="4">
        <v>1.4915759057339164</v>
      </c>
      <c r="H333" s="3" t="s">
        <v>439</v>
      </c>
      <c r="I333" s="3" t="s">
        <v>337</v>
      </c>
      <c r="J333" s="1">
        <v>45294</v>
      </c>
      <c r="K333" s="4">
        <v>42123.110909090959</v>
      </c>
      <c r="L333" s="4">
        <v>132929.50192099597</v>
      </c>
      <c r="M333" s="4">
        <v>1.0202416102597918</v>
      </c>
      <c r="N333" s="3" t="s">
        <v>439</v>
      </c>
    </row>
    <row r="334" spans="1:14" x14ac:dyDescent="0.3">
      <c r="A334" s="3" t="s">
        <v>18</v>
      </c>
      <c r="B334" s="3" t="s">
        <v>41</v>
      </c>
      <c r="C334" s="4">
        <v>38.97</v>
      </c>
      <c r="D334" s="4">
        <v>10</v>
      </c>
      <c r="E334" s="4">
        <v>4</v>
      </c>
      <c r="F334" s="4">
        <v>155.88</v>
      </c>
      <c r="G334" s="4">
        <v>-0.25185201898968873</v>
      </c>
      <c r="H334" s="3" t="s">
        <v>439</v>
      </c>
      <c r="I334" s="3" t="s">
        <v>338</v>
      </c>
      <c r="J334" s="1">
        <v>45403</v>
      </c>
      <c r="K334" s="4">
        <v>10438.718031746032</v>
      </c>
      <c r="L334" s="4">
        <v>26406.609500097282</v>
      </c>
      <c r="M334" s="4">
        <v>-0.38940394948121421</v>
      </c>
      <c r="N334" s="3" t="s">
        <v>439</v>
      </c>
    </row>
    <row r="335" spans="1:14" x14ac:dyDescent="0.3">
      <c r="A335" s="3" t="s">
        <v>64</v>
      </c>
      <c r="B335" s="3" t="s">
        <v>54</v>
      </c>
      <c r="C335" s="4">
        <v>23</v>
      </c>
      <c r="D335" s="4">
        <v>6</v>
      </c>
      <c r="E335" s="4">
        <v>9</v>
      </c>
      <c r="F335" s="4">
        <v>207</v>
      </c>
      <c r="G335" s="4">
        <v>-0.2513501589735081</v>
      </c>
      <c r="H335" s="3" t="s">
        <v>439</v>
      </c>
      <c r="I335" s="3" t="s">
        <v>337</v>
      </c>
      <c r="J335" s="1">
        <v>45356</v>
      </c>
      <c r="K335" s="4">
        <v>42123.110909090959</v>
      </c>
      <c r="L335" s="4">
        <v>132929.50192099597</v>
      </c>
      <c r="M335" s="4">
        <v>-0.31532587050542754</v>
      </c>
      <c r="N335" s="3" t="s">
        <v>439</v>
      </c>
    </row>
    <row r="336" spans="1:14" x14ac:dyDescent="0.3">
      <c r="A336" s="3" t="s">
        <v>73</v>
      </c>
      <c r="B336" s="3" t="s">
        <v>41</v>
      </c>
      <c r="C336" s="4">
        <v>62.09</v>
      </c>
      <c r="D336" s="4">
        <v>10</v>
      </c>
      <c r="E336" s="4">
        <v>125</v>
      </c>
      <c r="F336" s="4">
        <v>7761.25</v>
      </c>
      <c r="G336" s="4">
        <v>-0.17718787362076416</v>
      </c>
      <c r="H336" s="3" t="s">
        <v>439</v>
      </c>
      <c r="I336" s="3" t="s">
        <v>337</v>
      </c>
      <c r="J336" s="1">
        <v>45377</v>
      </c>
      <c r="K336" s="4">
        <v>10438.718031746032</v>
      </c>
      <c r="L336" s="4">
        <v>26406.609500097282</v>
      </c>
      <c r="M336" s="4">
        <v>-0.10139385867527476</v>
      </c>
      <c r="N336" s="3" t="s">
        <v>439</v>
      </c>
    </row>
    <row r="337" spans="1:14" x14ac:dyDescent="0.3">
      <c r="A337" s="3" t="s">
        <v>32</v>
      </c>
      <c r="B337" s="3" t="s">
        <v>54</v>
      </c>
      <c r="C337" s="4">
        <v>59</v>
      </c>
      <c r="D337" s="4">
        <v>10</v>
      </c>
      <c r="E337" s="4">
        <v>601</v>
      </c>
      <c r="F337" s="4">
        <v>35459</v>
      </c>
      <c r="G337" s="4">
        <v>9.4729052497508875E-2</v>
      </c>
      <c r="H337" s="3" t="s">
        <v>439</v>
      </c>
      <c r="I337" s="3" t="s">
        <v>337</v>
      </c>
      <c r="J337" s="1">
        <v>45381</v>
      </c>
      <c r="K337" s="4">
        <v>42123.110909090959</v>
      </c>
      <c r="L337" s="4">
        <v>132929.50192099597</v>
      </c>
      <c r="M337" s="4">
        <v>-5.0132670421436189E-2</v>
      </c>
      <c r="N337" s="3" t="s">
        <v>439</v>
      </c>
    </row>
    <row r="338" spans="1:14" x14ac:dyDescent="0.3">
      <c r="A338" s="3" t="s">
        <v>29</v>
      </c>
      <c r="B338" s="3" t="s">
        <v>41</v>
      </c>
      <c r="C338" s="4">
        <v>31.29</v>
      </c>
      <c r="D338" s="4">
        <v>40</v>
      </c>
      <c r="E338" s="4">
        <v>349</v>
      </c>
      <c r="F338" s="4">
        <v>10920.21</v>
      </c>
      <c r="G338" s="4">
        <v>-0.14617543784780138</v>
      </c>
      <c r="H338" s="3" t="s">
        <v>439</v>
      </c>
      <c r="I338" s="3" t="s">
        <v>335</v>
      </c>
      <c r="J338" s="1">
        <v>45437</v>
      </c>
      <c r="K338" s="4">
        <v>10438.718031746032</v>
      </c>
      <c r="L338" s="4">
        <v>26406.609500097282</v>
      </c>
      <c r="M338" s="4">
        <v>1.8233767127589545E-2</v>
      </c>
      <c r="N338" s="3" t="s">
        <v>439</v>
      </c>
    </row>
    <row r="339" spans="1:14" x14ac:dyDescent="0.3">
      <c r="A339" s="3" t="s">
        <v>15</v>
      </c>
      <c r="B339" s="3" t="s">
        <v>54</v>
      </c>
      <c r="C339" s="4">
        <v>23.49</v>
      </c>
      <c r="D339" s="4">
        <v>3</v>
      </c>
      <c r="E339" s="4">
        <v>25</v>
      </c>
      <c r="F339" s="4">
        <v>587.25</v>
      </c>
      <c r="G339" s="4">
        <v>-0.24761713332498167</v>
      </c>
      <c r="H339" s="3" t="s">
        <v>439</v>
      </c>
      <c r="I339" s="3" t="s">
        <v>337</v>
      </c>
      <c r="J339" s="1">
        <v>45374</v>
      </c>
      <c r="K339" s="4">
        <v>42123.110909090959</v>
      </c>
      <c r="L339" s="4">
        <v>132929.50192099597</v>
      </c>
      <c r="M339" s="4">
        <v>-0.31246533168970253</v>
      </c>
      <c r="N339" s="3" t="s">
        <v>439</v>
      </c>
    </row>
    <row r="340" spans="1:14" x14ac:dyDescent="0.3">
      <c r="A340" s="3" t="s">
        <v>86</v>
      </c>
      <c r="B340" s="3" t="s">
        <v>54</v>
      </c>
      <c r="C340" s="4">
        <v>26.52</v>
      </c>
      <c r="D340" s="4">
        <v>1</v>
      </c>
      <c r="E340" s="4">
        <v>1866</v>
      </c>
      <c r="F340" s="4">
        <v>49486.32</v>
      </c>
      <c r="G340" s="4">
        <v>0.23243936239912089</v>
      </c>
      <c r="H340" s="3" t="s">
        <v>439</v>
      </c>
      <c r="I340" s="3" t="s">
        <v>337</v>
      </c>
      <c r="J340" s="1">
        <v>45411</v>
      </c>
      <c r="K340" s="4">
        <v>42123.110909090959</v>
      </c>
      <c r="L340" s="4">
        <v>132929.50192099597</v>
      </c>
      <c r="M340" s="4">
        <v>5.5391835405245241E-2</v>
      </c>
      <c r="N340" s="3" t="s">
        <v>439</v>
      </c>
    </row>
    <row r="341" spans="1:14" x14ac:dyDescent="0.3">
      <c r="A341" s="3" t="s">
        <v>3</v>
      </c>
      <c r="B341" s="3" t="s">
        <v>9</v>
      </c>
      <c r="C341" s="4">
        <v>14.6</v>
      </c>
      <c r="D341" s="4">
        <v>5</v>
      </c>
      <c r="E341" s="4">
        <v>94</v>
      </c>
      <c r="F341" s="4">
        <v>1372.3999999999999</v>
      </c>
      <c r="G341" s="4">
        <v>-0.23990908575643324</v>
      </c>
      <c r="H341" s="3" t="s">
        <v>439</v>
      </c>
      <c r="I341" s="3" t="s">
        <v>335</v>
      </c>
      <c r="J341" s="1">
        <v>45377</v>
      </c>
      <c r="K341" s="4">
        <v>3369.2595999999985</v>
      </c>
      <c r="L341" s="4">
        <v>7916.3472393375896</v>
      </c>
      <c r="M341" s="4">
        <v>-0.25224507460679407</v>
      </c>
      <c r="N341" s="3" t="s">
        <v>439</v>
      </c>
    </row>
    <row r="342" spans="1:14" x14ac:dyDescent="0.3">
      <c r="A342" s="3" t="s">
        <v>100</v>
      </c>
      <c r="B342" s="3" t="s">
        <v>101</v>
      </c>
      <c r="C342" s="4">
        <v>66</v>
      </c>
      <c r="D342" s="4">
        <v>10</v>
      </c>
      <c r="E342" s="4">
        <v>21</v>
      </c>
      <c r="F342" s="4">
        <v>1386</v>
      </c>
      <c r="G342" s="4">
        <v>-0.23977557057215984</v>
      </c>
      <c r="H342" s="3" t="s">
        <v>439</v>
      </c>
      <c r="I342" s="3" t="s">
        <v>337</v>
      </c>
      <c r="J342" s="1">
        <v>45395</v>
      </c>
      <c r="K342" s="4">
        <v>1516.98</v>
      </c>
      <c r="L342" s="4">
        <v>1143.3262167222638</v>
      </c>
      <c r="M342" s="4">
        <v>-0.11456047983881543</v>
      </c>
      <c r="N342" s="3" t="s">
        <v>439</v>
      </c>
    </row>
    <row r="343" spans="1:14" x14ac:dyDescent="0.3">
      <c r="A343" s="3" t="s">
        <v>103</v>
      </c>
      <c r="B343" s="3" t="s">
        <v>54</v>
      </c>
      <c r="C343" s="4">
        <v>24.55</v>
      </c>
      <c r="D343" s="4">
        <v>23</v>
      </c>
      <c r="E343" s="4">
        <v>433</v>
      </c>
      <c r="F343" s="4">
        <v>10630.15</v>
      </c>
      <c r="G343" s="4">
        <v>-0.14902304184415005</v>
      </c>
      <c r="H343" s="3" t="s">
        <v>439</v>
      </c>
      <c r="I343" s="3" t="s">
        <v>337</v>
      </c>
      <c r="J343" s="1">
        <v>45396</v>
      </c>
      <c r="K343" s="4">
        <v>42123.110909090959</v>
      </c>
      <c r="L343" s="4">
        <v>132929.50192099597</v>
      </c>
      <c r="M343" s="4">
        <v>-0.23691475898110398</v>
      </c>
      <c r="N343" s="3" t="s">
        <v>439</v>
      </c>
    </row>
    <row r="344" spans="1:14" x14ac:dyDescent="0.3">
      <c r="A344" s="3" t="s">
        <v>12</v>
      </c>
      <c r="B344" s="3" t="s">
        <v>54</v>
      </c>
      <c r="C344" s="4">
        <v>36.99</v>
      </c>
      <c r="D344" s="4">
        <v>5</v>
      </c>
      <c r="E344" s="4">
        <v>7</v>
      </c>
      <c r="F344" s="4">
        <v>258.93</v>
      </c>
      <c r="G344" s="4">
        <v>-0.25084034695002888</v>
      </c>
      <c r="H344" s="3" t="s">
        <v>439</v>
      </c>
      <c r="I344" s="3" t="s">
        <v>337</v>
      </c>
      <c r="J344" s="1">
        <v>45431</v>
      </c>
      <c r="K344" s="4">
        <v>42123.110909090959</v>
      </c>
      <c r="L344" s="4">
        <v>132929.50192099597</v>
      </c>
      <c r="M344" s="4">
        <v>-0.31493521230503152</v>
      </c>
      <c r="N344" s="3" t="s">
        <v>439</v>
      </c>
    </row>
    <row r="345" spans="1:14" x14ac:dyDescent="0.3">
      <c r="A345" s="3" t="s">
        <v>5</v>
      </c>
      <c r="B345" s="3" t="s">
        <v>54</v>
      </c>
      <c r="C345" s="4">
        <v>48.95</v>
      </c>
      <c r="D345" s="4">
        <v>10</v>
      </c>
      <c r="E345" s="4">
        <v>121</v>
      </c>
      <c r="F345" s="4">
        <v>5922.9500000000007</v>
      </c>
      <c r="G345" s="4">
        <v>-0.19523500327148383</v>
      </c>
      <c r="H345" s="3" t="s">
        <v>439</v>
      </c>
      <c r="I345" s="3" t="s">
        <v>337</v>
      </c>
      <c r="J345" s="1">
        <v>45312</v>
      </c>
      <c r="K345" s="4">
        <v>42123.110909090959</v>
      </c>
      <c r="L345" s="4">
        <v>132929.50192099597</v>
      </c>
      <c r="M345" s="4">
        <v>-0.27232601029834458</v>
      </c>
      <c r="N345" s="3" t="s">
        <v>439</v>
      </c>
    </row>
    <row r="346" spans="1:14" x14ac:dyDescent="0.3">
      <c r="A346" s="3" t="s">
        <v>24</v>
      </c>
      <c r="B346" s="3" t="s">
        <v>54</v>
      </c>
      <c r="C346" s="4">
        <v>26</v>
      </c>
      <c r="D346" s="4">
        <v>92</v>
      </c>
      <c r="E346" s="4">
        <v>1337</v>
      </c>
      <c r="F346" s="4">
        <v>34762</v>
      </c>
      <c r="G346" s="4">
        <v>8.7886399303497217E-2</v>
      </c>
      <c r="H346" s="3" t="s">
        <v>439</v>
      </c>
      <c r="I346" s="3" t="s">
        <v>337</v>
      </c>
      <c r="J346" s="1">
        <v>45398</v>
      </c>
      <c r="K346" s="4">
        <v>42123.110909090959</v>
      </c>
      <c r="L346" s="4">
        <v>132929.50192099597</v>
      </c>
      <c r="M346" s="4">
        <v>-5.5376051235533033E-2</v>
      </c>
      <c r="N346" s="3" t="s">
        <v>439</v>
      </c>
    </row>
    <row r="347" spans="1:14" x14ac:dyDescent="0.3">
      <c r="A347" s="3" t="s">
        <v>72</v>
      </c>
      <c r="B347" s="3" t="s">
        <v>41</v>
      </c>
      <c r="C347" s="4">
        <v>90.44</v>
      </c>
      <c r="D347" s="4">
        <v>1</v>
      </c>
      <c r="E347" s="4">
        <v>587</v>
      </c>
      <c r="F347" s="4">
        <v>53088.28</v>
      </c>
      <c r="G347" s="4">
        <v>0.26780085895393035</v>
      </c>
      <c r="H347" s="3" t="s">
        <v>439</v>
      </c>
      <c r="I347" s="3" t="s">
        <v>143</v>
      </c>
      <c r="J347" s="1">
        <v>45436</v>
      </c>
      <c r="K347" s="4">
        <v>10438.718031746032</v>
      </c>
      <c r="L347" s="4">
        <v>26406.609500097282</v>
      </c>
      <c r="M347" s="4">
        <v>1.6151093523800111</v>
      </c>
      <c r="N347" s="3" t="s">
        <v>439</v>
      </c>
    </row>
    <row r="348" spans="1:14" x14ac:dyDescent="0.3">
      <c r="A348" s="3" t="s">
        <v>48</v>
      </c>
      <c r="B348" s="3" t="s">
        <v>54</v>
      </c>
      <c r="C348" s="4">
        <v>40.99</v>
      </c>
      <c r="D348" s="4">
        <v>10</v>
      </c>
      <c r="E348" s="4">
        <v>17</v>
      </c>
      <c r="F348" s="4">
        <v>696.83</v>
      </c>
      <c r="G348" s="4">
        <v>-0.24654135436228466</v>
      </c>
      <c r="H348" s="3" t="s">
        <v>439</v>
      </c>
      <c r="I348" s="3" t="s">
        <v>337</v>
      </c>
      <c r="J348" s="1">
        <v>45335</v>
      </c>
      <c r="K348" s="4">
        <v>42123.110909090959</v>
      </c>
      <c r="L348" s="4">
        <v>132929.50192099597</v>
      </c>
      <c r="M348" s="4">
        <v>-0.311640984961426</v>
      </c>
      <c r="N348" s="3" t="s">
        <v>439</v>
      </c>
    </row>
    <row r="349" spans="1:14" x14ac:dyDescent="0.3">
      <c r="A349" s="3" t="s">
        <v>104</v>
      </c>
      <c r="B349" s="3" t="s">
        <v>180</v>
      </c>
      <c r="C349" s="4">
        <v>17.89</v>
      </c>
      <c r="D349" s="4">
        <v>10</v>
      </c>
      <c r="E349" s="4">
        <v>2256</v>
      </c>
      <c r="F349" s="4">
        <v>40359.840000000004</v>
      </c>
      <c r="G349" s="4">
        <v>0.14284203453386485</v>
      </c>
      <c r="H349" s="3" t="s">
        <v>439</v>
      </c>
      <c r="I349" s="3" t="s">
        <v>335</v>
      </c>
      <c r="J349" s="1">
        <v>45293</v>
      </c>
      <c r="K349" s="4">
        <v>15577.778285714288</v>
      </c>
      <c r="L349" s="4">
        <v>35267.89604619662</v>
      </c>
      <c r="M349" s="4">
        <v>0.70268046843010579</v>
      </c>
      <c r="N349" s="3" t="s">
        <v>439</v>
      </c>
    </row>
    <row r="350" spans="1:14" x14ac:dyDescent="0.3">
      <c r="A350" s="3" t="s">
        <v>139</v>
      </c>
      <c r="B350" s="3" t="s">
        <v>9</v>
      </c>
      <c r="C350" s="4">
        <v>85.2</v>
      </c>
      <c r="D350" s="4">
        <v>4</v>
      </c>
      <c r="E350" s="4">
        <v>73</v>
      </c>
      <c r="F350" s="4">
        <v>6219.6</v>
      </c>
      <c r="G350" s="4">
        <v>-0.19232270331452037</v>
      </c>
      <c r="H350" s="3" t="s">
        <v>439</v>
      </c>
      <c r="I350" s="3" t="s">
        <v>338</v>
      </c>
      <c r="J350" s="1">
        <v>45443</v>
      </c>
      <c r="K350" s="4">
        <v>3369.2595999999985</v>
      </c>
      <c r="L350" s="4">
        <v>7916.3472393375896</v>
      </c>
      <c r="M350" s="4">
        <v>0.36005752575331795</v>
      </c>
      <c r="N350" s="3" t="s">
        <v>439</v>
      </c>
    </row>
    <row r="351" spans="1:14" x14ac:dyDescent="0.3">
      <c r="A351" s="3" t="s">
        <v>31</v>
      </c>
      <c r="B351" s="3" t="s">
        <v>54</v>
      </c>
      <c r="C351" s="4">
        <v>28.02</v>
      </c>
      <c r="D351" s="4">
        <v>1</v>
      </c>
      <c r="E351" s="4">
        <v>5377</v>
      </c>
      <c r="F351" s="4">
        <v>150663.54</v>
      </c>
      <c r="G351" s="4">
        <v>1.2257257721469257</v>
      </c>
      <c r="H351" s="3" t="s">
        <v>439</v>
      </c>
      <c r="I351" s="3" t="s">
        <v>337</v>
      </c>
      <c r="J351" s="1">
        <v>45436</v>
      </c>
      <c r="K351" s="4">
        <v>42123.110909090959</v>
      </c>
      <c r="L351" s="4">
        <v>132929.50192099597</v>
      </c>
      <c r="M351" s="4">
        <v>0.81652626032871101</v>
      </c>
      <c r="N351" s="3" t="s">
        <v>439</v>
      </c>
    </row>
    <row r="352" spans="1:14" x14ac:dyDescent="0.3">
      <c r="A352" s="3" t="s">
        <v>359</v>
      </c>
      <c r="B352" s="3" t="s">
        <v>54</v>
      </c>
      <c r="C352" s="4">
        <v>19.75</v>
      </c>
      <c r="D352" s="4">
        <v>82</v>
      </c>
      <c r="E352" s="4">
        <v>7253</v>
      </c>
      <c r="F352" s="4">
        <v>143246.75</v>
      </c>
      <c r="G352" s="4">
        <v>1.1529129718846389</v>
      </c>
      <c r="H352" s="3" t="s">
        <v>439</v>
      </c>
      <c r="I352" s="3" t="s">
        <v>337</v>
      </c>
      <c r="J352" s="1">
        <v>45418</v>
      </c>
      <c r="K352" s="4">
        <v>42123.110909090959</v>
      </c>
      <c r="L352" s="4">
        <v>132929.50192099597</v>
      </c>
      <c r="M352" s="4">
        <v>0.76073134728970759</v>
      </c>
      <c r="N352" s="3" t="s">
        <v>439</v>
      </c>
    </row>
    <row r="353" spans="1:14" x14ac:dyDescent="0.3">
      <c r="A353" s="3" t="s">
        <v>118</v>
      </c>
      <c r="B353" s="3" t="s">
        <v>54</v>
      </c>
      <c r="C353" s="4">
        <v>22.99</v>
      </c>
      <c r="D353" s="4">
        <v>10</v>
      </c>
      <c r="E353" s="4">
        <v>31</v>
      </c>
      <c r="F353" s="4">
        <v>712.68999999999994</v>
      </c>
      <c r="G353" s="4">
        <v>-0.24638565209591881</v>
      </c>
      <c r="H353" s="3" t="s">
        <v>439</v>
      </c>
      <c r="I353" s="3" t="s">
        <v>337</v>
      </c>
      <c r="J353" s="1">
        <v>45296</v>
      </c>
      <c r="K353" s="4">
        <v>42123.110909090959</v>
      </c>
      <c r="L353" s="4">
        <v>132929.50192099597</v>
      </c>
      <c r="M353" s="4">
        <v>-0.31152167359885563</v>
      </c>
      <c r="N353" s="3" t="s">
        <v>439</v>
      </c>
    </row>
    <row r="354" spans="1:14" x14ac:dyDescent="0.3">
      <c r="A354" s="3" t="s">
        <v>53</v>
      </c>
      <c r="B354" s="3" t="s">
        <v>54</v>
      </c>
      <c r="C354" s="4">
        <v>31.95</v>
      </c>
      <c r="D354" s="4">
        <v>10</v>
      </c>
      <c r="E354" s="4">
        <v>12</v>
      </c>
      <c r="F354" s="4">
        <v>383.4</v>
      </c>
      <c r="G354" s="4">
        <v>-0.24961838849513843</v>
      </c>
      <c r="H354" s="3" t="s">
        <v>439</v>
      </c>
      <c r="I354" s="3" t="s">
        <v>337</v>
      </c>
      <c r="J354" s="1">
        <v>45411</v>
      </c>
      <c r="K354" s="4">
        <v>42123.110909090959</v>
      </c>
      <c r="L354" s="4">
        <v>132929.50192099597</v>
      </c>
      <c r="M354" s="4">
        <v>-0.31399885131517408</v>
      </c>
      <c r="N354" s="3" t="s">
        <v>439</v>
      </c>
    </row>
    <row r="355" spans="1:14" x14ac:dyDescent="0.3">
      <c r="A355" s="3" t="s">
        <v>5</v>
      </c>
      <c r="B355" s="3" t="s">
        <v>41</v>
      </c>
      <c r="C355" s="4">
        <v>69.989999999999995</v>
      </c>
      <c r="D355" s="4">
        <v>8</v>
      </c>
      <c r="E355" s="4">
        <v>35</v>
      </c>
      <c r="F355" s="4">
        <v>2449.6499999999996</v>
      </c>
      <c r="G355" s="4">
        <v>-0.22933340691389514</v>
      </c>
      <c r="H355" s="3" t="s">
        <v>439</v>
      </c>
      <c r="I355" s="3" t="s">
        <v>335</v>
      </c>
      <c r="J355" s="1">
        <v>45319</v>
      </c>
      <c r="K355" s="4">
        <v>10438.718031746032</v>
      </c>
      <c r="L355" s="4">
        <v>26406.609500097282</v>
      </c>
      <c r="M355" s="4">
        <v>-0.30254046933653489</v>
      </c>
      <c r="N355" s="3" t="s">
        <v>439</v>
      </c>
    </row>
    <row r="356" spans="1:14" x14ac:dyDescent="0.3">
      <c r="A356" s="3" t="s">
        <v>30</v>
      </c>
      <c r="B356" s="3" t="s">
        <v>41</v>
      </c>
      <c r="C356" s="4">
        <v>45</v>
      </c>
      <c r="D356" s="4">
        <v>8</v>
      </c>
      <c r="E356" s="4">
        <v>37</v>
      </c>
      <c r="F356" s="4">
        <v>1665</v>
      </c>
      <c r="G356" s="4">
        <v>-0.23703654583596293</v>
      </c>
      <c r="H356" s="3" t="s">
        <v>439</v>
      </c>
      <c r="I356" s="3" t="s">
        <v>335</v>
      </c>
      <c r="J356" s="1">
        <v>45331</v>
      </c>
      <c r="K356" s="4">
        <v>10438.718031746032</v>
      </c>
      <c r="L356" s="4">
        <v>26406.609500097282</v>
      </c>
      <c r="M356" s="4">
        <v>-0.33225462101500419</v>
      </c>
      <c r="N356" s="3" t="s">
        <v>439</v>
      </c>
    </row>
    <row r="357" spans="1:14" x14ac:dyDescent="0.3">
      <c r="A357" s="3" t="s">
        <v>12</v>
      </c>
      <c r="B357" s="3" t="s">
        <v>54</v>
      </c>
      <c r="C357" s="4">
        <v>36.99</v>
      </c>
      <c r="D357" s="4">
        <v>6</v>
      </c>
      <c r="E357" s="4">
        <v>39</v>
      </c>
      <c r="F357" s="4">
        <v>1442.6100000000001</v>
      </c>
      <c r="G357" s="4">
        <v>-0.23921981361762182</v>
      </c>
      <c r="H357" s="3" t="s">
        <v>439</v>
      </c>
      <c r="I357" s="3" t="s">
        <v>337</v>
      </c>
      <c r="J357" s="1">
        <v>45443</v>
      </c>
      <c r="K357" s="4">
        <v>42123.110909090959</v>
      </c>
      <c r="L357" s="4">
        <v>132929.50192099597</v>
      </c>
      <c r="M357" s="4">
        <v>-0.30603064271818764</v>
      </c>
      <c r="N357" s="3" t="s">
        <v>439</v>
      </c>
    </row>
    <row r="358" spans="1:14" x14ac:dyDescent="0.3">
      <c r="A358" s="3" t="s">
        <v>110</v>
      </c>
      <c r="B358" s="3" t="s">
        <v>54</v>
      </c>
      <c r="C358" s="4">
        <v>71.98</v>
      </c>
      <c r="D358" s="4">
        <v>1</v>
      </c>
      <c r="E358" s="4">
        <v>1333</v>
      </c>
      <c r="F358" s="4">
        <v>95949.340000000011</v>
      </c>
      <c r="G358" s="4">
        <v>0.68858044160489917</v>
      </c>
      <c r="H358" s="3" t="s">
        <v>439</v>
      </c>
      <c r="I358" s="3" t="s">
        <v>337</v>
      </c>
      <c r="J358" s="1">
        <v>45310</v>
      </c>
      <c r="K358" s="4">
        <v>42123.110909090959</v>
      </c>
      <c r="L358" s="4">
        <v>132929.50192099597</v>
      </c>
      <c r="M358" s="4">
        <v>0.40492312325746627</v>
      </c>
      <c r="N358" s="3" t="s">
        <v>439</v>
      </c>
    </row>
    <row r="359" spans="1:14" x14ac:dyDescent="0.3">
      <c r="A359" s="3" t="s">
        <v>124</v>
      </c>
      <c r="B359" s="3" t="s">
        <v>54</v>
      </c>
      <c r="C359" s="4">
        <v>13.89</v>
      </c>
      <c r="D359" s="4">
        <v>9</v>
      </c>
      <c r="E359" s="4">
        <v>48</v>
      </c>
      <c r="F359" s="4">
        <v>666.72</v>
      </c>
      <c r="G359" s="4">
        <v>-0.2468369530533488</v>
      </c>
      <c r="H359" s="3" t="s">
        <v>439</v>
      </c>
      <c r="I359" s="3" t="s">
        <v>337</v>
      </c>
      <c r="J359" s="1">
        <v>45387</v>
      </c>
      <c r="K359" s="4">
        <v>42123.110909090959</v>
      </c>
      <c r="L359" s="4">
        <v>132929.50192099597</v>
      </c>
      <c r="M359" s="4">
        <v>-0.31186749600348118</v>
      </c>
      <c r="N359" s="3" t="s">
        <v>439</v>
      </c>
    </row>
    <row r="360" spans="1:14" x14ac:dyDescent="0.3">
      <c r="A360" s="3" t="s">
        <v>31</v>
      </c>
      <c r="B360" s="3" t="s">
        <v>54</v>
      </c>
      <c r="C360" s="4">
        <v>21.95</v>
      </c>
      <c r="D360" s="4">
        <v>3</v>
      </c>
      <c r="E360" s="4">
        <v>189</v>
      </c>
      <c r="F360" s="4">
        <v>4148.55</v>
      </c>
      <c r="G360" s="4">
        <v>-0.2126548079019778</v>
      </c>
      <c r="H360" s="3" t="s">
        <v>439</v>
      </c>
      <c r="I360" s="3" t="s">
        <v>337</v>
      </c>
      <c r="J360" s="1">
        <v>45380</v>
      </c>
      <c r="K360" s="4">
        <v>42123.110909090959</v>
      </c>
      <c r="L360" s="4">
        <v>132929.50192099597</v>
      </c>
      <c r="M360" s="4">
        <v>-0.28567443915994201</v>
      </c>
      <c r="N360" s="3" t="s">
        <v>439</v>
      </c>
    </row>
    <row r="361" spans="1:14" x14ac:dyDescent="0.3">
      <c r="A361" s="3" t="s">
        <v>83</v>
      </c>
      <c r="B361" s="3" t="s">
        <v>41</v>
      </c>
      <c r="C361" s="4">
        <v>212.89</v>
      </c>
      <c r="D361" s="4">
        <v>10</v>
      </c>
      <c r="E361" s="4">
        <v>53</v>
      </c>
      <c r="F361" s="4">
        <v>11283.17</v>
      </c>
      <c r="G361" s="4">
        <v>-0.14261215319457546</v>
      </c>
      <c r="H361" s="3" t="s">
        <v>439</v>
      </c>
      <c r="I361" s="3" t="s">
        <v>337</v>
      </c>
      <c r="J361" s="1">
        <v>45292</v>
      </c>
      <c r="K361" s="4">
        <v>10438.718031746032</v>
      </c>
      <c r="L361" s="4">
        <v>26406.609500097282</v>
      </c>
      <c r="M361" s="4">
        <v>3.1978810768980299E-2</v>
      </c>
      <c r="N361" s="3" t="s">
        <v>439</v>
      </c>
    </row>
    <row r="362" spans="1:14" x14ac:dyDescent="0.3">
      <c r="A362" s="3" t="s">
        <v>67</v>
      </c>
      <c r="B362" s="3" t="s">
        <v>54</v>
      </c>
      <c r="C362" s="4">
        <v>28.11</v>
      </c>
      <c r="D362" s="4">
        <v>7</v>
      </c>
      <c r="E362" s="4">
        <v>542</v>
      </c>
      <c r="F362" s="4">
        <v>15235.619999999999</v>
      </c>
      <c r="G362" s="4">
        <v>-0.10380979362976719</v>
      </c>
      <c r="H362" s="3" t="s">
        <v>439</v>
      </c>
      <c r="I362" s="3" t="s">
        <v>337</v>
      </c>
      <c r="J362" s="1">
        <v>45422</v>
      </c>
      <c r="K362" s="4">
        <v>42123.110909090959</v>
      </c>
      <c r="L362" s="4">
        <v>132929.50192099597</v>
      </c>
      <c r="M362" s="4">
        <v>-0.20226880053361676</v>
      </c>
      <c r="N362" s="3" t="s">
        <v>439</v>
      </c>
    </row>
    <row r="363" spans="1:14" x14ac:dyDescent="0.3">
      <c r="A363" s="3" t="s">
        <v>13</v>
      </c>
      <c r="B363" s="3" t="s">
        <v>54</v>
      </c>
      <c r="C363" s="4">
        <v>33.369999999999997</v>
      </c>
      <c r="D363" s="4">
        <v>5</v>
      </c>
      <c r="E363" s="4">
        <v>400</v>
      </c>
      <c r="F363" s="4">
        <v>13347.999999999998</v>
      </c>
      <c r="G363" s="4">
        <v>-0.12234111216933719</v>
      </c>
      <c r="H363" s="3" t="s">
        <v>439</v>
      </c>
      <c r="I363" s="3" t="s">
        <v>337</v>
      </c>
      <c r="J363" s="1">
        <v>45311</v>
      </c>
      <c r="K363" s="4">
        <v>42123.110909090959</v>
      </c>
      <c r="L363" s="4">
        <v>132929.50192099597</v>
      </c>
      <c r="M363" s="4">
        <v>-0.21646895905916264</v>
      </c>
      <c r="N363" s="3" t="s">
        <v>439</v>
      </c>
    </row>
    <row r="364" spans="1:14" x14ac:dyDescent="0.3">
      <c r="A364" s="3" t="s">
        <v>38</v>
      </c>
      <c r="B364" s="3" t="s">
        <v>54</v>
      </c>
      <c r="C364" s="4">
        <v>24.15</v>
      </c>
      <c r="D364" s="4">
        <v>10</v>
      </c>
      <c r="E364" s="4">
        <v>14</v>
      </c>
      <c r="F364" s="4">
        <v>338.09999999999997</v>
      </c>
      <c r="G364" s="4">
        <v>-0.25006311186628444</v>
      </c>
      <c r="H364" s="3" t="s">
        <v>439</v>
      </c>
      <c r="I364" s="3" t="s">
        <v>337</v>
      </c>
      <c r="J364" s="1">
        <v>45399</v>
      </c>
      <c r="K364" s="4">
        <v>42123.110909090959</v>
      </c>
      <c r="L364" s="4">
        <v>132929.50192099597</v>
      </c>
      <c r="M364" s="4">
        <v>-0.31433963345416777</v>
      </c>
      <c r="N364" s="3" t="s">
        <v>439</v>
      </c>
    </row>
    <row r="365" spans="1:14" x14ac:dyDescent="0.3">
      <c r="A365" s="3" t="s">
        <v>14</v>
      </c>
      <c r="B365" s="3" t="s">
        <v>54</v>
      </c>
      <c r="C365" s="4">
        <v>49.99</v>
      </c>
      <c r="D365" s="4">
        <v>20</v>
      </c>
      <c r="E365" s="4">
        <v>15</v>
      </c>
      <c r="F365" s="4">
        <v>749.85</v>
      </c>
      <c r="G365" s="4">
        <v>-0.24602084148947767</v>
      </c>
      <c r="H365" s="3" t="s">
        <v>439</v>
      </c>
      <c r="I365" s="3" t="s">
        <v>337</v>
      </c>
      <c r="J365" s="1">
        <v>45332</v>
      </c>
      <c r="K365" s="4">
        <v>42123.110909090959</v>
      </c>
      <c r="L365" s="4">
        <v>132929.50192099597</v>
      </c>
      <c r="M365" s="4">
        <v>-0.31124212692589748</v>
      </c>
      <c r="N365" s="3" t="s">
        <v>439</v>
      </c>
    </row>
    <row r="366" spans="1:14" x14ac:dyDescent="0.3">
      <c r="A366" s="3" t="s">
        <v>6</v>
      </c>
      <c r="B366" s="3" t="s">
        <v>41</v>
      </c>
      <c r="C366" s="4">
        <v>24.4</v>
      </c>
      <c r="D366" s="4">
        <v>50</v>
      </c>
      <c r="E366" s="4">
        <v>14</v>
      </c>
      <c r="F366" s="4">
        <v>341.59999999999997</v>
      </c>
      <c r="G366" s="4">
        <v>-0.25002875134091995</v>
      </c>
      <c r="H366" s="3" t="s">
        <v>439</v>
      </c>
      <c r="I366" s="3" t="s">
        <v>335</v>
      </c>
      <c r="J366" s="1">
        <v>45355</v>
      </c>
      <c r="K366" s="4">
        <v>10438.718031746032</v>
      </c>
      <c r="L366" s="4">
        <v>26406.609500097282</v>
      </c>
      <c r="M366" s="4">
        <v>-0.38237086179915802</v>
      </c>
      <c r="N366" s="3" t="s">
        <v>439</v>
      </c>
    </row>
    <row r="367" spans="1:14" x14ac:dyDescent="0.3">
      <c r="A367" s="3" t="s">
        <v>94</v>
      </c>
      <c r="B367" s="3" t="s">
        <v>41</v>
      </c>
      <c r="C367" s="4">
        <v>50</v>
      </c>
      <c r="D367" s="4">
        <v>10</v>
      </c>
      <c r="E367" s="4">
        <v>19</v>
      </c>
      <c r="F367" s="4">
        <v>950</v>
      </c>
      <c r="G367" s="4">
        <v>-0.24405591030327761</v>
      </c>
      <c r="H367" s="3" t="s">
        <v>439</v>
      </c>
      <c r="I367" s="3" t="s">
        <v>337</v>
      </c>
      <c r="J367" s="1">
        <v>45363</v>
      </c>
      <c r="K367" s="4">
        <v>10438.718031746032</v>
      </c>
      <c r="L367" s="4">
        <v>26406.609500097282</v>
      </c>
      <c r="M367" s="4">
        <v>-0.35933117546616788</v>
      </c>
      <c r="N367" s="3" t="s">
        <v>439</v>
      </c>
    </row>
    <row r="368" spans="1:14" x14ac:dyDescent="0.3">
      <c r="A368" s="3" t="s">
        <v>107</v>
      </c>
      <c r="B368" s="3" t="s">
        <v>180</v>
      </c>
      <c r="C368" s="4">
        <v>10.19</v>
      </c>
      <c r="D368" s="4">
        <v>44</v>
      </c>
      <c r="E368" s="4">
        <v>330</v>
      </c>
      <c r="F368" s="4">
        <v>3362.7</v>
      </c>
      <c r="G368" s="4">
        <v>-0.22036972757559911</v>
      </c>
      <c r="H368" s="3" t="s">
        <v>439</v>
      </c>
      <c r="I368" s="3" t="s">
        <v>337</v>
      </c>
      <c r="J368" s="1">
        <v>45418</v>
      </c>
      <c r="K368" s="4">
        <v>15577.778285714288</v>
      </c>
      <c r="L368" s="4">
        <v>35267.89604619662</v>
      </c>
      <c r="M368" s="4">
        <v>-0.34635120478165277</v>
      </c>
      <c r="N368" s="3" t="s">
        <v>439</v>
      </c>
    </row>
    <row r="369" spans="1:14" x14ac:dyDescent="0.3">
      <c r="A369" s="3" t="s">
        <v>108</v>
      </c>
      <c r="B369" s="3" t="s">
        <v>277</v>
      </c>
      <c r="C369" s="4">
        <v>9.2100000000000009</v>
      </c>
      <c r="D369" s="4">
        <v>5</v>
      </c>
      <c r="E369" s="4">
        <v>72</v>
      </c>
      <c r="F369" s="4">
        <v>663.12000000000012</v>
      </c>
      <c r="G369" s="4">
        <v>-0.24687229530800942</v>
      </c>
      <c r="H369" s="3" t="s">
        <v>439</v>
      </c>
      <c r="I369" s="3" t="s">
        <v>335</v>
      </c>
      <c r="J369" s="1">
        <v>45356</v>
      </c>
      <c r="K369" s="4">
        <v>888.70666666666682</v>
      </c>
      <c r="L369" s="4">
        <v>578.87046250051094</v>
      </c>
      <c r="M369" s="4">
        <v>-0.38970146393756894</v>
      </c>
      <c r="N369" s="3" t="s">
        <v>439</v>
      </c>
    </row>
    <row r="370" spans="1:14" x14ac:dyDescent="0.3">
      <c r="A370" s="3" t="s">
        <v>30</v>
      </c>
      <c r="B370" s="3" t="s">
        <v>41</v>
      </c>
      <c r="C370" s="4">
        <v>16.97</v>
      </c>
      <c r="D370" s="4">
        <v>10</v>
      </c>
      <c r="E370" s="4">
        <v>16</v>
      </c>
      <c r="F370" s="4">
        <v>271.52</v>
      </c>
      <c r="G370" s="4">
        <v>-0.25071674723164639</v>
      </c>
      <c r="H370" s="3" t="s">
        <v>439</v>
      </c>
      <c r="I370" s="3" t="s">
        <v>143</v>
      </c>
      <c r="J370" s="1">
        <v>45428</v>
      </c>
      <c r="K370" s="4">
        <v>10438.718031746032</v>
      </c>
      <c r="L370" s="4">
        <v>26406.609500097282</v>
      </c>
      <c r="M370" s="4">
        <v>-0.38502474282844129</v>
      </c>
      <c r="N370" s="3" t="s">
        <v>439</v>
      </c>
    </row>
    <row r="371" spans="1:14" x14ac:dyDescent="0.3">
      <c r="A371" s="3" t="s">
        <v>5</v>
      </c>
      <c r="B371" s="3" t="s">
        <v>41</v>
      </c>
      <c r="C371" s="4">
        <v>78.989999999999995</v>
      </c>
      <c r="D371" s="4">
        <v>10</v>
      </c>
      <c r="E371" s="4">
        <v>743</v>
      </c>
      <c r="F371" s="4">
        <v>58689.57</v>
      </c>
      <c r="G371" s="4">
        <v>0.32279036384501436</v>
      </c>
      <c r="H371" s="3" t="s">
        <v>439</v>
      </c>
      <c r="I371" s="3" t="s">
        <v>335</v>
      </c>
      <c r="J371" s="1">
        <v>45384</v>
      </c>
      <c r="K371" s="4">
        <v>10438.718031746032</v>
      </c>
      <c r="L371" s="4">
        <v>26406.609500097282</v>
      </c>
      <c r="M371" s="4">
        <v>1.8272263225642889</v>
      </c>
      <c r="N371" s="3" t="s">
        <v>439</v>
      </c>
    </row>
    <row r="372" spans="1:14" x14ac:dyDescent="0.3">
      <c r="A372" s="3" t="s">
        <v>19</v>
      </c>
      <c r="B372" s="3" t="s">
        <v>54</v>
      </c>
      <c r="C372" s="4">
        <v>39.99</v>
      </c>
      <c r="D372" s="4">
        <v>10</v>
      </c>
      <c r="E372" s="4">
        <v>207</v>
      </c>
      <c r="F372" s="4">
        <v>8277.93</v>
      </c>
      <c r="G372" s="4">
        <v>-0.17211547469353039</v>
      </c>
      <c r="H372" s="3" t="s">
        <v>439</v>
      </c>
      <c r="I372" s="3" t="s">
        <v>337</v>
      </c>
      <c r="J372" s="1">
        <v>45398</v>
      </c>
      <c r="K372" s="4">
        <v>42123.110909090959</v>
      </c>
      <c r="L372" s="4">
        <v>132929.50192099597</v>
      </c>
      <c r="M372" s="4">
        <v>-0.25461000319707944</v>
      </c>
      <c r="N372" s="3" t="s">
        <v>439</v>
      </c>
    </row>
    <row r="373" spans="1:14" x14ac:dyDescent="0.3">
      <c r="A373" s="3" t="s">
        <v>12</v>
      </c>
      <c r="B373" s="3" t="s">
        <v>54</v>
      </c>
      <c r="C373" s="4">
        <v>29.46</v>
      </c>
      <c r="D373" s="4">
        <v>10</v>
      </c>
      <c r="E373" s="4">
        <v>43</v>
      </c>
      <c r="F373" s="4">
        <v>1266.78</v>
      </c>
      <c r="G373" s="4">
        <v>-0.24094598823900357</v>
      </c>
      <c r="H373" s="3" t="s">
        <v>439</v>
      </c>
      <c r="I373" s="3" t="s">
        <v>337</v>
      </c>
      <c r="J373" s="1">
        <v>45366</v>
      </c>
      <c r="K373" s="4">
        <v>42123.110909090959</v>
      </c>
      <c r="L373" s="4">
        <v>132929.50192099597</v>
      </c>
      <c r="M373" s="4">
        <v>-0.30735337392126177</v>
      </c>
      <c r="N373" s="3" t="s">
        <v>439</v>
      </c>
    </row>
    <row r="374" spans="1:14" x14ac:dyDescent="0.3">
      <c r="A374" s="3" t="s">
        <v>353</v>
      </c>
      <c r="B374" s="3" t="s">
        <v>9</v>
      </c>
      <c r="C374" s="4">
        <v>79.989999999999995</v>
      </c>
      <c r="D374" s="4">
        <v>9</v>
      </c>
      <c r="E374" s="4">
        <v>15</v>
      </c>
      <c r="F374" s="4">
        <v>1199.8499999999999</v>
      </c>
      <c r="G374" s="4">
        <v>-0.24160305965690201</v>
      </c>
      <c r="H374" s="3" t="s">
        <v>439</v>
      </c>
      <c r="I374" s="3" t="s">
        <v>143</v>
      </c>
      <c r="J374" s="1">
        <v>45410</v>
      </c>
      <c r="K374" s="4">
        <v>3369.2595999999985</v>
      </c>
      <c r="L374" s="4">
        <v>7916.3472393375896</v>
      </c>
      <c r="M374" s="4">
        <v>-0.27404174354806682</v>
      </c>
      <c r="N374" s="3" t="s">
        <v>439</v>
      </c>
    </row>
    <row r="375" spans="1:14" x14ac:dyDescent="0.3">
      <c r="A375" s="3" t="s">
        <v>14</v>
      </c>
      <c r="B375" s="3" t="s">
        <v>54</v>
      </c>
      <c r="C375" s="4">
        <v>35.99</v>
      </c>
      <c r="D375" s="4">
        <v>10</v>
      </c>
      <c r="E375" s="4">
        <v>46</v>
      </c>
      <c r="F375" s="4">
        <v>1655.5400000000002</v>
      </c>
      <c r="G375" s="4">
        <v>-0.23712941742737662</v>
      </c>
      <c r="H375" s="3" t="s">
        <v>439</v>
      </c>
      <c r="I375" s="3" t="s">
        <v>337</v>
      </c>
      <c r="J375" s="1">
        <v>45331</v>
      </c>
      <c r="K375" s="4">
        <v>42123.110909090959</v>
      </c>
      <c r="L375" s="4">
        <v>132929.50192099597</v>
      </c>
      <c r="M375" s="4">
        <v>-0.3044288162092269</v>
      </c>
      <c r="N375" s="3" t="s">
        <v>439</v>
      </c>
    </row>
    <row r="376" spans="1:14" x14ac:dyDescent="0.3">
      <c r="A376" s="3" t="s">
        <v>110</v>
      </c>
      <c r="B376" s="3" t="s">
        <v>41</v>
      </c>
      <c r="C376" s="4">
        <v>84.99</v>
      </c>
      <c r="D376" s="4">
        <v>3</v>
      </c>
      <c r="E376" s="4">
        <v>7</v>
      </c>
      <c r="F376" s="4">
        <v>594.92999999999995</v>
      </c>
      <c r="G376" s="4">
        <v>-0.24754173651503905</v>
      </c>
      <c r="H376" s="3" t="s">
        <v>439</v>
      </c>
      <c r="I376" s="3" t="s">
        <v>335</v>
      </c>
      <c r="J376" s="1">
        <v>45379</v>
      </c>
      <c r="K376" s="4">
        <v>10438.718031746032</v>
      </c>
      <c r="L376" s="4">
        <v>26406.609500097282</v>
      </c>
      <c r="M376" s="4">
        <v>-0.37277743027592264</v>
      </c>
      <c r="N376" s="3" t="s">
        <v>439</v>
      </c>
    </row>
    <row r="377" spans="1:14" x14ac:dyDescent="0.3">
      <c r="A377" s="3" t="s">
        <v>116</v>
      </c>
      <c r="B377" s="3" t="s">
        <v>41</v>
      </c>
      <c r="C377" s="4">
        <v>112.49</v>
      </c>
      <c r="D377" s="4">
        <v>5</v>
      </c>
      <c r="E377" s="4">
        <v>15</v>
      </c>
      <c r="F377" s="4">
        <v>1687.35</v>
      </c>
      <c r="G377" s="4">
        <v>-0.23681712933827836</v>
      </c>
      <c r="H377" s="3" t="s">
        <v>439</v>
      </c>
      <c r="I377" s="3" t="s">
        <v>143</v>
      </c>
      <c r="J377" s="1">
        <v>45360</v>
      </c>
      <c r="K377" s="4">
        <v>10438.718031746032</v>
      </c>
      <c r="L377" s="4">
        <v>26406.609500097282</v>
      </c>
      <c r="M377" s="4">
        <v>-0.33140824200523705</v>
      </c>
      <c r="N377" s="3" t="s">
        <v>439</v>
      </c>
    </row>
    <row r="378" spans="1:14" x14ac:dyDescent="0.3">
      <c r="A378" s="3" t="s">
        <v>19</v>
      </c>
      <c r="B378" s="3" t="s">
        <v>85</v>
      </c>
      <c r="C378" s="4">
        <v>22.79</v>
      </c>
      <c r="D378" s="4">
        <v>8</v>
      </c>
      <c r="E378" s="4">
        <v>7</v>
      </c>
      <c r="F378" s="4">
        <v>159.53</v>
      </c>
      <c r="G378" s="4">
        <v>-0.25181618587038007</v>
      </c>
      <c r="H378" s="3" t="s">
        <v>439</v>
      </c>
      <c r="I378" s="3" t="s">
        <v>337</v>
      </c>
      <c r="J378" s="1">
        <v>45327</v>
      </c>
      <c r="K378" s="4">
        <v>9929.7000000000007</v>
      </c>
      <c r="L378" s="4">
        <v>17495.282577171645</v>
      </c>
      <c r="M378" s="4">
        <v>-0.55844596718594319</v>
      </c>
      <c r="N378" s="3" t="s">
        <v>439</v>
      </c>
    </row>
    <row r="379" spans="1:14" x14ac:dyDescent="0.3">
      <c r="A379" s="3" t="s">
        <v>32</v>
      </c>
      <c r="B379" s="3" t="s">
        <v>54</v>
      </c>
      <c r="C379" s="4">
        <v>44.99</v>
      </c>
      <c r="D379" s="4">
        <v>10</v>
      </c>
      <c r="E379" s="4">
        <v>32</v>
      </c>
      <c r="F379" s="4">
        <v>1439.68</v>
      </c>
      <c r="G379" s="4">
        <v>-0.23924857828599838</v>
      </c>
      <c r="H379" s="3" t="s">
        <v>439</v>
      </c>
      <c r="I379" s="3" t="s">
        <v>337</v>
      </c>
      <c r="J379" s="1">
        <v>45378</v>
      </c>
      <c r="K379" s="4">
        <v>42123.110909090959</v>
      </c>
      <c r="L379" s="4">
        <v>132929.50192099597</v>
      </c>
      <c r="M379" s="4">
        <v>-0.30605268447684664</v>
      </c>
      <c r="N379" s="3" t="s">
        <v>439</v>
      </c>
    </row>
    <row r="380" spans="1:14" x14ac:dyDescent="0.3">
      <c r="A380" s="3" t="s">
        <v>3</v>
      </c>
      <c r="B380" s="3" t="s">
        <v>9</v>
      </c>
      <c r="C380" s="4">
        <v>21.99</v>
      </c>
      <c r="D380" s="4">
        <v>10</v>
      </c>
      <c r="E380" s="4">
        <v>2</v>
      </c>
      <c r="F380" s="4">
        <v>43.98</v>
      </c>
      <c r="G380" s="4">
        <v>-0.25295057407205584</v>
      </c>
      <c r="H380" s="3" t="s">
        <v>439</v>
      </c>
      <c r="I380" s="3" t="s">
        <v>335</v>
      </c>
      <c r="J380" s="1">
        <v>45426</v>
      </c>
      <c r="K380" s="4">
        <v>3369.2595999999985</v>
      </c>
      <c r="L380" s="4">
        <v>7916.3472393375896</v>
      </c>
      <c r="M380" s="4">
        <v>-0.4200522664640271</v>
      </c>
      <c r="N380" s="3" t="s">
        <v>439</v>
      </c>
    </row>
    <row r="381" spans="1:14" x14ac:dyDescent="0.3">
      <c r="A381" s="3" t="s">
        <v>18</v>
      </c>
      <c r="B381" s="3" t="s">
        <v>101</v>
      </c>
      <c r="C381" s="4">
        <v>125</v>
      </c>
      <c r="D381" s="4">
        <v>10</v>
      </c>
      <c r="E381" s="4">
        <v>2</v>
      </c>
      <c r="F381" s="4">
        <v>250</v>
      </c>
      <c r="G381" s="4">
        <v>-0.2509280153761731</v>
      </c>
      <c r="H381" s="3" t="s">
        <v>439</v>
      </c>
      <c r="I381" s="3" t="s">
        <v>338</v>
      </c>
      <c r="J381" s="1">
        <v>45401</v>
      </c>
      <c r="K381" s="4">
        <v>1516.98</v>
      </c>
      <c r="L381" s="4">
        <v>1143.3262167222638</v>
      </c>
      <c r="M381" s="4">
        <v>-1.108152670225854</v>
      </c>
      <c r="N381" s="3" t="s">
        <v>439</v>
      </c>
    </row>
    <row r="382" spans="1:14" x14ac:dyDescent="0.3">
      <c r="A382" s="3" t="s">
        <v>45</v>
      </c>
      <c r="B382" s="3" t="s">
        <v>180</v>
      </c>
      <c r="C382" s="4">
        <v>43.49</v>
      </c>
      <c r="D382" s="4">
        <v>2</v>
      </c>
      <c r="E382" s="4">
        <v>3</v>
      </c>
      <c r="F382" s="4">
        <v>130.47</v>
      </c>
      <c r="G382" s="4">
        <v>-0.25210147640383479</v>
      </c>
      <c r="H382" s="3" t="s">
        <v>439</v>
      </c>
      <c r="I382" s="3" t="s">
        <v>335</v>
      </c>
      <c r="J382" s="1">
        <v>45338</v>
      </c>
      <c r="K382" s="4">
        <v>15577.778285714288</v>
      </c>
      <c r="L382" s="4">
        <v>35267.89604619662</v>
      </c>
      <c r="M382" s="4">
        <v>-0.43799914419278679</v>
      </c>
      <c r="N382" s="3" t="s">
        <v>439</v>
      </c>
    </row>
    <row r="383" spans="1:14" x14ac:dyDescent="0.3">
      <c r="A383" s="3" t="s">
        <v>95</v>
      </c>
      <c r="B383" s="3" t="s">
        <v>7</v>
      </c>
      <c r="C383" s="4">
        <v>23.49</v>
      </c>
      <c r="D383" s="4">
        <v>3</v>
      </c>
      <c r="E383" s="4">
        <v>6</v>
      </c>
      <c r="F383" s="4">
        <v>140.94</v>
      </c>
      <c r="G383" s="4">
        <v>-0.25199868934653025</v>
      </c>
      <c r="H383" s="3" t="s">
        <v>439</v>
      </c>
      <c r="I383" s="3" t="s">
        <v>143</v>
      </c>
      <c r="J383" s="1">
        <v>45363</v>
      </c>
      <c r="K383" s="4">
        <v>1881.0670270270268</v>
      </c>
      <c r="L383" s="4">
        <v>5343.4324984110126</v>
      </c>
      <c r="M383" s="4">
        <v>-0.3256571553106532</v>
      </c>
      <c r="N383" s="3" t="s">
        <v>439</v>
      </c>
    </row>
    <row r="384" spans="1:14" x14ac:dyDescent="0.3">
      <c r="A384" s="3" t="s">
        <v>24</v>
      </c>
      <c r="B384" s="3" t="s">
        <v>25</v>
      </c>
      <c r="C384" s="4">
        <v>44</v>
      </c>
      <c r="D384" s="4">
        <v>10</v>
      </c>
      <c r="E384" s="4">
        <v>83</v>
      </c>
      <c r="F384" s="4">
        <v>3652</v>
      </c>
      <c r="G384" s="4">
        <v>-0.21752958472190101</v>
      </c>
      <c r="H384" s="3" t="s">
        <v>439</v>
      </c>
      <c r="I384" s="3" t="s">
        <v>338</v>
      </c>
      <c r="J384" s="1">
        <v>45362</v>
      </c>
      <c r="K384" s="4">
        <v>7851.1500000000024</v>
      </c>
      <c r="L384" s="4">
        <v>18631.101710406907</v>
      </c>
      <c r="M384" s="4">
        <v>-0.22538388042047203</v>
      </c>
      <c r="N384" s="3" t="s">
        <v>439</v>
      </c>
    </row>
    <row r="385" spans="1:14" x14ac:dyDescent="0.3">
      <c r="A385" s="3" t="s">
        <v>16</v>
      </c>
      <c r="B385" s="3" t="s">
        <v>54</v>
      </c>
      <c r="C385" s="4">
        <v>36.65</v>
      </c>
      <c r="D385" s="4">
        <v>3</v>
      </c>
      <c r="E385" s="4">
        <v>11</v>
      </c>
      <c r="F385" s="4">
        <v>403.15</v>
      </c>
      <c r="G385" s="4">
        <v>-0.24942449695915317</v>
      </c>
      <c r="H385" s="3" t="s">
        <v>439</v>
      </c>
      <c r="I385" s="3" t="s">
        <v>337</v>
      </c>
      <c r="J385" s="1">
        <v>45292</v>
      </c>
      <c r="K385" s="4">
        <v>42123.110909090959</v>
      </c>
      <c r="L385" s="4">
        <v>132929.50192099597</v>
      </c>
      <c r="M385" s="4">
        <v>-0.31385027632080043</v>
      </c>
      <c r="N385" s="3" t="s">
        <v>439</v>
      </c>
    </row>
    <row r="386" spans="1:14" x14ac:dyDescent="0.3">
      <c r="A386" s="3" t="s">
        <v>16</v>
      </c>
      <c r="B386" s="3" t="s">
        <v>41</v>
      </c>
      <c r="C386" s="4">
        <v>74.989999999999995</v>
      </c>
      <c r="D386" s="4">
        <v>2</v>
      </c>
      <c r="E386" s="4">
        <v>60</v>
      </c>
      <c r="F386" s="4">
        <v>4499.3999999999996</v>
      </c>
      <c r="G386" s="4">
        <v>-0.20921041066651294</v>
      </c>
      <c r="H386" s="3" t="s">
        <v>439</v>
      </c>
      <c r="I386" s="3" t="s">
        <v>337</v>
      </c>
      <c r="J386" s="1">
        <v>45364</v>
      </c>
      <c r="K386" s="4">
        <v>10438.718031746032</v>
      </c>
      <c r="L386" s="4">
        <v>26406.609500097282</v>
      </c>
      <c r="M386" s="4">
        <v>-0.22491785746762194</v>
      </c>
      <c r="N386" s="3" t="s">
        <v>439</v>
      </c>
    </row>
    <row r="387" spans="1:14" x14ac:dyDescent="0.3">
      <c r="A387" s="3" t="s">
        <v>6</v>
      </c>
      <c r="B387" s="3" t="s">
        <v>41</v>
      </c>
      <c r="C387" s="4">
        <v>26.99</v>
      </c>
      <c r="D387" s="4">
        <v>9</v>
      </c>
      <c r="E387" s="4">
        <v>75</v>
      </c>
      <c r="F387" s="4">
        <v>2024.2499999999998</v>
      </c>
      <c r="G387" s="4">
        <v>-0.23350968333962335</v>
      </c>
      <c r="H387" s="3" t="s">
        <v>439</v>
      </c>
      <c r="I387" s="3" t="s">
        <v>143</v>
      </c>
      <c r="J387" s="1">
        <v>45354</v>
      </c>
      <c r="K387" s="4">
        <v>10438.718031746032</v>
      </c>
      <c r="L387" s="4">
        <v>26406.609500097282</v>
      </c>
      <c r="M387" s="4">
        <v>-0.31865007250230409</v>
      </c>
      <c r="N387" s="3" t="s">
        <v>439</v>
      </c>
    </row>
    <row r="388" spans="1:14" x14ac:dyDescent="0.3">
      <c r="A388" s="3" t="s">
        <v>12</v>
      </c>
      <c r="B388" s="3" t="s">
        <v>41</v>
      </c>
      <c r="C388" s="4">
        <v>52.97</v>
      </c>
      <c r="D388" s="4">
        <v>1</v>
      </c>
      <c r="E388" s="4">
        <v>1683</v>
      </c>
      <c r="F388" s="4">
        <v>89148.51</v>
      </c>
      <c r="G388" s="4">
        <v>0.62181470111504211</v>
      </c>
      <c r="H388" s="3" t="s">
        <v>439</v>
      </c>
      <c r="I388" s="3" t="s">
        <v>338</v>
      </c>
      <c r="J388" s="1">
        <v>45312</v>
      </c>
      <c r="K388" s="4">
        <v>10438.718031746032</v>
      </c>
      <c r="L388" s="4">
        <v>26406.609500097282</v>
      </c>
      <c r="M388" s="4">
        <v>2.9806852700254458</v>
      </c>
      <c r="N388" s="3" t="s">
        <v>439</v>
      </c>
    </row>
    <row r="389" spans="1:14" x14ac:dyDescent="0.3">
      <c r="A389" s="3" t="s">
        <v>18</v>
      </c>
      <c r="B389" s="3" t="s">
        <v>41</v>
      </c>
      <c r="C389" s="4">
        <v>22.61</v>
      </c>
      <c r="D389" s="4">
        <v>52</v>
      </c>
      <c r="E389" s="4">
        <v>619</v>
      </c>
      <c r="F389" s="4">
        <v>13995.59</v>
      </c>
      <c r="G389" s="4">
        <v>-0.11598353142054232</v>
      </c>
      <c r="H389" s="3" t="s">
        <v>439</v>
      </c>
      <c r="I389" s="3" t="s">
        <v>338</v>
      </c>
      <c r="J389" s="1">
        <v>45328</v>
      </c>
      <c r="K389" s="4">
        <v>10438.718031746032</v>
      </c>
      <c r="L389" s="4">
        <v>26406.609500097282</v>
      </c>
      <c r="M389" s="4">
        <v>0.13469627625768713</v>
      </c>
      <c r="N389" s="3" t="s">
        <v>439</v>
      </c>
    </row>
    <row r="390" spans="1:14" x14ac:dyDescent="0.3">
      <c r="A390" s="3" t="s">
        <v>5</v>
      </c>
      <c r="B390" s="3" t="s">
        <v>41</v>
      </c>
      <c r="C390" s="4">
        <v>72.989999999999995</v>
      </c>
      <c r="D390" s="4">
        <v>6</v>
      </c>
      <c r="E390" s="4">
        <v>235</v>
      </c>
      <c r="F390" s="4">
        <v>17152.649999999998</v>
      </c>
      <c r="G390" s="4">
        <v>-8.4989748504206E-2</v>
      </c>
      <c r="H390" s="3" t="s">
        <v>439</v>
      </c>
      <c r="I390" s="3" t="s">
        <v>337</v>
      </c>
      <c r="J390" s="1">
        <v>45440</v>
      </c>
      <c r="K390" s="4">
        <v>10438.718031746032</v>
      </c>
      <c r="L390" s="4">
        <v>26406.609500097282</v>
      </c>
      <c r="M390" s="4">
        <v>0.2542519503773944</v>
      </c>
      <c r="N390" s="3" t="s">
        <v>439</v>
      </c>
    </row>
    <row r="391" spans="1:14" x14ac:dyDescent="0.3">
      <c r="A391" s="3" t="s">
        <v>113</v>
      </c>
      <c r="B391" s="3" t="s">
        <v>7</v>
      </c>
      <c r="C391" s="4">
        <v>27.99</v>
      </c>
      <c r="D391" s="4">
        <v>3</v>
      </c>
      <c r="E391" s="4">
        <v>1</v>
      </c>
      <c r="F391" s="4">
        <v>27.99</v>
      </c>
      <c r="G391" s="4">
        <v>-0.25310755258650669</v>
      </c>
      <c r="H391" s="3" t="s">
        <v>439</v>
      </c>
      <c r="I391" s="3" t="s">
        <v>143</v>
      </c>
      <c r="J391" s="1">
        <v>45344</v>
      </c>
      <c r="K391" s="4">
        <v>1881.0670270270268</v>
      </c>
      <c r="L391" s="4">
        <v>5343.4324984110126</v>
      </c>
      <c r="M391" s="4">
        <v>-0.3467952533466232</v>
      </c>
      <c r="N391" s="3" t="s">
        <v>439</v>
      </c>
    </row>
    <row r="392" spans="1:14" x14ac:dyDescent="0.3">
      <c r="A392" s="3" t="s">
        <v>16</v>
      </c>
      <c r="B392" s="3" t="s">
        <v>41</v>
      </c>
      <c r="C392" s="4">
        <v>17.98</v>
      </c>
      <c r="D392" s="4">
        <v>10</v>
      </c>
      <c r="E392" s="4">
        <v>50</v>
      </c>
      <c r="F392" s="4">
        <v>899</v>
      </c>
      <c r="G392" s="4">
        <v>-0.24455659224430285</v>
      </c>
      <c r="H392" s="3" t="s">
        <v>439</v>
      </c>
      <c r="I392" s="3" t="s">
        <v>337</v>
      </c>
      <c r="J392" s="1">
        <v>45442</v>
      </c>
      <c r="K392" s="4">
        <v>10438.718031746032</v>
      </c>
      <c r="L392" s="4">
        <v>26406.609500097282</v>
      </c>
      <c r="M392" s="4">
        <v>-0.36126251011932781</v>
      </c>
      <c r="N392" s="3" t="s">
        <v>439</v>
      </c>
    </row>
    <row r="393" spans="1:14" x14ac:dyDescent="0.3">
      <c r="A393" s="3" t="s">
        <v>60</v>
      </c>
      <c r="B393" s="3" t="s">
        <v>41</v>
      </c>
      <c r="C393" s="4">
        <v>169</v>
      </c>
      <c r="D393" s="4">
        <v>1</v>
      </c>
      <c r="E393" s="4">
        <v>1</v>
      </c>
      <c r="F393" s="4">
        <v>169</v>
      </c>
      <c r="G393" s="4">
        <v>-0.25172321610603671</v>
      </c>
      <c r="H393" s="3" t="s">
        <v>439</v>
      </c>
      <c r="I393" s="3" t="s">
        <v>335</v>
      </c>
      <c r="J393" s="1">
        <v>45384</v>
      </c>
      <c r="K393" s="4">
        <v>10438.718031746032</v>
      </c>
      <c r="L393" s="4">
        <v>26406.609500097282</v>
      </c>
      <c r="M393" s="4">
        <v>-0.38890710417436203</v>
      </c>
      <c r="N393" s="3" t="s">
        <v>439</v>
      </c>
    </row>
    <row r="394" spans="1:14" x14ac:dyDescent="0.3">
      <c r="A394" s="3" t="s">
        <v>70</v>
      </c>
      <c r="B394" s="3" t="s">
        <v>180</v>
      </c>
      <c r="C394" s="4">
        <v>27.94</v>
      </c>
      <c r="D394" s="4">
        <v>1</v>
      </c>
      <c r="E394" s="4">
        <v>717</v>
      </c>
      <c r="F394" s="4">
        <v>20032.98</v>
      </c>
      <c r="G394" s="4">
        <v>-5.6712705069044446E-2</v>
      </c>
      <c r="H394" s="3" t="s">
        <v>439</v>
      </c>
      <c r="I394" s="3" t="s">
        <v>143</v>
      </c>
      <c r="J394" s="1">
        <v>45318</v>
      </c>
      <c r="K394" s="4">
        <v>15577.778285714288</v>
      </c>
      <c r="L394" s="4">
        <v>35267.89604619662</v>
      </c>
      <c r="M394" s="4">
        <v>0.12632456748908252</v>
      </c>
      <c r="N394" s="3" t="s">
        <v>439</v>
      </c>
    </row>
    <row r="395" spans="1:14" x14ac:dyDescent="0.3">
      <c r="A395" s="3" t="s">
        <v>60</v>
      </c>
      <c r="B395" s="3" t="s">
        <v>41</v>
      </c>
      <c r="C395" s="4">
        <v>12.95</v>
      </c>
      <c r="D395" s="4">
        <v>10</v>
      </c>
      <c r="E395" s="4">
        <v>594</v>
      </c>
      <c r="F395" s="4">
        <v>7692.2999999999993</v>
      </c>
      <c r="G395" s="4">
        <v>-0.17786477597044437</v>
      </c>
      <c r="H395" s="3" t="s">
        <v>439</v>
      </c>
      <c r="I395" s="3" t="s">
        <v>337</v>
      </c>
      <c r="J395" s="1">
        <v>45370</v>
      </c>
      <c r="K395" s="4">
        <v>10438.718031746032</v>
      </c>
      <c r="L395" s="4">
        <v>26406.609500097282</v>
      </c>
      <c r="M395" s="4">
        <v>-0.10400494738773315</v>
      </c>
      <c r="N395" s="3" t="s">
        <v>439</v>
      </c>
    </row>
    <row r="396" spans="1:14" x14ac:dyDescent="0.3">
      <c r="A396" s="3" t="s">
        <v>6</v>
      </c>
      <c r="B396" s="3" t="s">
        <v>41</v>
      </c>
      <c r="C396" s="4">
        <v>23.99</v>
      </c>
      <c r="D396" s="4">
        <v>10</v>
      </c>
      <c r="E396" s="4">
        <v>10</v>
      </c>
      <c r="F396" s="4">
        <v>239.89999999999998</v>
      </c>
      <c r="G396" s="4">
        <v>-0.25102717003508201</v>
      </c>
      <c r="H396" s="3" t="s">
        <v>439</v>
      </c>
      <c r="I396" s="3" t="s">
        <v>338</v>
      </c>
      <c r="J396" s="1">
        <v>45396</v>
      </c>
      <c r="K396" s="4">
        <v>10438.718031746032</v>
      </c>
      <c r="L396" s="4">
        <v>26406.609500097282</v>
      </c>
      <c r="M396" s="4">
        <v>-0.3862221703134005</v>
      </c>
      <c r="N396" s="3" t="s">
        <v>439</v>
      </c>
    </row>
    <row r="397" spans="1:14" x14ac:dyDescent="0.3">
      <c r="A397" s="3" t="s">
        <v>40</v>
      </c>
      <c r="B397" s="3" t="s">
        <v>41</v>
      </c>
      <c r="C397" s="4">
        <v>24.99</v>
      </c>
      <c r="D397" s="4">
        <v>12</v>
      </c>
      <c r="E397" s="4">
        <v>6</v>
      </c>
      <c r="F397" s="4">
        <v>149.94</v>
      </c>
      <c r="G397" s="4">
        <v>-0.2519103337098787</v>
      </c>
      <c r="H397" s="3" t="s">
        <v>439</v>
      </c>
      <c r="I397" s="3" t="s">
        <v>337</v>
      </c>
      <c r="J397" s="1">
        <v>45413</v>
      </c>
      <c r="K397" s="4">
        <v>10438.718031746032</v>
      </c>
      <c r="L397" s="4">
        <v>26406.609500097282</v>
      </c>
      <c r="M397" s="4">
        <v>-0.3896288931643469</v>
      </c>
      <c r="N397" s="3" t="s">
        <v>439</v>
      </c>
    </row>
    <row r="398" spans="1:14" x14ac:dyDescent="0.3">
      <c r="A398" s="3" t="s">
        <v>38</v>
      </c>
      <c r="B398" s="3" t="s">
        <v>54</v>
      </c>
      <c r="C398" s="4">
        <v>28.42</v>
      </c>
      <c r="D398" s="4">
        <v>60</v>
      </c>
      <c r="E398" s="4">
        <v>731</v>
      </c>
      <c r="F398" s="4">
        <v>20775.02</v>
      </c>
      <c r="G398" s="4">
        <v>-4.942788100005676E-2</v>
      </c>
      <c r="H398" s="3" t="s">
        <v>439</v>
      </c>
      <c r="I398" s="3" t="s">
        <v>337</v>
      </c>
      <c r="J398" s="1">
        <v>45371</v>
      </c>
      <c r="K398" s="4">
        <v>42123.110909090959</v>
      </c>
      <c r="L398" s="4">
        <v>132929.50192099597</v>
      </c>
      <c r="M398" s="4">
        <v>-0.160597087934466</v>
      </c>
      <c r="N398" s="3" t="s">
        <v>439</v>
      </c>
    </row>
    <row r="399" spans="1:14" x14ac:dyDescent="0.3">
      <c r="A399" s="3" t="s">
        <v>72</v>
      </c>
      <c r="B399" s="3" t="s">
        <v>54</v>
      </c>
      <c r="C399" s="4">
        <v>76.5</v>
      </c>
      <c r="D399" s="4">
        <v>2</v>
      </c>
      <c r="E399" s="4">
        <v>8</v>
      </c>
      <c r="F399" s="4">
        <v>612</v>
      </c>
      <c r="G399" s="4">
        <v>-0.24737415532419002</v>
      </c>
      <c r="H399" s="3" t="s">
        <v>439</v>
      </c>
      <c r="I399" s="3" t="s">
        <v>337</v>
      </c>
      <c r="J399" s="1">
        <v>45431</v>
      </c>
      <c r="K399" s="4">
        <v>42123.110909090959</v>
      </c>
      <c r="L399" s="4">
        <v>132929.50192099597</v>
      </c>
      <c r="M399" s="4">
        <v>-0.31227914277270269</v>
      </c>
      <c r="N399" s="3" t="s">
        <v>439</v>
      </c>
    </row>
    <row r="400" spans="1:14" x14ac:dyDescent="0.3">
      <c r="A400" s="3" t="s">
        <v>5</v>
      </c>
      <c r="B400" s="3" t="s">
        <v>9</v>
      </c>
      <c r="C400" s="4">
        <v>90.44</v>
      </c>
      <c r="D400" s="4">
        <v>1</v>
      </c>
      <c r="E400" s="4">
        <v>1</v>
      </c>
      <c r="F400" s="4">
        <v>90.44</v>
      </c>
      <c r="G400" s="4">
        <v>-0.25249446264107483</v>
      </c>
      <c r="H400" s="3" t="s">
        <v>439</v>
      </c>
      <c r="I400" s="3" t="s">
        <v>335</v>
      </c>
      <c r="J400" s="1">
        <v>45323</v>
      </c>
      <c r="K400" s="4">
        <v>3369.2595999999985</v>
      </c>
      <c r="L400" s="4">
        <v>7916.3472393375896</v>
      </c>
      <c r="M400" s="4">
        <v>-0.41418339808378057</v>
      </c>
      <c r="N400" s="3" t="s">
        <v>439</v>
      </c>
    </row>
    <row r="401" spans="1:14" x14ac:dyDescent="0.3">
      <c r="A401" s="3" t="s">
        <v>114</v>
      </c>
      <c r="B401" s="3" t="s">
        <v>41</v>
      </c>
      <c r="C401" s="4">
        <v>47.99</v>
      </c>
      <c r="D401" s="4">
        <v>10</v>
      </c>
      <c r="E401" s="4">
        <v>13</v>
      </c>
      <c r="F401" s="4">
        <v>623.87</v>
      </c>
      <c r="G401" s="4">
        <v>-0.24725762405673962</v>
      </c>
      <c r="H401" s="3" t="s">
        <v>439</v>
      </c>
      <c r="I401" s="3" t="s">
        <v>335</v>
      </c>
      <c r="J401" s="1">
        <v>45324</v>
      </c>
      <c r="K401" s="4">
        <v>10438.718031746032</v>
      </c>
      <c r="L401" s="4">
        <v>26406.609500097282</v>
      </c>
      <c r="M401" s="4">
        <v>-0.37168149253352167</v>
      </c>
      <c r="N401" s="3" t="s">
        <v>439</v>
      </c>
    </row>
    <row r="402" spans="1:14" x14ac:dyDescent="0.3">
      <c r="A402" s="3" t="s">
        <v>365</v>
      </c>
      <c r="B402" s="3" t="s">
        <v>54</v>
      </c>
      <c r="C402" s="4">
        <v>11.58</v>
      </c>
      <c r="D402" s="4">
        <v>10</v>
      </c>
      <c r="E402" s="4">
        <v>17</v>
      </c>
      <c r="F402" s="4">
        <v>196.86</v>
      </c>
      <c r="G402" s="4">
        <v>-0.25144970632413549</v>
      </c>
      <c r="H402" s="3" t="s">
        <v>439</v>
      </c>
      <c r="I402" s="3" t="s">
        <v>337</v>
      </c>
      <c r="J402" s="1">
        <v>45339</v>
      </c>
      <c r="K402" s="4">
        <v>42123.110909090959</v>
      </c>
      <c r="L402" s="4">
        <v>132929.50192099597</v>
      </c>
      <c r="M402" s="4">
        <v>-0.31540215154051354</v>
      </c>
      <c r="N402" s="3" t="s">
        <v>439</v>
      </c>
    </row>
    <row r="403" spans="1:14" x14ac:dyDescent="0.3">
      <c r="A403" s="3" t="s">
        <v>72</v>
      </c>
      <c r="B403" s="3" t="s">
        <v>54</v>
      </c>
      <c r="C403" s="4">
        <v>79.989999999999995</v>
      </c>
      <c r="D403" s="4">
        <v>5</v>
      </c>
      <c r="E403" s="4">
        <v>1</v>
      </c>
      <c r="F403" s="4">
        <v>79.989999999999995</v>
      </c>
      <c r="G403" s="4">
        <v>-0.2525970533525202</v>
      </c>
      <c r="H403" s="3" t="s">
        <v>439</v>
      </c>
      <c r="I403" s="3" t="s">
        <v>337</v>
      </c>
      <c r="J403" s="1">
        <v>45420</v>
      </c>
      <c r="K403" s="4">
        <v>42123.110909090959</v>
      </c>
      <c r="L403" s="4">
        <v>132929.50192099597</v>
      </c>
      <c r="M403" s="4">
        <v>-0.31628133936797914</v>
      </c>
      <c r="N403" s="3" t="s">
        <v>439</v>
      </c>
    </row>
    <row r="404" spans="1:14" x14ac:dyDescent="0.3">
      <c r="A404" s="3" t="s">
        <v>340</v>
      </c>
      <c r="B404" s="3" t="s">
        <v>9</v>
      </c>
      <c r="C404" s="4">
        <v>10.99</v>
      </c>
      <c r="D404" s="4">
        <v>10</v>
      </c>
      <c r="E404" s="4">
        <v>35</v>
      </c>
      <c r="F404" s="4">
        <v>384.65000000000003</v>
      </c>
      <c r="G404" s="4">
        <v>-0.24960611687893683</v>
      </c>
      <c r="H404" s="3" t="s">
        <v>439</v>
      </c>
      <c r="I404" s="3" t="s">
        <v>143</v>
      </c>
      <c r="J404" s="1">
        <v>45356</v>
      </c>
      <c r="K404" s="4">
        <v>3369.2595999999985</v>
      </c>
      <c r="L404" s="4">
        <v>7916.3472393375896</v>
      </c>
      <c r="M404" s="4">
        <v>-0.37701853010805264</v>
      </c>
      <c r="N404" s="3" t="s">
        <v>439</v>
      </c>
    </row>
    <row r="405" spans="1:14" x14ac:dyDescent="0.3">
      <c r="A405" s="3" t="s">
        <v>136</v>
      </c>
      <c r="B405" s="3" t="s">
        <v>54</v>
      </c>
      <c r="C405" s="4">
        <v>94.99</v>
      </c>
      <c r="D405" s="4">
        <v>3</v>
      </c>
      <c r="E405" s="4">
        <v>24</v>
      </c>
      <c r="F405" s="4">
        <v>2279.7599999999998</v>
      </c>
      <c r="G405" s="4">
        <v>-0.2310012668150869</v>
      </c>
      <c r="H405" s="3" t="s">
        <v>439</v>
      </c>
      <c r="I405" s="3" t="s">
        <v>337</v>
      </c>
      <c r="J405" s="1">
        <v>45371</v>
      </c>
      <c r="K405" s="4">
        <v>42123.110909090959</v>
      </c>
      <c r="L405" s="4">
        <v>132929.50192099597</v>
      </c>
      <c r="M405" s="4">
        <v>-0.2997329436528775</v>
      </c>
      <c r="N405" s="3" t="s">
        <v>439</v>
      </c>
    </row>
    <row r="406" spans="1:14" x14ac:dyDescent="0.3">
      <c r="A406" s="3" t="s">
        <v>13</v>
      </c>
      <c r="B406" s="3" t="s">
        <v>54</v>
      </c>
      <c r="C406" s="4">
        <v>27.99</v>
      </c>
      <c r="D406" s="4">
        <v>10</v>
      </c>
      <c r="E406" s="4">
        <v>9</v>
      </c>
      <c r="F406" s="4">
        <v>251.91</v>
      </c>
      <c r="G406" s="4">
        <v>-0.25090926434661709</v>
      </c>
      <c r="H406" s="3" t="s">
        <v>439</v>
      </c>
      <c r="I406" s="3" t="s">
        <v>337</v>
      </c>
      <c r="J406" s="1">
        <v>45402</v>
      </c>
      <c r="K406" s="4">
        <v>42123.110909090959</v>
      </c>
      <c r="L406" s="4">
        <v>132929.50192099597</v>
      </c>
      <c r="M406" s="4">
        <v>-0.31498802225239869</v>
      </c>
      <c r="N406" s="3" t="s">
        <v>439</v>
      </c>
    </row>
    <row r="407" spans="1:14" x14ac:dyDescent="0.3">
      <c r="A407" s="3" t="s">
        <v>96</v>
      </c>
      <c r="B407" s="3" t="s">
        <v>85</v>
      </c>
      <c r="C407" s="4">
        <v>34.99</v>
      </c>
      <c r="D407" s="4">
        <v>10</v>
      </c>
      <c r="E407" s="4">
        <v>9</v>
      </c>
      <c r="F407" s="4">
        <v>314.91000000000003</v>
      </c>
      <c r="G407" s="4">
        <v>-0.25029077489005647</v>
      </c>
      <c r="H407" s="3" t="s">
        <v>439</v>
      </c>
      <c r="I407" s="3" t="s">
        <v>335</v>
      </c>
      <c r="J407" s="1">
        <v>45295</v>
      </c>
      <c r="K407" s="4">
        <v>9929.7000000000007</v>
      </c>
      <c r="L407" s="4">
        <v>17495.282577171645</v>
      </c>
      <c r="M407" s="4">
        <v>-0.54956471595066769</v>
      </c>
      <c r="N407" s="3" t="s">
        <v>439</v>
      </c>
    </row>
    <row r="408" spans="1:14" x14ac:dyDescent="0.3">
      <c r="A408" s="3" t="s">
        <v>115</v>
      </c>
      <c r="B408" s="3" t="s">
        <v>9</v>
      </c>
      <c r="C408" s="4">
        <v>13.94</v>
      </c>
      <c r="D408" s="4">
        <v>10</v>
      </c>
      <c r="E408" s="4">
        <v>66</v>
      </c>
      <c r="F408" s="4">
        <v>920.04</v>
      </c>
      <c r="G408" s="4">
        <v>-0.24435003640039754</v>
      </c>
      <c r="H408" s="3" t="s">
        <v>439</v>
      </c>
      <c r="I408" s="3" t="s">
        <v>338</v>
      </c>
      <c r="J408" s="1">
        <v>45362</v>
      </c>
      <c r="K408" s="4">
        <v>3369.2595999999985</v>
      </c>
      <c r="L408" s="4">
        <v>7916.3472393375896</v>
      </c>
      <c r="M408" s="4">
        <v>-0.30938759076022293</v>
      </c>
      <c r="N408" s="3" t="s">
        <v>439</v>
      </c>
    </row>
    <row r="409" spans="1:14" x14ac:dyDescent="0.3">
      <c r="A409" s="3" t="s">
        <v>45</v>
      </c>
      <c r="B409" s="3" t="s">
        <v>180</v>
      </c>
      <c r="C409" s="4">
        <v>44.99</v>
      </c>
      <c r="D409" s="4">
        <v>6</v>
      </c>
      <c r="E409" s="4">
        <v>38</v>
      </c>
      <c r="F409" s="4">
        <v>1709.6200000000001</v>
      </c>
      <c r="G409" s="4">
        <v>-0.23659849822403067</v>
      </c>
      <c r="H409" s="3" t="s">
        <v>439</v>
      </c>
      <c r="I409" s="3" t="s">
        <v>337</v>
      </c>
      <c r="J409" s="1">
        <v>45402</v>
      </c>
      <c r="K409" s="4">
        <v>15577.778285714288</v>
      </c>
      <c r="L409" s="4">
        <v>35267.89604619662</v>
      </c>
      <c r="M409" s="4">
        <v>-0.39322329485004437</v>
      </c>
      <c r="N409" s="3" t="s">
        <v>439</v>
      </c>
    </row>
    <row r="410" spans="1:14" x14ac:dyDescent="0.3">
      <c r="A410" s="3" t="s">
        <v>102</v>
      </c>
      <c r="B410" s="3" t="s">
        <v>54</v>
      </c>
      <c r="C410" s="4">
        <v>24.98</v>
      </c>
      <c r="D410" s="4">
        <v>7</v>
      </c>
      <c r="E410" s="4">
        <v>8</v>
      </c>
      <c r="F410" s="4">
        <v>199.84</v>
      </c>
      <c r="G410" s="4">
        <v>-0.25142045079111086</v>
      </c>
      <c r="H410" s="3" t="s">
        <v>439</v>
      </c>
      <c r="I410" s="3" t="s">
        <v>337</v>
      </c>
      <c r="J410" s="1">
        <v>45407</v>
      </c>
      <c r="K410" s="4">
        <v>42123.110909090959</v>
      </c>
      <c r="L410" s="4">
        <v>132929.50192099597</v>
      </c>
      <c r="M410" s="4">
        <v>-0.31537973364262833</v>
      </c>
      <c r="N410" s="3" t="s">
        <v>439</v>
      </c>
    </row>
    <row r="411" spans="1:14" x14ac:dyDescent="0.3">
      <c r="A411" s="3" t="s">
        <v>3</v>
      </c>
      <c r="B411" s="3" t="s">
        <v>9</v>
      </c>
      <c r="C411" s="4">
        <v>49.99</v>
      </c>
      <c r="D411" s="4">
        <v>10</v>
      </c>
      <c r="E411" s="4">
        <v>45</v>
      </c>
      <c r="F411" s="4">
        <v>2249.5500000000002</v>
      </c>
      <c r="G411" s="4">
        <v>-0.23129784723544713</v>
      </c>
      <c r="H411" s="3" t="s">
        <v>439</v>
      </c>
      <c r="I411" s="3" t="s">
        <v>335</v>
      </c>
      <c r="J411" s="1">
        <v>45362</v>
      </c>
      <c r="K411" s="4">
        <v>3369.2595999999985</v>
      </c>
      <c r="L411" s="4">
        <v>7916.3472393375896</v>
      </c>
      <c r="M411" s="4">
        <v>-0.14144270913685836</v>
      </c>
      <c r="N411" s="3" t="s">
        <v>439</v>
      </c>
    </row>
    <row r="412" spans="1:14" x14ac:dyDescent="0.3">
      <c r="A412" s="3" t="s">
        <v>16</v>
      </c>
      <c r="B412" s="3" t="s">
        <v>54</v>
      </c>
      <c r="C412" s="4">
        <v>50.99</v>
      </c>
      <c r="D412" s="4">
        <v>6</v>
      </c>
      <c r="E412" s="4">
        <v>15</v>
      </c>
      <c r="F412" s="4">
        <v>764.85</v>
      </c>
      <c r="G412" s="4">
        <v>-0.2458735820950585</v>
      </c>
      <c r="H412" s="3" t="s">
        <v>439</v>
      </c>
      <c r="I412" s="3" t="s">
        <v>337</v>
      </c>
      <c r="J412" s="1">
        <v>45302</v>
      </c>
      <c r="K412" s="4">
        <v>42123.110909090959</v>
      </c>
      <c r="L412" s="4">
        <v>132929.50192099597</v>
      </c>
      <c r="M412" s="4">
        <v>-0.3111292851580188</v>
      </c>
      <c r="N412" s="3" t="s">
        <v>439</v>
      </c>
    </row>
    <row r="413" spans="1:14" x14ac:dyDescent="0.3">
      <c r="A413" s="3" t="s">
        <v>366</v>
      </c>
      <c r="B413" s="3" t="s">
        <v>54</v>
      </c>
      <c r="C413" s="4">
        <v>36.68</v>
      </c>
      <c r="D413" s="4">
        <v>9</v>
      </c>
      <c r="E413" s="4">
        <v>1</v>
      </c>
      <c r="F413" s="4">
        <v>36.68</v>
      </c>
      <c r="G413" s="4">
        <v>-0.25302224031067322</v>
      </c>
      <c r="H413" s="3" t="s">
        <v>439</v>
      </c>
      <c r="I413" s="3" t="s">
        <v>337</v>
      </c>
      <c r="J413" s="1">
        <v>45427</v>
      </c>
      <c r="K413" s="4">
        <v>42123.110909090959</v>
      </c>
      <c r="L413" s="4">
        <v>132929.50192099597</v>
      </c>
      <c r="M413" s="4">
        <v>-0.31660715116576754</v>
      </c>
      <c r="N413" s="3" t="s">
        <v>439</v>
      </c>
    </row>
    <row r="414" spans="1:14" x14ac:dyDescent="0.3">
      <c r="A414" s="3" t="s">
        <v>154</v>
      </c>
      <c r="B414" s="3" t="s">
        <v>54</v>
      </c>
      <c r="C414" s="4">
        <v>20.25</v>
      </c>
      <c r="D414" s="4">
        <v>10</v>
      </c>
      <c r="E414" s="4">
        <v>24</v>
      </c>
      <c r="F414" s="4">
        <v>486</v>
      </c>
      <c r="G414" s="4">
        <v>-0.24861113423731121</v>
      </c>
      <c r="H414" s="3" t="s">
        <v>439</v>
      </c>
      <c r="I414" s="3" t="s">
        <v>337</v>
      </c>
      <c r="J414" s="1">
        <v>45414</v>
      </c>
      <c r="K414" s="4">
        <v>42123.110909090959</v>
      </c>
      <c r="L414" s="4">
        <v>132929.50192099597</v>
      </c>
      <c r="M414" s="4">
        <v>-0.31322701362288374</v>
      </c>
      <c r="N414" s="3" t="s">
        <v>439</v>
      </c>
    </row>
    <row r="415" spans="1:14" x14ac:dyDescent="0.3">
      <c r="A415" s="3" t="s">
        <v>19</v>
      </c>
      <c r="B415" s="3" t="s">
        <v>54</v>
      </c>
      <c r="C415" s="4">
        <v>40.590000000000003</v>
      </c>
      <c r="D415" s="4">
        <v>53</v>
      </c>
      <c r="E415" s="4">
        <v>2934</v>
      </c>
      <c r="F415" s="4">
        <v>119091.06000000001</v>
      </c>
      <c r="G415" s="4">
        <v>0.91576948647279499</v>
      </c>
      <c r="H415" s="3" t="s">
        <v>439</v>
      </c>
      <c r="I415" s="3" t="s">
        <v>337</v>
      </c>
      <c r="J415" s="1">
        <v>45311</v>
      </c>
      <c r="K415" s="4">
        <v>42123.110909090959</v>
      </c>
      <c r="L415" s="4">
        <v>132929.50192099597</v>
      </c>
      <c r="M415" s="4">
        <v>0.57901329636105492</v>
      </c>
      <c r="N415" s="3" t="s">
        <v>439</v>
      </c>
    </row>
    <row r="416" spans="1:14" x14ac:dyDescent="0.3">
      <c r="A416" s="3" t="s">
        <v>30</v>
      </c>
      <c r="B416" s="3" t="s">
        <v>41</v>
      </c>
      <c r="C416" s="4">
        <v>53.99</v>
      </c>
      <c r="D416" s="4">
        <v>12</v>
      </c>
      <c r="E416" s="4">
        <v>140</v>
      </c>
      <c r="F416" s="4">
        <v>7558.6</v>
      </c>
      <c r="G416" s="4">
        <v>-0.17917734803936741</v>
      </c>
      <c r="H416" s="3" t="s">
        <v>439</v>
      </c>
      <c r="I416" s="3" t="s">
        <v>337</v>
      </c>
      <c r="J416" s="1">
        <v>45301</v>
      </c>
      <c r="K416" s="4">
        <v>10438.718031746032</v>
      </c>
      <c r="L416" s="4">
        <v>26406.609500097282</v>
      </c>
      <c r="M416" s="4">
        <v>-0.1090680737235661</v>
      </c>
      <c r="N416" s="3" t="s">
        <v>439</v>
      </c>
    </row>
    <row r="417" spans="1:14" x14ac:dyDescent="0.3">
      <c r="A417" s="3" t="s">
        <v>15</v>
      </c>
      <c r="B417" s="3" t="s">
        <v>54</v>
      </c>
      <c r="C417" s="4">
        <v>45.99</v>
      </c>
      <c r="D417" s="4">
        <v>3</v>
      </c>
      <c r="E417" s="4">
        <v>37</v>
      </c>
      <c r="F417" s="4">
        <v>1701.63</v>
      </c>
      <c r="G417" s="4">
        <v>-0.23667693839479126</v>
      </c>
      <c r="H417" s="3" t="s">
        <v>439</v>
      </c>
      <c r="I417" s="3" t="s">
        <v>337</v>
      </c>
      <c r="J417" s="1">
        <v>45347</v>
      </c>
      <c r="K417" s="4">
        <v>42123.110909090959</v>
      </c>
      <c r="L417" s="4">
        <v>132929.50192099597</v>
      </c>
      <c r="M417" s="4">
        <v>-0.3040820910704583</v>
      </c>
      <c r="N417" s="3" t="s">
        <v>439</v>
      </c>
    </row>
    <row r="418" spans="1:14" x14ac:dyDescent="0.3">
      <c r="A418" s="3" t="s">
        <v>117</v>
      </c>
      <c r="B418" s="3" t="s">
        <v>25</v>
      </c>
      <c r="C418" s="4">
        <v>65.5</v>
      </c>
      <c r="D418" s="4">
        <v>10</v>
      </c>
      <c r="E418" s="4">
        <v>21</v>
      </c>
      <c r="F418" s="4">
        <v>1375.5</v>
      </c>
      <c r="G418" s="4">
        <v>-0.2398786521482533</v>
      </c>
      <c r="H418" s="3" t="s">
        <v>439</v>
      </c>
      <c r="I418" s="3" t="s">
        <v>143</v>
      </c>
      <c r="J418" s="1">
        <v>45417</v>
      </c>
      <c r="K418" s="4">
        <v>7851.1500000000024</v>
      </c>
      <c r="L418" s="4">
        <v>18631.101710406907</v>
      </c>
      <c r="M418" s="4">
        <v>-0.34757203844702605</v>
      </c>
      <c r="N418" s="3" t="s">
        <v>439</v>
      </c>
    </row>
    <row r="419" spans="1:14" x14ac:dyDescent="0.3">
      <c r="A419" s="3" t="s">
        <v>56</v>
      </c>
      <c r="B419" s="3" t="s">
        <v>54</v>
      </c>
      <c r="C419" s="4">
        <v>28.99</v>
      </c>
      <c r="D419" s="4">
        <v>10</v>
      </c>
      <c r="E419" s="4">
        <v>7</v>
      </c>
      <c r="F419" s="4">
        <v>202.92999999999998</v>
      </c>
      <c r="G419" s="4">
        <v>-0.25139011535586053</v>
      </c>
      <c r="H419" s="3" t="s">
        <v>439</v>
      </c>
      <c r="I419" s="3" t="s">
        <v>337</v>
      </c>
      <c r="J419" s="1">
        <v>45293</v>
      </c>
      <c r="K419" s="4">
        <v>42123.110909090959</v>
      </c>
      <c r="L419" s="4">
        <v>132929.50192099597</v>
      </c>
      <c r="M419" s="4">
        <v>-0.31535648823844531</v>
      </c>
      <c r="N419" s="3" t="s">
        <v>439</v>
      </c>
    </row>
    <row r="420" spans="1:14" x14ac:dyDescent="0.3">
      <c r="A420" s="3" t="s">
        <v>18</v>
      </c>
      <c r="B420" s="3" t="s">
        <v>41</v>
      </c>
      <c r="C420" s="4">
        <v>36.950000000000003</v>
      </c>
      <c r="D420" s="4">
        <v>36</v>
      </c>
      <c r="E420" s="4">
        <v>109</v>
      </c>
      <c r="F420" s="4">
        <v>4027.55</v>
      </c>
      <c r="G420" s="4">
        <v>-0.2138427003502926</v>
      </c>
      <c r="H420" s="3" t="s">
        <v>439</v>
      </c>
      <c r="I420" s="3" t="s">
        <v>338</v>
      </c>
      <c r="J420" s="1">
        <v>45426</v>
      </c>
      <c r="K420" s="4">
        <v>10438.718031746032</v>
      </c>
      <c r="L420" s="4">
        <v>26406.609500097282</v>
      </c>
      <c r="M420" s="4">
        <v>-0.2427864899400437</v>
      </c>
      <c r="N420" s="3" t="s">
        <v>439</v>
      </c>
    </row>
    <row r="421" spans="1:14" x14ac:dyDescent="0.3">
      <c r="A421" s="3" t="s">
        <v>119</v>
      </c>
      <c r="B421" s="3" t="s">
        <v>41</v>
      </c>
      <c r="C421" s="4">
        <v>17.98</v>
      </c>
      <c r="D421" s="4">
        <v>10</v>
      </c>
      <c r="E421" s="4">
        <v>12</v>
      </c>
      <c r="F421" s="4">
        <v>215.76</v>
      </c>
      <c r="G421" s="4">
        <v>-0.25126415948716735</v>
      </c>
      <c r="H421" s="3" t="s">
        <v>439</v>
      </c>
      <c r="I421" s="3" t="s">
        <v>338</v>
      </c>
      <c r="J421" s="1">
        <v>45339</v>
      </c>
      <c r="K421" s="4">
        <v>10438.718031746032</v>
      </c>
      <c r="L421" s="4">
        <v>26406.609500097282</v>
      </c>
      <c r="M421" s="4">
        <v>-0.38713633538256281</v>
      </c>
      <c r="N421" s="3" t="s">
        <v>439</v>
      </c>
    </row>
    <row r="422" spans="1:14" x14ac:dyDescent="0.3">
      <c r="A422" s="3" t="s">
        <v>3</v>
      </c>
      <c r="B422" s="3" t="s">
        <v>41</v>
      </c>
      <c r="C422" s="4">
        <v>16.989999999999998</v>
      </c>
      <c r="D422" s="4">
        <v>10</v>
      </c>
      <c r="E422" s="4">
        <v>22</v>
      </c>
      <c r="F422" s="4">
        <v>373.78</v>
      </c>
      <c r="G422" s="4">
        <v>-0.24971283085342597</v>
      </c>
      <c r="H422" s="3" t="s">
        <v>439</v>
      </c>
      <c r="I422" s="3" t="s">
        <v>143</v>
      </c>
      <c r="J422" s="1">
        <v>45433</v>
      </c>
      <c r="K422" s="4">
        <v>10438.718031746032</v>
      </c>
      <c r="L422" s="4">
        <v>26406.609500097282</v>
      </c>
      <c r="M422" s="4">
        <v>-0.38115222750232103</v>
      </c>
      <c r="N422" s="3" t="s">
        <v>439</v>
      </c>
    </row>
    <row r="423" spans="1:14" x14ac:dyDescent="0.3">
      <c r="A423" s="3" t="s">
        <v>160</v>
      </c>
      <c r="B423" s="3" t="s">
        <v>54</v>
      </c>
      <c r="C423" s="4">
        <v>13.97</v>
      </c>
      <c r="D423" s="4">
        <v>31</v>
      </c>
      <c r="E423" s="4">
        <v>957</v>
      </c>
      <c r="F423" s="4">
        <v>13369.29</v>
      </c>
      <c r="G423" s="4">
        <v>-0.12213210200219152</v>
      </c>
      <c r="H423" s="3" t="s">
        <v>439</v>
      </c>
      <c r="I423" s="3" t="s">
        <v>337</v>
      </c>
      <c r="J423" s="1">
        <v>45340</v>
      </c>
      <c r="K423" s="4">
        <v>42123.110909090959</v>
      </c>
      <c r="L423" s="4">
        <v>132929.50192099597</v>
      </c>
      <c r="M423" s="4">
        <v>-0.21630879897662014</v>
      </c>
      <c r="N423" s="3" t="s">
        <v>439</v>
      </c>
    </row>
    <row r="424" spans="1:14" x14ac:dyDescent="0.3">
      <c r="A424" s="3" t="s">
        <v>3</v>
      </c>
      <c r="B424" s="3" t="s">
        <v>9</v>
      </c>
      <c r="C424" s="4">
        <v>13</v>
      </c>
      <c r="D424" s="4">
        <v>7</v>
      </c>
      <c r="E424" s="4">
        <v>11</v>
      </c>
      <c r="F424" s="4">
        <v>143</v>
      </c>
      <c r="G424" s="4">
        <v>-0.25197846572303001</v>
      </c>
      <c r="H424" s="3" t="s">
        <v>439</v>
      </c>
      <c r="I424" s="3" t="s">
        <v>338</v>
      </c>
      <c r="J424" s="1">
        <v>45417</v>
      </c>
      <c r="K424" s="4">
        <v>3369.2595999999985</v>
      </c>
      <c r="L424" s="4">
        <v>7916.3472393375896</v>
      </c>
      <c r="M424" s="4">
        <v>-0.40754397229674327</v>
      </c>
      <c r="N424" s="3" t="s">
        <v>439</v>
      </c>
    </row>
    <row r="425" spans="1:14" x14ac:dyDescent="0.3">
      <c r="A425" s="3" t="s">
        <v>159</v>
      </c>
      <c r="B425" s="3" t="s">
        <v>54</v>
      </c>
      <c r="C425" s="4">
        <v>44.93</v>
      </c>
      <c r="D425" s="4">
        <v>26</v>
      </c>
      <c r="E425" s="4">
        <v>2098</v>
      </c>
      <c r="F425" s="4">
        <v>94263.14</v>
      </c>
      <c r="G425" s="4">
        <v>0.67202652221358994</v>
      </c>
      <c r="H425" s="3" t="s">
        <v>439</v>
      </c>
      <c r="I425" s="3" t="s">
        <v>337</v>
      </c>
      <c r="J425" s="1">
        <v>45327</v>
      </c>
      <c r="K425" s="4">
        <v>42123.110909090959</v>
      </c>
      <c r="L425" s="4">
        <v>132929.50192099597</v>
      </c>
      <c r="M425" s="4">
        <v>0.39223820399099546</v>
      </c>
      <c r="N425" s="3" t="s">
        <v>439</v>
      </c>
    </row>
    <row r="426" spans="1:14" x14ac:dyDescent="0.3">
      <c r="A426" s="3" t="s">
        <v>18</v>
      </c>
      <c r="B426" s="3" t="s">
        <v>41</v>
      </c>
      <c r="C426" s="4">
        <v>29.99</v>
      </c>
      <c r="D426" s="4">
        <v>3</v>
      </c>
      <c r="E426" s="4">
        <v>7</v>
      </c>
      <c r="F426" s="4">
        <v>209.92999999999998</v>
      </c>
      <c r="G426" s="4">
        <v>-0.25132139430513156</v>
      </c>
      <c r="H426" s="3" t="s">
        <v>439</v>
      </c>
      <c r="I426" s="3" t="s">
        <v>143</v>
      </c>
      <c r="J426" s="1">
        <v>45440</v>
      </c>
      <c r="K426" s="4">
        <v>10438.718031746032</v>
      </c>
      <c r="L426" s="4">
        <v>26406.609500097282</v>
      </c>
      <c r="M426" s="4">
        <v>-0.38735711344193385</v>
      </c>
      <c r="N426" s="3" t="s">
        <v>439</v>
      </c>
    </row>
    <row r="427" spans="1:14" x14ac:dyDescent="0.3">
      <c r="A427" s="3" t="s">
        <v>23</v>
      </c>
      <c r="B427" s="3" t="s">
        <v>7</v>
      </c>
      <c r="C427" s="4">
        <v>19.73</v>
      </c>
      <c r="D427" s="4">
        <v>3</v>
      </c>
      <c r="E427" s="4">
        <v>5</v>
      </c>
      <c r="F427" s="4">
        <v>98.65</v>
      </c>
      <c r="G427" s="4">
        <v>-0.25241386266586269</v>
      </c>
      <c r="H427" s="3" t="s">
        <v>439</v>
      </c>
      <c r="I427" s="3" t="s">
        <v>338</v>
      </c>
      <c r="J427" s="1">
        <v>45315</v>
      </c>
      <c r="K427" s="4">
        <v>1881.0670270270268</v>
      </c>
      <c r="L427" s="4">
        <v>5343.4324984110126</v>
      </c>
      <c r="M427" s="4">
        <v>-0.33357154367666619</v>
      </c>
      <c r="N427" s="3" t="s">
        <v>439</v>
      </c>
    </row>
    <row r="428" spans="1:14" x14ac:dyDescent="0.3">
      <c r="A428" s="3" t="s">
        <v>360</v>
      </c>
      <c r="B428" s="3" t="s">
        <v>180</v>
      </c>
      <c r="C428" s="4">
        <v>69.97</v>
      </c>
      <c r="D428" s="4">
        <v>5</v>
      </c>
      <c r="E428" s="4">
        <v>244</v>
      </c>
      <c r="F428" s="4">
        <v>17072.68</v>
      </c>
      <c r="G428" s="4">
        <v>-8.5774837422319478E-2</v>
      </c>
      <c r="H428" s="3" t="s">
        <v>439</v>
      </c>
      <c r="I428" s="3" t="s">
        <v>338</v>
      </c>
      <c r="J428" s="1">
        <v>45443</v>
      </c>
      <c r="K428" s="4">
        <v>15577.778285714288</v>
      </c>
      <c r="L428" s="4">
        <v>35267.89604619662</v>
      </c>
      <c r="M428" s="4">
        <v>4.2387039825896443E-2</v>
      </c>
      <c r="N428" s="3" t="s">
        <v>439</v>
      </c>
    </row>
    <row r="429" spans="1:14" x14ac:dyDescent="0.3">
      <c r="A429" s="3" t="s">
        <v>16</v>
      </c>
      <c r="B429" s="3" t="s">
        <v>54</v>
      </c>
      <c r="C429" s="4">
        <v>39.99</v>
      </c>
      <c r="D429" s="4">
        <v>7</v>
      </c>
      <c r="E429" s="4">
        <v>40</v>
      </c>
      <c r="F429" s="4">
        <v>1599.6000000000001</v>
      </c>
      <c r="G429" s="4">
        <v>-0.23767859679563061</v>
      </c>
      <c r="H429" s="3" t="s">
        <v>439</v>
      </c>
      <c r="I429" s="3" t="s">
        <v>337</v>
      </c>
      <c r="J429" s="1">
        <v>45432</v>
      </c>
      <c r="K429" s="4">
        <v>42123.110909090959</v>
      </c>
      <c r="L429" s="4">
        <v>132929.50192099597</v>
      </c>
      <c r="M429" s="4">
        <v>-0.3048496407755692</v>
      </c>
      <c r="N429" s="3" t="s">
        <v>439</v>
      </c>
    </row>
    <row r="430" spans="1:14" x14ac:dyDescent="0.3">
      <c r="A430" s="3" t="s">
        <v>16</v>
      </c>
      <c r="B430" s="3" t="s">
        <v>54</v>
      </c>
      <c r="C430" s="4">
        <v>135</v>
      </c>
      <c r="D430" s="4">
        <v>8</v>
      </c>
      <c r="E430" s="4">
        <v>4</v>
      </c>
      <c r="F430" s="4">
        <v>540</v>
      </c>
      <c r="G430" s="4">
        <v>-0.24808100041740211</v>
      </c>
      <c r="H430" s="3" t="s">
        <v>439</v>
      </c>
      <c r="I430" s="3" t="s">
        <v>337</v>
      </c>
      <c r="J430" s="1">
        <v>45422</v>
      </c>
      <c r="K430" s="4">
        <v>42123.110909090959</v>
      </c>
      <c r="L430" s="4">
        <v>132929.50192099597</v>
      </c>
      <c r="M430" s="4">
        <v>-0.31282078325852047</v>
      </c>
      <c r="N430" s="3" t="s">
        <v>439</v>
      </c>
    </row>
    <row r="431" spans="1:14" x14ac:dyDescent="0.3">
      <c r="A431" s="3" t="s">
        <v>48</v>
      </c>
      <c r="B431" s="3" t="s">
        <v>41</v>
      </c>
      <c r="C431" s="4">
        <v>69.989999999999995</v>
      </c>
      <c r="D431" s="4">
        <v>4</v>
      </c>
      <c r="E431" s="4">
        <v>11</v>
      </c>
      <c r="F431" s="4">
        <v>769.89</v>
      </c>
      <c r="G431" s="4">
        <v>-0.24582410293853363</v>
      </c>
      <c r="H431" s="3" t="s">
        <v>439</v>
      </c>
      <c r="I431" s="3" t="s">
        <v>143</v>
      </c>
      <c r="J431" s="1">
        <v>45441</v>
      </c>
      <c r="K431" s="4">
        <v>10438.718031746032</v>
      </c>
      <c r="L431" s="4">
        <v>26406.609500097282</v>
      </c>
      <c r="M431" s="4">
        <v>-0.36615181633637639</v>
      </c>
      <c r="N431" s="3" t="s">
        <v>439</v>
      </c>
    </row>
    <row r="432" spans="1:14" x14ac:dyDescent="0.3">
      <c r="A432" s="3" t="s">
        <v>166</v>
      </c>
      <c r="B432" s="3" t="s">
        <v>54</v>
      </c>
      <c r="C432" s="4">
        <v>12.6</v>
      </c>
      <c r="D432" s="4">
        <v>10</v>
      </c>
      <c r="E432" s="4">
        <v>229</v>
      </c>
      <c r="F432" s="4">
        <v>2885.4</v>
      </c>
      <c r="G432" s="4">
        <v>-0.22505552150601768</v>
      </c>
      <c r="H432" s="3" t="s">
        <v>439</v>
      </c>
      <c r="I432" s="3" t="s">
        <v>337</v>
      </c>
      <c r="J432" s="1">
        <v>45403</v>
      </c>
      <c r="K432" s="4">
        <v>42123.110909090959</v>
      </c>
      <c r="L432" s="4">
        <v>132929.50192099597</v>
      </c>
      <c r="M432" s="4">
        <v>-0.29517684443300718</v>
      </c>
      <c r="N432" s="3" t="s">
        <v>439</v>
      </c>
    </row>
    <row r="433" spans="1:14" x14ac:dyDescent="0.3">
      <c r="A433" s="3" t="s">
        <v>18</v>
      </c>
      <c r="B433" s="3" t="s">
        <v>25</v>
      </c>
      <c r="C433" s="4">
        <v>56.95</v>
      </c>
      <c r="D433" s="4">
        <v>10</v>
      </c>
      <c r="E433" s="4">
        <v>700</v>
      </c>
      <c r="F433" s="4">
        <v>39865</v>
      </c>
      <c r="G433" s="4">
        <v>0.13798404528490538</v>
      </c>
      <c r="H433" s="3" t="s">
        <v>439</v>
      </c>
      <c r="I433" s="3" t="s">
        <v>338</v>
      </c>
      <c r="J433" s="1">
        <v>45323</v>
      </c>
      <c r="K433" s="4">
        <v>7851.1500000000024</v>
      </c>
      <c r="L433" s="4">
        <v>18631.101710406907</v>
      </c>
      <c r="M433" s="4">
        <v>1.7183014991602883</v>
      </c>
      <c r="N433" s="3" t="s">
        <v>439</v>
      </c>
    </row>
    <row r="434" spans="1:14" x14ac:dyDescent="0.3">
      <c r="A434" s="3" t="s">
        <v>53</v>
      </c>
      <c r="B434" s="3" t="s">
        <v>54</v>
      </c>
      <c r="C434" s="4">
        <v>54.5</v>
      </c>
      <c r="D434" s="4">
        <v>2</v>
      </c>
      <c r="E434" s="4">
        <v>1995</v>
      </c>
      <c r="F434" s="4">
        <v>108727.5</v>
      </c>
      <c r="G434" s="4">
        <v>0.81402738183099943</v>
      </c>
      <c r="H434" s="3" t="s">
        <v>439</v>
      </c>
      <c r="I434" s="3" t="s">
        <v>337</v>
      </c>
      <c r="J434" s="1">
        <v>45425</v>
      </c>
      <c r="K434" s="4">
        <v>42123.110909090959</v>
      </c>
      <c r="L434" s="4">
        <v>132929.50192099597</v>
      </c>
      <c r="M434" s="4">
        <v>0.50105046756659066</v>
      </c>
      <c r="N434" s="3" t="s">
        <v>439</v>
      </c>
    </row>
    <row r="435" spans="1:14" x14ac:dyDescent="0.3">
      <c r="A435" s="3" t="s">
        <v>362</v>
      </c>
      <c r="B435" s="3" t="s">
        <v>180</v>
      </c>
      <c r="C435" s="4">
        <v>100</v>
      </c>
      <c r="D435" s="4">
        <v>3</v>
      </c>
      <c r="E435" s="4">
        <v>1</v>
      </c>
      <c r="F435" s="4">
        <v>100</v>
      </c>
      <c r="G435" s="4">
        <v>-0.25240060932036501</v>
      </c>
      <c r="H435" s="3" t="s">
        <v>439</v>
      </c>
      <c r="I435" s="3" t="s">
        <v>337</v>
      </c>
      <c r="J435" s="1">
        <v>45314</v>
      </c>
      <c r="K435" s="4">
        <v>15577.778285714288</v>
      </c>
      <c r="L435" s="4">
        <v>35267.89604619662</v>
      </c>
      <c r="M435" s="4">
        <v>-0.43886310273344054</v>
      </c>
      <c r="N435" s="3" t="s">
        <v>439</v>
      </c>
    </row>
    <row r="436" spans="1:14" x14ac:dyDescent="0.3">
      <c r="A436" s="3" t="s">
        <v>14</v>
      </c>
      <c r="B436" s="3" t="s">
        <v>41</v>
      </c>
      <c r="C436" s="4">
        <v>39.99</v>
      </c>
      <c r="D436" s="4">
        <v>8</v>
      </c>
      <c r="E436" s="4">
        <v>10</v>
      </c>
      <c r="F436" s="4">
        <v>399.90000000000003</v>
      </c>
      <c r="G436" s="4">
        <v>-0.24945640316127732</v>
      </c>
      <c r="H436" s="3" t="s">
        <v>439</v>
      </c>
      <c r="I436" s="3" t="s">
        <v>338</v>
      </c>
      <c r="J436" s="1">
        <v>45341</v>
      </c>
      <c r="K436" s="4">
        <v>10438.718031746032</v>
      </c>
      <c r="L436" s="4">
        <v>26406.609500097282</v>
      </c>
      <c r="M436" s="4">
        <v>-0.38016308120544778</v>
      </c>
      <c r="N436" s="3" t="s">
        <v>439</v>
      </c>
    </row>
    <row r="437" spans="1:14" x14ac:dyDescent="0.3">
      <c r="A437" s="3" t="s">
        <v>42</v>
      </c>
      <c r="B437" s="3" t="s">
        <v>9</v>
      </c>
      <c r="C437" s="4">
        <v>88</v>
      </c>
      <c r="D437" s="4">
        <v>5</v>
      </c>
      <c r="E437" s="4">
        <v>5</v>
      </c>
      <c r="F437" s="4">
        <v>440</v>
      </c>
      <c r="G437" s="4">
        <v>-0.24906272971353005</v>
      </c>
      <c r="H437" s="3" t="s">
        <v>439</v>
      </c>
      <c r="I437" s="3" t="s">
        <v>143</v>
      </c>
      <c r="J437" s="1">
        <v>45389</v>
      </c>
      <c r="K437" s="4">
        <v>3369.2595999999985</v>
      </c>
      <c r="L437" s="4">
        <v>7916.3472393375896</v>
      </c>
      <c r="M437" s="4">
        <v>-0.37002666904807324</v>
      </c>
      <c r="N437" s="3" t="s">
        <v>439</v>
      </c>
    </row>
    <row r="438" spans="1:14" x14ac:dyDescent="0.3">
      <c r="A438" s="3" t="s">
        <v>120</v>
      </c>
      <c r="B438" s="3" t="s">
        <v>7</v>
      </c>
      <c r="C438" s="4">
        <v>38.53</v>
      </c>
      <c r="D438" s="4">
        <v>3</v>
      </c>
      <c r="E438" s="4">
        <v>12</v>
      </c>
      <c r="F438" s="4">
        <v>462.36</v>
      </c>
      <c r="G438" s="4">
        <v>-0.24884321504291584</v>
      </c>
      <c r="H438" s="3" t="s">
        <v>439</v>
      </c>
      <c r="I438" s="3" t="s">
        <v>337</v>
      </c>
      <c r="J438" s="1">
        <v>45389</v>
      </c>
      <c r="K438" s="4">
        <v>1881.0670270270268</v>
      </c>
      <c r="L438" s="4">
        <v>5343.4324984110126</v>
      </c>
      <c r="M438" s="4">
        <v>-0.2655048093989979</v>
      </c>
      <c r="N438" s="3" t="s">
        <v>439</v>
      </c>
    </row>
    <row r="439" spans="1:14" x14ac:dyDescent="0.3">
      <c r="A439" s="3" t="s">
        <v>3</v>
      </c>
      <c r="B439" s="3" t="s">
        <v>41</v>
      </c>
      <c r="C439" s="4">
        <v>25.99</v>
      </c>
      <c r="D439" s="4">
        <v>10</v>
      </c>
      <c r="E439" s="4">
        <v>38</v>
      </c>
      <c r="F439" s="4">
        <v>987.61999999999989</v>
      </c>
      <c r="G439" s="4">
        <v>-0.2436865837420743</v>
      </c>
      <c r="H439" s="3" t="s">
        <v>439</v>
      </c>
      <c r="I439" s="3" t="s">
        <v>335</v>
      </c>
      <c r="J439" s="1">
        <v>45422</v>
      </c>
      <c r="K439" s="4">
        <v>10438.718031746032</v>
      </c>
      <c r="L439" s="4">
        <v>26406.609500097282</v>
      </c>
      <c r="M439" s="4">
        <v>-0.35790653213966045</v>
      </c>
      <c r="N439" s="3" t="s">
        <v>439</v>
      </c>
    </row>
    <row r="440" spans="1:14" x14ac:dyDescent="0.3">
      <c r="A440" s="3" t="s">
        <v>116</v>
      </c>
      <c r="B440" s="3" t="s">
        <v>54</v>
      </c>
      <c r="C440" s="4">
        <v>12</v>
      </c>
      <c r="D440" s="4">
        <v>2</v>
      </c>
      <c r="E440" s="4">
        <v>11</v>
      </c>
      <c r="F440" s="4">
        <v>132</v>
      </c>
      <c r="G440" s="4">
        <v>-0.25208645594560408</v>
      </c>
      <c r="H440" s="3" t="s">
        <v>439</v>
      </c>
      <c r="I440" s="3" t="s">
        <v>337</v>
      </c>
      <c r="J440" s="1">
        <v>45309</v>
      </c>
      <c r="K440" s="4">
        <v>42123.110909090959</v>
      </c>
      <c r="L440" s="4">
        <v>132929.50192099597</v>
      </c>
      <c r="M440" s="4">
        <v>-0.31589007934482105</v>
      </c>
      <c r="N440" s="3" t="s">
        <v>439</v>
      </c>
    </row>
    <row r="441" spans="1:14" x14ac:dyDescent="0.3">
      <c r="A441" s="3" t="s">
        <v>29</v>
      </c>
      <c r="B441" s="3" t="s">
        <v>41</v>
      </c>
      <c r="C441" s="4">
        <v>62.08</v>
      </c>
      <c r="D441" s="4">
        <v>1</v>
      </c>
      <c r="E441" s="4">
        <v>950</v>
      </c>
      <c r="F441" s="4">
        <v>58976</v>
      </c>
      <c r="G441" s="4">
        <v>0.32560233106791359</v>
      </c>
      <c r="H441" s="3" t="s">
        <v>439</v>
      </c>
      <c r="I441" s="3" t="s">
        <v>335</v>
      </c>
      <c r="J441" s="1">
        <v>45429</v>
      </c>
      <c r="K441" s="4">
        <v>10438.718031746032</v>
      </c>
      <c r="L441" s="4">
        <v>26406.609500097282</v>
      </c>
      <c r="M441" s="4">
        <v>1.838073228146732</v>
      </c>
      <c r="N441" s="3" t="s">
        <v>439</v>
      </c>
    </row>
    <row r="442" spans="1:14" x14ac:dyDescent="0.3">
      <c r="A442" s="3" t="s">
        <v>55</v>
      </c>
      <c r="B442" s="3" t="s">
        <v>41</v>
      </c>
      <c r="C442" s="4">
        <v>20</v>
      </c>
      <c r="D442" s="4">
        <v>10</v>
      </c>
      <c r="E442" s="4">
        <v>16</v>
      </c>
      <c r="F442" s="4">
        <v>320</v>
      </c>
      <c r="G442" s="4">
        <v>-0.25024080486888356</v>
      </c>
      <c r="H442" s="3" t="s">
        <v>439</v>
      </c>
      <c r="I442" s="3" t="s">
        <v>338</v>
      </c>
      <c r="J442" s="1">
        <v>45356</v>
      </c>
      <c r="K442" s="4">
        <v>10438.718031746032</v>
      </c>
      <c r="L442" s="4">
        <v>26406.609500097282</v>
      </c>
      <c r="M442" s="4">
        <v>-0.38318883882873167</v>
      </c>
      <c r="N442" s="3" t="s">
        <v>439</v>
      </c>
    </row>
    <row r="443" spans="1:14" x14ac:dyDescent="0.3">
      <c r="A443" s="3" t="s">
        <v>12</v>
      </c>
      <c r="B443" s="3" t="s">
        <v>41</v>
      </c>
      <c r="C443" s="4">
        <v>53.98</v>
      </c>
      <c r="D443" s="4">
        <v>1</v>
      </c>
      <c r="E443" s="4">
        <v>869</v>
      </c>
      <c r="F443" s="4">
        <v>46908.619999999995</v>
      </c>
      <c r="G443" s="4">
        <v>0.20713332633283124</v>
      </c>
      <c r="H443" s="3" t="s">
        <v>439</v>
      </c>
      <c r="I443" s="3" t="s">
        <v>337</v>
      </c>
      <c r="J443" s="1">
        <v>45339</v>
      </c>
      <c r="K443" s="4">
        <v>10438.718031746032</v>
      </c>
      <c r="L443" s="4">
        <v>26406.609500097282</v>
      </c>
      <c r="M443" s="4">
        <v>1.3810899111496919</v>
      </c>
      <c r="N443" s="3" t="s">
        <v>439</v>
      </c>
    </row>
    <row r="444" spans="1:14" x14ac:dyDescent="0.3">
      <c r="A444" s="3" t="s">
        <v>168</v>
      </c>
      <c r="B444" s="3" t="s">
        <v>54</v>
      </c>
      <c r="C444" s="4">
        <v>39.99</v>
      </c>
      <c r="D444" s="4">
        <v>1</v>
      </c>
      <c r="E444" s="4">
        <v>11</v>
      </c>
      <c r="F444" s="4">
        <v>439.89000000000004</v>
      </c>
      <c r="G444" s="4">
        <v>-0.2490638096157558</v>
      </c>
      <c r="H444" s="3" t="s">
        <v>439</v>
      </c>
      <c r="I444" s="3" t="s">
        <v>337</v>
      </c>
      <c r="J444" s="1">
        <v>45308</v>
      </c>
      <c r="K444" s="4">
        <v>42123.110909090959</v>
      </c>
      <c r="L444" s="4">
        <v>132929.50192099597</v>
      </c>
      <c r="M444" s="4">
        <v>-0.31357388921734292</v>
      </c>
      <c r="N444" s="3" t="s">
        <v>439</v>
      </c>
    </row>
    <row r="445" spans="1:14" x14ac:dyDescent="0.3">
      <c r="A445" s="3" t="s">
        <v>45</v>
      </c>
      <c r="B445" s="3" t="s">
        <v>180</v>
      </c>
      <c r="C445" s="4">
        <v>24.99</v>
      </c>
      <c r="D445" s="4">
        <v>10</v>
      </c>
      <c r="E445" s="4">
        <v>18</v>
      </c>
      <c r="F445" s="4">
        <v>449.82</v>
      </c>
      <c r="G445" s="4">
        <v>-0.2489663238966503</v>
      </c>
      <c r="H445" s="3" t="s">
        <v>439</v>
      </c>
      <c r="I445" s="3" t="s">
        <v>335</v>
      </c>
      <c r="J445" s="1">
        <v>45359</v>
      </c>
      <c r="K445" s="4">
        <v>15577.778285714288</v>
      </c>
      <c r="L445" s="4">
        <v>35267.89604619662</v>
      </c>
      <c r="M445" s="4">
        <v>-0.42894416683939746</v>
      </c>
      <c r="N445" s="3" t="s">
        <v>439</v>
      </c>
    </row>
    <row r="446" spans="1:14" x14ac:dyDescent="0.3">
      <c r="A446" s="3" t="s">
        <v>171</v>
      </c>
      <c r="B446" s="3" t="s">
        <v>54</v>
      </c>
      <c r="C446" s="4">
        <v>10.67</v>
      </c>
      <c r="D446" s="4">
        <v>57</v>
      </c>
      <c r="E446" s="4">
        <v>272</v>
      </c>
      <c r="F446" s="4">
        <v>2902.24</v>
      </c>
      <c r="G446" s="4">
        <v>-0.22489019829254978</v>
      </c>
      <c r="H446" s="3" t="s">
        <v>439</v>
      </c>
      <c r="I446" s="3" t="s">
        <v>337</v>
      </c>
      <c r="J446" s="1">
        <v>45302</v>
      </c>
      <c r="K446" s="4">
        <v>42123.110909090959</v>
      </c>
      <c r="L446" s="4">
        <v>132929.50192099597</v>
      </c>
      <c r="M446" s="4">
        <v>-0.29505016074160206</v>
      </c>
      <c r="N446" s="3" t="s">
        <v>439</v>
      </c>
    </row>
    <row r="447" spans="1:14" x14ac:dyDescent="0.3">
      <c r="A447" s="3" t="s">
        <v>19</v>
      </c>
      <c r="B447" s="3" t="s">
        <v>85</v>
      </c>
      <c r="C447" s="4">
        <v>88.65</v>
      </c>
      <c r="D447" s="4">
        <v>10</v>
      </c>
      <c r="E447" s="4">
        <v>40</v>
      </c>
      <c r="F447" s="4">
        <v>3546</v>
      </c>
      <c r="G447" s="4">
        <v>-0.2185702177757966</v>
      </c>
      <c r="H447" s="3" t="s">
        <v>439</v>
      </c>
      <c r="I447" s="3" t="s">
        <v>338</v>
      </c>
      <c r="J447" s="1">
        <v>45364</v>
      </c>
      <c r="K447" s="4">
        <v>9929.7000000000007</v>
      </c>
      <c r="L447" s="4">
        <v>17495.282577171645</v>
      </c>
      <c r="M447" s="4">
        <v>-0.36488121708474941</v>
      </c>
      <c r="N447" s="3" t="s">
        <v>439</v>
      </c>
    </row>
    <row r="448" spans="1:14" x14ac:dyDescent="0.3">
      <c r="A448" s="3" t="s">
        <v>24</v>
      </c>
      <c r="B448" s="3" t="s">
        <v>54</v>
      </c>
      <c r="C448" s="4">
        <v>18.11</v>
      </c>
      <c r="D448" s="4">
        <v>10</v>
      </c>
      <c r="E448" s="4">
        <v>12</v>
      </c>
      <c r="F448" s="4">
        <v>217.32</v>
      </c>
      <c r="G448" s="4">
        <v>-0.25124884451014773</v>
      </c>
      <c r="H448" s="3" t="s">
        <v>439</v>
      </c>
      <c r="I448" s="3" t="s">
        <v>337</v>
      </c>
      <c r="J448" s="1">
        <v>45364</v>
      </c>
      <c r="K448" s="4">
        <v>42123.110909090959</v>
      </c>
      <c r="L448" s="4">
        <v>132929.50192099597</v>
      </c>
      <c r="M448" s="4">
        <v>-0.31524823536912699</v>
      </c>
      <c r="N448" s="3" t="s">
        <v>439</v>
      </c>
    </row>
    <row r="449" spans="1:14" x14ac:dyDescent="0.3">
      <c r="A449" s="3" t="s">
        <v>121</v>
      </c>
      <c r="B449" s="3" t="s">
        <v>41</v>
      </c>
      <c r="C449" s="4">
        <v>79.989999999999995</v>
      </c>
      <c r="D449" s="4">
        <v>7</v>
      </c>
      <c r="E449" s="4">
        <v>13</v>
      </c>
      <c r="F449" s="4">
        <v>1039.8699999999999</v>
      </c>
      <c r="G449" s="4">
        <v>-0.24317363018484744</v>
      </c>
      <c r="H449" s="3" t="s">
        <v>439</v>
      </c>
      <c r="I449" s="3" t="s">
        <v>338</v>
      </c>
      <c r="J449" s="1">
        <v>45330</v>
      </c>
      <c r="K449" s="4">
        <v>10438.718031746032</v>
      </c>
      <c r="L449" s="4">
        <v>26406.609500097282</v>
      </c>
      <c r="M449" s="4">
        <v>-0.35592786085284467</v>
      </c>
      <c r="N449" s="3" t="s">
        <v>439</v>
      </c>
    </row>
    <row r="450" spans="1:14" x14ac:dyDescent="0.3">
      <c r="A450" s="3" t="s">
        <v>122</v>
      </c>
      <c r="B450" s="3" t="s">
        <v>41</v>
      </c>
      <c r="C450" s="4">
        <v>59.09</v>
      </c>
      <c r="D450" s="4">
        <v>10</v>
      </c>
      <c r="E450" s="4">
        <v>432</v>
      </c>
      <c r="F450" s="4">
        <v>25526.880000000001</v>
      </c>
      <c r="G450" s="4">
        <v>-2.7774792690722226E-3</v>
      </c>
      <c r="H450" s="3" t="s">
        <v>439</v>
      </c>
      <c r="I450" s="3" t="s">
        <v>338</v>
      </c>
      <c r="J450" s="1">
        <v>45321</v>
      </c>
      <c r="K450" s="4">
        <v>10438.718031746032</v>
      </c>
      <c r="L450" s="4">
        <v>26406.609500097282</v>
      </c>
      <c r="M450" s="4">
        <v>0.57137823650546216</v>
      </c>
      <c r="N450" s="3" t="s">
        <v>439</v>
      </c>
    </row>
    <row r="451" spans="1:14" x14ac:dyDescent="0.3">
      <c r="A451" s="3" t="s">
        <v>175</v>
      </c>
      <c r="B451" s="3" t="s">
        <v>54</v>
      </c>
      <c r="C451" s="4">
        <v>68</v>
      </c>
      <c r="D451" s="4">
        <v>6</v>
      </c>
      <c r="E451" s="4">
        <v>33</v>
      </c>
      <c r="F451" s="4">
        <v>2244</v>
      </c>
      <c r="G451" s="4">
        <v>-0.23135233321138224</v>
      </c>
      <c r="H451" s="3" t="s">
        <v>439</v>
      </c>
      <c r="I451" s="3" t="s">
        <v>337</v>
      </c>
      <c r="J451" s="1">
        <v>45418</v>
      </c>
      <c r="K451" s="4">
        <v>42123.110909090959</v>
      </c>
      <c r="L451" s="4">
        <v>132929.50192099597</v>
      </c>
      <c r="M451" s="4">
        <v>-0.30000195842750033</v>
      </c>
      <c r="N451" s="3" t="s">
        <v>439</v>
      </c>
    </row>
    <row r="452" spans="1:14" x14ac:dyDescent="0.3">
      <c r="A452" s="3" t="s">
        <v>43</v>
      </c>
      <c r="B452" s="3" t="s">
        <v>41</v>
      </c>
      <c r="C452" s="4">
        <v>109.99</v>
      </c>
      <c r="D452" s="4">
        <v>8</v>
      </c>
      <c r="E452" s="4">
        <v>26</v>
      </c>
      <c r="F452" s="4">
        <v>2859.74</v>
      </c>
      <c r="G452" s="4">
        <v>-0.22530743324340416</v>
      </c>
      <c r="H452" s="3" t="s">
        <v>439</v>
      </c>
      <c r="I452" s="3" t="s">
        <v>335</v>
      </c>
      <c r="J452" s="1">
        <v>45303</v>
      </c>
      <c r="K452" s="4">
        <v>10438.718031746032</v>
      </c>
      <c r="L452" s="4">
        <v>26406.609500097282</v>
      </c>
      <c r="M452" s="4">
        <v>-0.28701064525978282</v>
      </c>
      <c r="N452" s="3" t="s">
        <v>439</v>
      </c>
    </row>
    <row r="453" spans="1:14" x14ac:dyDescent="0.3">
      <c r="A453" s="3" t="s">
        <v>16</v>
      </c>
      <c r="B453" s="3" t="s">
        <v>7</v>
      </c>
      <c r="C453" s="4">
        <v>68.61</v>
      </c>
      <c r="D453" s="4">
        <v>3</v>
      </c>
      <c r="E453" s="4">
        <v>10</v>
      </c>
      <c r="F453" s="4">
        <v>686.1</v>
      </c>
      <c r="G453" s="4">
        <v>-0.24664669391575922</v>
      </c>
      <c r="H453" s="3" t="s">
        <v>439</v>
      </c>
      <c r="I453" s="3" t="s">
        <v>143</v>
      </c>
      <c r="J453" s="1">
        <v>45443</v>
      </c>
      <c r="K453" s="4">
        <v>1881.0670270270268</v>
      </c>
      <c r="L453" s="4">
        <v>5343.4324984110126</v>
      </c>
      <c r="M453" s="4">
        <v>-0.22363284787117205</v>
      </c>
      <c r="N453" s="3" t="s">
        <v>439</v>
      </c>
    </row>
    <row r="454" spans="1:14" x14ac:dyDescent="0.3">
      <c r="A454" s="3" t="s">
        <v>61</v>
      </c>
      <c r="B454" s="3" t="s">
        <v>129</v>
      </c>
      <c r="C454" s="4">
        <v>12.49</v>
      </c>
      <c r="D454" s="4">
        <v>7</v>
      </c>
      <c r="E454" s="4">
        <v>17</v>
      </c>
      <c r="F454" s="4">
        <v>212.33</v>
      </c>
      <c r="G454" s="4">
        <v>-0.2512978328020245</v>
      </c>
      <c r="H454" s="3" t="s">
        <v>439</v>
      </c>
      <c r="I454" s="3" t="s">
        <v>335</v>
      </c>
      <c r="J454" s="1">
        <v>45387</v>
      </c>
      <c r="K454" s="4">
        <v>66960.915909090923</v>
      </c>
      <c r="L454" s="4">
        <v>268412.05159382155</v>
      </c>
      <c r="M454" s="4">
        <v>-0.24867954144659343</v>
      </c>
      <c r="N454" s="3" t="s">
        <v>439</v>
      </c>
    </row>
    <row r="455" spans="1:14" x14ac:dyDescent="0.3">
      <c r="A455" s="3" t="s">
        <v>12</v>
      </c>
      <c r="B455" s="3" t="s">
        <v>54</v>
      </c>
      <c r="C455" s="4">
        <v>25</v>
      </c>
      <c r="D455" s="4">
        <v>5</v>
      </c>
      <c r="E455" s="4">
        <v>8</v>
      </c>
      <c r="F455" s="4">
        <v>200</v>
      </c>
      <c r="G455" s="4">
        <v>-0.25141888002423707</v>
      </c>
      <c r="H455" s="3" t="s">
        <v>439</v>
      </c>
      <c r="I455" s="3" t="s">
        <v>337</v>
      </c>
      <c r="J455" s="1">
        <v>45293</v>
      </c>
      <c r="K455" s="4">
        <v>42123.110909090959</v>
      </c>
      <c r="L455" s="4">
        <v>132929.50192099597</v>
      </c>
      <c r="M455" s="4">
        <v>-0.31537852999710431</v>
      </c>
      <c r="N455" s="3" t="s">
        <v>439</v>
      </c>
    </row>
    <row r="456" spans="1:14" x14ac:dyDescent="0.3">
      <c r="A456" s="3" t="s">
        <v>159</v>
      </c>
      <c r="B456" s="3" t="s">
        <v>54</v>
      </c>
      <c r="C456" s="4">
        <v>50.79</v>
      </c>
      <c r="D456" s="4">
        <v>1</v>
      </c>
      <c r="E456" s="4">
        <v>7506</v>
      </c>
      <c r="F456" s="4">
        <v>381229.74</v>
      </c>
      <c r="G456" s="4">
        <v>3.4892617045158349</v>
      </c>
      <c r="H456" s="3" t="s">
        <v>438</v>
      </c>
      <c r="I456" s="3" t="s">
        <v>337</v>
      </c>
      <c r="J456" s="1">
        <v>45387</v>
      </c>
      <c r="K456" s="4">
        <v>42123.110909090959</v>
      </c>
      <c r="L456" s="4">
        <v>132929.50192099597</v>
      </c>
      <c r="M456" s="4">
        <v>2.551026101733612</v>
      </c>
      <c r="N456" s="3" t="s">
        <v>439</v>
      </c>
    </row>
    <row r="457" spans="1:14" x14ac:dyDescent="0.3">
      <c r="A457" s="3" t="s">
        <v>123</v>
      </c>
      <c r="B457" s="3" t="s">
        <v>9</v>
      </c>
      <c r="C457" s="4">
        <v>139.99</v>
      </c>
      <c r="D457" s="4">
        <v>10</v>
      </c>
      <c r="E457" s="4">
        <v>4</v>
      </c>
      <c r="F457" s="4">
        <v>559.96</v>
      </c>
      <c r="G457" s="4">
        <v>-0.24788504724989499</v>
      </c>
      <c r="H457" s="3" t="s">
        <v>439</v>
      </c>
      <c r="I457" s="3" t="s">
        <v>338</v>
      </c>
      <c r="J457" s="1">
        <v>45322</v>
      </c>
      <c r="K457" s="4">
        <v>3369.2595999999985</v>
      </c>
      <c r="L457" s="4">
        <v>7916.3472393375896</v>
      </c>
      <c r="M457" s="4">
        <v>-0.35487321552042861</v>
      </c>
      <c r="N457" s="3" t="s">
        <v>439</v>
      </c>
    </row>
    <row r="458" spans="1:14" x14ac:dyDescent="0.3">
      <c r="A458" s="3" t="s">
        <v>71</v>
      </c>
      <c r="B458" s="3" t="s">
        <v>54</v>
      </c>
      <c r="C458" s="4">
        <v>44.61</v>
      </c>
      <c r="D458" s="4">
        <v>54</v>
      </c>
      <c r="E458" s="4">
        <v>27</v>
      </c>
      <c r="F458" s="4">
        <v>1204.47</v>
      </c>
      <c r="G458" s="4">
        <v>-0.24155770376342087</v>
      </c>
      <c r="H458" s="3" t="s">
        <v>439</v>
      </c>
      <c r="I458" s="3" t="s">
        <v>337</v>
      </c>
      <c r="J458" s="1">
        <v>45341</v>
      </c>
      <c r="K458" s="4">
        <v>42123.110909090959</v>
      </c>
      <c r="L458" s="4">
        <v>132929.50192099597</v>
      </c>
      <c r="M458" s="4">
        <v>-0.30782211862502989</v>
      </c>
      <c r="N458" s="3" t="s">
        <v>439</v>
      </c>
    </row>
    <row r="459" spans="1:14" x14ac:dyDescent="0.3">
      <c r="A459" s="3" t="s">
        <v>176</v>
      </c>
      <c r="B459" s="3" t="s">
        <v>54</v>
      </c>
      <c r="C459" s="4">
        <v>49.99</v>
      </c>
      <c r="D459" s="4">
        <v>3</v>
      </c>
      <c r="E459" s="4">
        <v>19</v>
      </c>
      <c r="F459" s="4">
        <v>949.81000000000006</v>
      </c>
      <c r="G459" s="4">
        <v>-0.24405777558894023</v>
      </c>
      <c r="H459" s="3" t="s">
        <v>439</v>
      </c>
      <c r="I459" s="3" t="s">
        <v>337</v>
      </c>
      <c r="J459" s="1">
        <v>45390</v>
      </c>
      <c r="K459" s="4">
        <v>42123.110909090959</v>
      </c>
      <c r="L459" s="4">
        <v>132929.50192099597</v>
      </c>
      <c r="M459" s="4">
        <v>-0.30973787093222921</v>
      </c>
      <c r="N459" s="3" t="s">
        <v>439</v>
      </c>
    </row>
    <row r="460" spans="1:14" x14ac:dyDescent="0.3">
      <c r="A460" s="3" t="s">
        <v>40</v>
      </c>
      <c r="B460" s="3" t="s">
        <v>54</v>
      </c>
      <c r="C460" s="4">
        <v>178.99</v>
      </c>
      <c r="D460" s="4">
        <v>1</v>
      </c>
      <c r="E460" s="4">
        <v>77</v>
      </c>
      <c r="F460" s="4">
        <v>13782.230000000001</v>
      </c>
      <c r="G460" s="4">
        <v>-0.11807814904676085</v>
      </c>
      <c r="H460" s="3" t="s">
        <v>439</v>
      </c>
      <c r="I460" s="3" t="s">
        <v>337</v>
      </c>
      <c r="J460" s="1">
        <v>45304</v>
      </c>
      <c r="K460" s="4">
        <v>42123.110909090959</v>
      </c>
      <c r="L460" s="4">
        <v>132929.50192099597</v>
      </c>
      <c r="M460" s="4">
        <v>-0.21320234033476482</v>
      </c>
      <c r="N460" s="3" t="s">
        <v>439</v>
      </c>
    </row>
    <row r="461" spans="1:14" x14ac:dyDescent="0.3">
      <c r="A461" s="3" t="s">
        <v>71</v>
      </c>
      <c r="B461" s="3" t="s">
        <v>54</v>
      </c>
      <c r="C461" s="4">
        <v>24.35</v>
      </c>
      <c r="D461" s="4">
        <v>10</v>
      </c>
      <c r="E461" s="4">
        <v>88</v>
      </c>
      <c r="F461" s="4">
        <v>2142.8000000000002</v>
      </c>
      <c r="G461" s="4">
        <v>-0.23234584325906371</v>
      </c>
      <c r="H461" s="3" t="s">
        <v>439</v>
      </c>
      <c r="I461" s="3" t="s">
        <v>337</v>
      </c>
      <c r="J461" s="1">
        <v>45362</v>
      </c>
      <c r="K461" s="4">
        <v>42123.110909090959</v>
      </c>
      <c r="L461" s="4">
        <v>132929.50192099597</v>
      </c>
      <c r="M461" s="4">
        <v>-0.30076326422145527</v>
      </c>
      <c r="N461" s="3" t="s">
        <v>439</v>
      </c>
    </row>
    <row r="462" spans="1:14" x14ac:dyDescent="0.3">
      <c r="A462" s="3" t="s">
        <v>38</v>
      </c>
      <c r="B462" s="3" t="s">
        <v>54</v>
      </c>
      <c r="C462" s="4">
        <v>24.5</v>
      </c>
      <c r="D462" s="4">
        <v>10</v>
      </c>
      <c r="E462" s="4">
        <v>415</v>
      </c>
      <c r="F462" s="4">
        <v>10167.5</v>
      </c>
      <c r="G462" s="4">
        <v>-0.15356501243268589</v>
      </c>
      <c r="H462" s="3" t="s">
        <v>439</v>
      </c>
      <c r="I462" s="3" t="s">
        <v>337</v>
      </c>
      <c r="J462" s="1">
        <v>45349</v>
      </c>
      <c r="K462" s="4">
        <v>42123.110909090959</v>
      </c>
      <c r="L462" s="4">
        <v>132929.50192099597</v>
      </c>
      <c r="M462" s="4">
        <v>-0.24039517524170931</v>
      </c>
      <c r="N462" s="3" t="s">
        <v>439</v>
      </c>
    </row>
    <row r="463" spans="1:14" x14ac:dyDescent="0.3">
      <c r="A463" s="3" t="s">
        <v>153</v>
      </c>
      <c r="B463" s="3" t="s">
        <v>54</v>
      </c>
      <c r="C463" s="4">
        <v>68.72</v>
      </c>
      <c r="D463" s="4">
        <v>10</v>
      </c>
      <c r="E463" s="4">
        <v>55</v>
      </c>
      <c r="F463" s="4">
        <v>3779.6</v>
      </c>
      <c r="G463" s="4">
        <v>-0.21627689814004181</v>
      </c>
      <c r="H463" s="3" t="s">
        <v>439</v>
      </c>
      <c r="I463" s="3" t="s">
        <v>337</v>
      </c>
      <c r="J463" s="1">
        <v>45368</v>
      </c>
      <c r="K463" s="4">
        <v>42123.110909090959</v>
      </c>
      <c r="L463" s="4">
        <v>132929.50192099597</v>
      </c>
      <c r="M463" s="4">
        <v>-0.28844997051053173</v>
      </c>
      <c r="N463" s="3" t="s">
        <v>439</v>
      </c>
    </row>
    <row r="464" spans="1:14" x14ac:dyDescent="0.3">
      <c r="A464" s="3" t="s">
        <v>18</v>
      </c>
      <c r="B464" s="3" t="s">
        <v>41</v>
      </c>
      <c r="C464" s="4">
        <v>65</v>
      </c>
      <c r="D464" s="4">
        <v>10</v>
      </c>
      <c r="E464" s="4">
        <v>485</v>
      </c>
      <c r="F464" s="4">
        <v>31525</v>
      </c>
      <c r="G464" s="4">
        <v>5.6107821987836211E-2</v>
      </c>
      <c r="H464" s="3" t="s">
        <v>439</v>
      </c>
      <c r="I464" s="3" t="s">
        <v>143</v>
      </c>
      <c r="J464" s="1">
        <v>45350</v>
      </c>
      <c r="K464" s="4">
        <v>10438.718031746032</v>
      </c>
      <c r="L464" s="4">
        <v>26406.609500097282</v>
      </c>
      <c r="M464" s="4">
        <v>0.79852288375667035</v>
      </c>
      <c r="N464" s="3" t="s">
        <v>439</v>
      </c>
    </row>
    <row r="465" spans="1:14" x14ac:dyDescent="0.3">
      <c r="A465" s="3" t="s">
        <v>182</v>
      </c>
      <c r="B465" s="3" t="s">
        <v>54</v>
      </c>
      <c r="C465" s="4">
        <v>21.25</v>
      </c>
      <c r="D465" s="4">
        <v>10</v>
      </c>
      <c r="E465" s="4">
        <v>504</v>
      </c>
      <c r="F465" s="4">
        <v>10710</v>
      </c>
      <c r="G465" s="4">
        <v>-0.1482391310011919</v>
      </c>
      <c r="H465" s="3" t="s">
        <v>439</v>
      </c>
      <c r="I465" s="3" t="s">
        <v>337</v>
      </c>
      <c r="J465" s="1">
        <v>45406</v>
      </c>
      <c r="K465" s="4">
        <v>42123.110909090959</v>
      </c>
      <c r="L465" s="4">
        <v>132929.50192099597</v>
      </c>
      <c r="M465" s="4">
        <v>-0.23631406463676305</v>
      </c>
      <c r="N465" s="3" t="s">
        <v>439</v>
      </c>
    </row>
    <row r="466" spans="1:14" x14ac:dyDescent="0.3">
      <c r="A466" s="3" t="s">
        <v>55</v>
      </c>
      <c r="B466" s="3" t="s">
        <v>54</v>
      </c>
      <c r="C466" s="4">
        <v>18.989999999999998</v>
      </c>
      <c r="D466" s="4">
        <v>10</v>
      </c>
      <c r="E466" s="4">
        <v>14</v>
      </c>
      <c r="F466" s="4">
        <v>265.85999999999996</v>
      </c>
      <c r="G466" s="4">
        <v>-0.25077231310980719</v>
      </c>
      <c r="H466" s="3" t="s">
        <v>439</v>
      </c>
      <c r="I466" s="3" t="s">
        <v>337</v>
      </c>
      <c r="J466" s="1">
        <v>45347</v>
      </c>
      <c r="K466" s="4">
        <v>42123.110909090959</v>
      </c>
      <c r="L466" s="4">
        <v>132929.50192099597</v>
      </c>
      <c r="M466" s="4">
        <v>-0.31488307940827154</v>
      </c>
      <c r="N466" s="3" t="s">
        <v>439</v>
      </c>
    </row>
    <row r="467" spans="1:14" x14ac:dyDescent="0.3">
      <c r="A467" s="3" t="s">
        <v>63</v>
      </c>
      <c r="B467" s="3" t="s">
        <v>54</v>
      </c>
      <c r="C467" s="4">
        <v>16.48</v>
      </c>
      <c r="D467" s="4">
        <v>10</v>
      </c>
      <c r="E467" s="4">
        <v>24</v>
      </c>
      <c r="F467" s="4">
        <v>395.52</v>
      </c>
      <c r="G467" s="4">
        <v>-0.24949940290444775</v>
      </c>
      <c r="H467" s="3" t="s">
        <v>439</v>
      </c>
      <c r="I467" s="3" t="s">
        <v>337</v>
      </c>
      <c r="J467" s="1">
        <v>45318</v>
      </c>
      <c r="K467" s="4">
        <v>42123.110909090959</v>
      </c>
      <c r="L467" s="4">
        <v>132929.50192099597</v>
      </c>
      <c r="M467" s="4">
        <v>-0.31390767516672813</v>
      </c>
      <c r="N467" s="3" t="s">
        <v>439</v>
      </c>
    </row>
    <row r="468" spans="1:14" x14ac:dyDescent="0.3">
      <c r="A468" s="3" t="s">
        <v>18</v>
      </c>
      <c r="B468" s="3" t="s">
        <v>41</v>
      </c>
      <c r="C468" s="4">
        <v>45</v>
      </c>
      <c r="D468" s="4">
        <v>10</v>
      </c>
      <c r="E468" s="4">
        <v>150</v>
      </c>
      <c r="F468" s="4">
        <v>6750</v>
      </c>
      <c r="G468" s="4">
        <v>-0.18711561112785782</v>
      </c>
      <c r="H468" s="3" t="s">
        <v>439</v>
      </c>
      <c r="I468" s="3" t="s">
        <v>143</v>
      </c>
      <c r="J468" s="1">
        <v>45294</v>
      </c>
      <c r="K468" s="4">
        <v>10438.718031746032</v>
      </c>
      <c r="L468" s="4">
        <v>26406.609500097282</v>
      </c>
      <c r="M468" s="4">
        <v>-0.13968919530288212</v>
      </c>
      <c r="N468" s="3" t="s">
        <v>439</v>
      </c>
    </row>
    <row r="469" spans="1:14" x14ac:dyDescent="0.3">
      <c r="A469" s="3" t="s">
        <v>58</v>
      </c>
      <c r="B469" s="3" t="s">
        <v>54</v>
      </c>
      <c r="C469" s="4">
        <v>15</v>
      </c>
      <c r="D469" s="4">
        <v>2</v>
      </c>
      <c r="E469" s="4">
        <v>3</v>
      </c>
      <c r="F469" s="4">
        <v>45</v>
      </c>
      <c r="G469" s="4">
        <v>-0.25294056043323537</v>
      </c>
      <c r="H469" s="3" t="s">
        <v>439</v>
      </c>
      <c r="I469" s="3" t="s">
        <v>337</v>
      </c>
      <c r="J469" s="1">
        <v>45388</v>
      </c>
      <c r="K469" s="4">
        <v>42123.110909090959</v>
      </c>
      <c r="L469" s="4">
        <v>132929.50192099597</v>
      </c>
      <c r="M469" s="4">
        <v>-0.31654456159851752</v>
      </c>
      <c r="N469" s="3" t="s">
        <v>439</v>
      </c>
    </row>
    <row r="470" spans="1:14" x14ac:dyDescent="0.3">
      <c r="A470" s="3" t="s">
        <v>341</v>
      </c>
      <c r="B470" s="3" t="s">
        <v>41</v>
      </c>
      <c r="C470" s="4">
        <v>71.989999999999995</v>
      </c>
      <c r="D470" s="4">
        <v>5</v>
      </c>
      <c r="E470" s="4">
        <v>3</v>
      </c>
      <c r="F470" s="4">
        <v>215.96999999999997</v>
      </c>
      <c r="G470" s="4">
        <v>-0.25126209785564541</v>
      </c>
      <c r="H470" s="3" t="s">
        <v>439</v>
      </c>
      <c r="I470" s="3" t="s">
        <v>335</v>
      </c>
      <c r="J470" s="1">
        <v>45383</v>
      </c>
      <c r="K470" s="4">
        <v>10438.718031746032</v>
      </c>
      <c r="L470" s="4">
        <v>26406.609500097282</v>
      </c>
      <c r="M470" s="4">
        <v>-0.38712838282810869</v>
      </c>
      <c r="N470" s="3" t="s">
        <v>439</v>
      </c>
    </row>
    <row r="471" spans="1:14" x14ac:dyDescent="0.3">
      <c r="A471" s="3" t="s">
        <v>52</v>
      </c>
      <c r="B471" s="3" t="s">
        <v>54</v>
      </c>
      <c r="C471" s="4">
        <v>29.74</v>
      </c>
      <c r="D471" s="4">
        <v>19</v>
      </c>
      <c r="E471" s="4">
        <v>578</v>
      </c>
      <c r="F471" s="4">
        <v>17189.719999999998</v>
      </c>
      <c r="G471" s="4">
        <v>-8.4625821454131375E-2</v>
      </c>
      <c r="H471" s="3" t="s">
        <v>439</v>
      </c>
      <c r="I471" s="3" t="s">
        <v>337</v>
      </c>
      <c r="J471" s="1">
        <v>45410</v>
      </c>
      <c r="K471" s="4">
        <v>42123.110909090959</v>
      </c>
      <c r="L471" s="4">
        <v>132929.50192099597</v>
      </c>
      <c r="M471" s="4">
        <v>-0.18756852729283249</v>
      </c>
      <c r="N471" s="3" t="s">
        <v>439</v>
      </c>
    </row>
    <row r="472" spans="1:14" x14ac:dyDescent="0.3">
      <c r="A472" s="3" t="s">
        <v>153</v>
      </c>
      <c r="B472" s="3" t="s">
        <v>54</v>
      </c>
      <c r="C472" s="4">
        <v>36.99</v>
      </c>
      <c r="D472" s="4">
        <v>4</v>
      </c>
      <c r="E472" s="4">
        <v>16</v>
      </c>
      <c r="F472" s="4">
        <v>591.84</v>
      </c>
      <c r="G472" s="4">
        <v>-0.24757207195028941</v>
      </c>
      <c r="H472" s="3" t="s">
        <v>439</v>
      </c>
      <c r="I472" s="3" t="s">
        <v>337</v>
      </c>
      <c r="J472" s="1">
        <v>45345</v>
      </c>
      <c r="K472" s="4">
        <v>42123.110909090959</v>
      </c>
      <c r="L472" s="4">
        <v>132929.50192099597</v>
      </c>
      <c r="M472" s="4">
        <v>-0.3124308021087317</v>
      </c>
      <c r="N472" s="3" t="s">
        <v>439</v>
      </c>
    </row>
    <row r="473" spans="1:14" x14ac:dyDescent="0.3">
      <c r="A473" s="3" t="s">
        <v>50</v>
      </c>
      <c r="B473" s="3" t="s">
        <v>54</v>
      </c>
      <c r="C473" s="4">
        <v>69.25</v>
      </c>
      <c r="D473" s="4">
        <v>3</v>
      </c>
      <c r="E473" s="4">
        <v>19</v>
      </c>
      <c r="F473" s="4">
        <v>1315.75</v>
      </c>
      <c r="G473" s="4">
        <v>-0.24046523540268971</v>
      </c>
      <c r="H473" s="3" t="s">
        <v>439</v>
      </c>
      <c r="I473" s="3" t="s">
        <v>337</v>
      </c>
      <c r="J473" s="1">
        <v>45322</v>
      </c>
      <c r="K473" s="4">
        <v>42123.110909090959</v>
      </c>
      <c r="L473" s="4">
        <v>132929.50192099597</v>
      </c>
      <c r="M473" s="4">
        <v>-0.30698498316306044</v>
      </c>
      <c r="N473" s="3" t="s">
        <v>439</v>
      </c>
    </row>
    <row r="474" spans="1:14" x14ac:dyDescent="0.3">
      <c r="A474" s="3" t="s">
        <v>126</v>
      </c>
      <c r="B474" s="3" t="s">
        <v>180</v>
      </c>
      <c r="C474" s="4">
        <v>28.97</v>
      </c>
      <c r="D474" s="4">
        <v>9</v>
      </c>
      <c r="E474" s="4">
        <v>12</v>
      </c>
      <c r="F474" s="4">
        <v>347.64</v>
      </c>
      <c r="G474" s="4">
        <v>-0.2499694548914338</v>
      </c>
      <c r="H474" s="3" t="s">
        <v>439</v>
      </c>
      <c r="I474" s="3" t="s">
        <v>338</v>
      </c>
      <c r="J474" s="1">
        <v>45375</v>
      </c>
      <c r="K474" s="4">
        <v>15577.778285714288</v>
      </c>
      <c r="L474" s="4">
        <v>35267.89604619662</v>
      </c>
      <c r="M474" s="4">
        <v>-0.43184141933969283</v>
      </c>
      <c r="N474" s="3" t="s">
        <v>439</v>
      </c>
    </row>
    <row r="475" spans="1:14" x14ac:dyDescent="0.3">
      <c r="A475" s="3" t="s">
        <v>87</v>
      </c>
      <c r="B475" s="3" t="s">
        <v>54</v>
      </c>
      <c r="C475" s="4">
        <v>18.32</v>
      </c>
      <c r="D475" s="4">
        <v>10</v>
      </c>
      <c r="E475" s="4">
        <v>211</v>
      </c>
      <c r="F475" s="4">
        <v>3865.52</v>
      </c>
      <c r="G475" s="4">
        <v>-0.21543339632880867</v>
      </c>
      <c r="H475" s="3" t="s">
        <v>439</v>
      </c>
      <c r="I475" s="3" t="s">
        <v>337</v>
      </c>
      <c r="J475" s="1">
        <v>45366</v>
      </c>
      <c r="K475" s="4">
        <v>42123.110909090959</v>
      </c>
      <c r="L475" s="4">
        <v>132929.50192099597</v>
      </c>
      <c r="M475" s="4">
        <v>-0.28780361286412259</v>
      </c>
      <c r="N475" s="3" t="s">
        <v>439</v>
      </c>
    </row>
    <row r="476" spans="1:14" x14ac:dyDescent="0.3">
      <c r="A476" s="3" t="s">
        <v>363</v>
      </c>
      <c r="B476" s="3" t="s">
        <v>101</v>
      </c>
      <c r="C476" s="4">
        <v>16.850000000000001</v>
      </c>
      <c r="D476" s="4">
        <v>4</v>
      </c>
      <c r="E476" s="4">
        <v>16</v>
      </c>
      <c r="F476" s="4">
        <v>269.60000000000002</v>
      </c>
      <c r="G476" s="4">
        <v>-0.25073559643413207</v>
      </c>
      <c r="H476" s="3" t="s">
        <v>439</v>
      </c>
      <c r="I476" s="3" t="s">
        <v>335</v>
      </c>
      <c r="J476" s="1">
        <v>45396</v>
      </c>
      <c r="K476" s="4">
        <v>1516.98</v>
      </c>
      <c r="L476" s="4">
        <v>1143.3262167222638</v>
      </c>
      <c r="M476" s="4">
        <v>-1.091009706377627</v>
      </c>
      <c r="N476" s="3" t="s">
        <v>439</v>
      </c>
    </row>
    <row r="477" spans="1:14" x14ac:dyDescent="0.3">
      <c r="A477" s="3" t="s">
        <v>13</v>
      </c>
      <c r="B477" s="3" t="s">
        <v>54</v>
      </c>
      <c r="C477" s="4">
        <v>54.99</v>
      </c>
      <c r="D477" s="4">
        <v>2</v>
      </c>
      <c r="E477" s="4">
        <v>45</v>
      </c>
      <c r="F477" s="4">
        <v>2474.5500000000002</v>
      </c>
      <c r="G477" s="4">
        <v>-0.22908895631915929</v>
      </c>
      <c r="H477" s="3" t="s">
        <v>439</v>
      </c>
      <c r="I477" s="3" t="s">
        <v>337</v>
      </c>
      <c r="J477" s="1">
        <v>45293</v>
      </c>
      <c r="K477" s="4">
        <v>42123.110909090959</v>
      </c>
      <c r="L477" s="4">
        <v>132929.50192099597</v>
      </c>
      <c r="M477" s="4">
        <v>-0.29826758045520474</v>
      </c>
      <c r="N477" s="3" t="s">
        <v>439</v>
      </c>
    </row>
    <row r="478" spans="1:14" x14ac:dyDescent="0.3">
      <c r="A478" s="3" t="s">
        <v>359</v>
      </c>
      <c r="B478" s="3" t="s">
        <v>54</v>
      </c>
      <c r="C478" s="4">
        <v>18.84</v>
      </c>
      <c r="D478" s="4">
        <v>47</v>
      </c>
      <c r="E478" s="4">
        <v>674</v>
      </c>
      <c r="F478" s="4">
        <v>12698.16</v>
      </c>
      <c r="G478" s="4">
        <v>-0.12872078182729491</v>
      </c>
      <c r="H478" s="3" t="s">
        <v>439</v>
      </c>
      <c r="I478" s="3" t="s">
        <v>337</v>
      </c>
      <c r="J478" s="1">
        <v>45304</v>
      </c>
      <c r="K478" s="4">
        <v>42123.110909090959</v>
      </c>
      <c r="L478" s="4">
        <v>132929.50192099597</v>
      </c>
      <c r="M478" s="4">
        <v>-0.22135756535504886</v>
      </c>
      <c r="N478" s="3" t="s">
        <v>439</v>
      </c>
    </row>
    <row r="479" spans="1:14" x14ac:dyDescent="0.3">
      <c r="A479" s="3" t="s">
        <v>1</v>
      </c>
      <c r="B479" s="3" t="s">
        <v>180</v>
      </c>
      <c r="C479" s="4">
        <v>89.99</v>
      </c>
      <c r="D479" s="4">
        <v>7</v>
      </c>
      <c r="E479" s="4">
        <v>129</v>
      </c>
      <c r="F479" s="4">
        <v>11608.71</v>
      </c>
      <c r="G479" s="4">
        <v>-0.13941623164396061</v>
      </c>
      <c r="H479" s="3" t="s">
        <v>439</v>
      </c>
      <c r="I479" s="3" t="s">
        <v>143</v>
      </c>
      <c r="J479" s="1">
        <v>45368</v>
      </c>
      <c r="K479" s="4">
        <v>15577.778285714288</v>
      </c>
      <c r="L479" s="4">
        <v>35267.89604619662</v>
      </c>
      <c r="M479" s="4">
        <v>-0.11254054623829265</v>
      </c>
      <c r="N479" s="3" t="s">
        <v>439</v>
      </c>
    </row>
    <row r="480" spans="1:14" x14ac:dyDescent="0.3">
      <c r="A480" s="3" t="s">
        <v>16</v>
      </c>
      <c r="B480" s="3" t="s">
        <v>41</v>
      </c>
      <c r="C480" s="4">
        <v>140</v>
      </c>
      <c r="D480" s="4">
        <v>1</v>
      </c>
      <c r="E480" s="4">
        <v>2</v>
      </c>
      <c r="F480" s="4">
        <v>280</v>
      </c>
      <c r="G480" s="4">
        <v>-0.25063349658733475</v>
      </c>
      <c r="H480" s="3" t="s">
        <v>439</v>
      </c>
      <c r="I480" s="3" t="s">
        <v>338</v>
      </c>
      <c r="J480" s="1">
        <v>45331</v>
      </c>
      <c r="K480" s="4">
        <v>10438.718031746032</v>
      </c>
      <c r="L480" s="4">
        <v>26406.609500097282</v>
      </c>
      <c r="M480" s="4">
        <v>-0.38470361110571982</v>
      </c>
      <c r="N480" s="3" t="s">
        <v>439</v>
      </c>
    </row>
    <row r="481" spans="1:14" x14ac:dyDescent="0.3">
      <c r="A481" s="3" t="s">
        <v>159</v>
      </c>
      <c r="B481" s="3" t="s">
        <v>41</v>
      </c>
      <c r="C481" s="4">
        <v>52.99</v>
      </c>
      <c r="D481" s="4">
        <v>1</v>
      </c>
      <c r="E481" s="4">
        <v>7</v>
      </c>
      <c r="F481" s="4">
        <v>370.93</v>
      </c>
      <c r="G481" s="4">
        <v>-0.2497408101383656</v>
      </c>
      <c r="H481" s="3" t="s">
        <v>439</v>
      </c>
      <c r="I481" s="3" t="s">
        <v>338</v>
      </c>
      <c r="J481" s="1">
        <v>45402</v>
      </c>
      <c r="K481" s="4">
        <v>10438.718031746032</v>
      </c>
      <c r="L481" s="4">
        <v>26406.609500097282</v>
      </c>
      <c r="M481" s="4">
        <v>-0.38126015502705646</v>
      </c>
      <c r="N481" s="3" t="s">
        <v>439</v>
      </c>
    </row>
    <row r="482" spans="1:14" x14ac:dyDescent="0.3">
      <c r="A482" s="3" t="s">
        <v>199</v>
      </c>
      <c r="B482" s="3" t="s">
        <v>54</v>
      </c>
      <c r="C482" s="4">
        <v>27.99</v>
      </c>
      <c r="D482" s="4">
        <v>10</v>
      </c>
      <c r="E482" s="4">
        <v>75</v>
      </c>
      <c r="F482" s="4">
        <v>2099.25</v>
      </c>
      <c r="G482" s="4">
        <v>-0.2327733863675274</v>
      </c>
      <c r="H482" s="3" t="s">
        <v>439</v>
      </c>
      <c r="I482" s="3" t="s">
        <v>337</v>
      </c>
      <c r="J482" s="1">
        <v>45352</v>
      </c>
      <c r="K482" s="4">
        <v>42123.110909090959</v>
      </c>
      <c r="L482" s="4">
        <v>132929.50192099597</v>
      </c>
      <c r="M482" s="4">
        <v>-0.30109088148752977</v>
      </c>
      <c r="N482" s="3" t="s">
        <v>439</v>
      </c>
    </row>
    <row r="483" spans="1:14" x14ac:dyDescent="0.3">
      <c r="A483" s="3" t="s">
        <v>91</v>
      </c>
      <c r="B483" s="3" t="s">
        <v>54</v>
      </c>
      <c r="C483" s="4">
        <v>9.99</v>
      </c>
      <c r="D483" s="4">
        <v>2</v>
      </c>
      <c r="E483" s="4">
        <v>22</v>
      </c>
      <c r="F483" s="4">
        <v>219.78</v>
      </c>
      <c r="G483" s="4">
        <v>-0.25122469396946295</v>
      </c>
      <c r="H483" s="3" t="s">
        <v>439</v>
      </c>
      <c r="I483" s="3" t="s">
        <v>337</v>
      </c>
      <c r="J483" s="1">
        <v>45399</v>
      </c>
      <c r="K483" s="4">
        <v>42123.110909090959</v>
      </c>
      <c r="L483" s="4">
        <v>132929.50192099597</v>
      </c>
      <c r="M483" s="4">
        <v>-0.31522972931919491</v>
      </c>
      <c r="N483" s="3" t="s">
        <v>439</v>
      </c>
    </row>
    <row r="484" spans="1:14" x14ac:dyDescent="0.3">
      <c r="A484" s="3" t="s">
        <v>20</v>
      </c>
      <c r="B484" s="3" t="s">
        <v>54</v>
      </c>
      <c r="C484" s="4">
        <v>29.94</v>
      </c>
      <c r="D484" s="4">
        <v>1</v>
      </c>
      <c r="E484" s="4">
        <v>9208</v>
      </c>
      <c r="F484" s="4">
        <v>275687.52</v>
      </c>
      <c r="G484" s="4">
        <v>2.4531228109920469</v>
      </c>
      <c r="H484" s="3" t="s">
        <v>439</v>
      </c>
      <c r="I484" s="3" t="s">
        <v>338</v>
      </c>
      <c r="J484" s="1">
        <v>45406</v>
      </c>
      <c r="K484" s="4">
        <v>42123.110909090959</v>
      </c>
      <c r="L484" s="4">
        <v>132929.50192099597</v>
      </c>
      <c r="M484" s="4">
        <v>1.7570547223574453</v>
      </c>
      <c r="N484" s="3" t="s">
        <v>439</v>
      </c>
    </row>
    <row r="485" spans="1:14" x14ac:dyDescent="0.3">
      <c r="A485" s="3" t="s">
        <v>18</v>
      </c>
      <c r="B485" s="3" t="s">
        <v>54</v>
      </c>
      <c r="C485" s="4">
        <v>32.85</v>
      </c>
      <c r="D485" s="4">
        <v>10</v>
      </c>
      <c r="E485" s="4">
        <v>8385</v>
      </c>
      <c r="F485" s="4">
        <v>275447.25</v>
      </c>
      <c r="G485" s="4">
        <v>2.4507640100122399</v>
      </c>
      <c r="H485" s="3" t="s">
        <v>439</v>
      </c>
      <c r="I485" s="3" t="s">
        <v>338</v>
      </c>
      <c r="J485" s="1">
        <v>45343</v>
      </c>
      <c r="K485" s="4">
        <v>42123.110909090959</v>
      </c>
      <c r="L485" s="4">
        <v>132929.50192099597</v>
      </c>
      <c r="M485" s="4">
        <v>1.7552472229195641</v>
      </c>
      <c r="N485" s="3" t="s">
        <v>439</v>
      </c>
    </row>
    <row r="486" spans="1:14" x14ac:dyDescent="0.3">
      <c r="A486" s="3" t="s">
        <v>28</v>
      </c>
      <c r="B486" s="3" t="s">
        <v>54</v>
      </c>
      <c r="C486" s="4">
        <v>16.98</v>
      </c>
      <c r="D486" s="4">
        <v>620</v>
      </c>
      <c r="E486" s="4">
        <v>2345</v>
      </c>
      <c r="F486" s="4">
        <v>39818.1</v>
      </c>
      <c r="G486" s="4">
        <v>0.13752361424502135</v>
      </c>
      <c r="H486" s="3" t="s">
        <v>439</v>
      </c>
      <c r="I486" s="3" t="s">
        <v>338</v>
      </c>
      <c r="J486" s="1">
        <v>45341</v>
      </c>
      <c r="K486" s="4">
        <v>42123.110909090959</v>
      </c>
      <c r="L486" s="4">
        <v>132929.50192099597</v>
      </c>
      <c r="M486" s="4">
        <v>-1.7340100397433961E-2</v>
      </c>
      <c r="N486" s="3" t="s">
        <v>439</v>
      </c>
    </row>
    <row r="487" spans="1:14" x14ac:dyDescent="0.3">
      <c r="A487" s="3" t="s">
        <v>3</v>
      </c>
      <c r="B487" s="3" t="s">
        <v>9</v>
      </c>
      <c r="C487" s="4">
        <v>35.99</v>
      </c>
      <c r="D487" s="4">
        <v>5</v>
      </c>
      <c r="E487" s="4">
        <v>27</v>
      </c>
      <c r="F487" s="4">
        <v>971.73</v>
      </c>
      <c r="G487" s="4">
        <v>-0.24384258052722901</v>
      </c>
      <c r="H487" s="3" t="s">
        <v>439</v>
      </c>
      <c r="I487" s="3" t="s">
        <v>337</v>
      </c>
      <c r="J487" s="1">
        <v>45346</v>
      </c>
      <c r="K487" s="4">
        <v>3369.2595999999985</v>
      </c>
      <c r="L487" s="4">
        <v>7916.3472393375896</v>
      </c>
      <c r="M487" s="4">
        <v>-0.30285806414431798</v>
      </c>
      <c r="N487" s="3" t="s">
        <v>439</v>
      </c>
    </row>
    <row r="488" spans="1:14" x14ac:dyDescent="0.3">
      <c r="A488" s="3" t="s">
        <v>31</v>
      </c>
      <c r="B488" s="3" t="s">
        <v>41</v>
      </c>
      <c r="C488" s="4">
        <v>21.27</v>
      </c>
      <c r="D488" s="4">
        <v>10</v>
      </c>
      <c r="E488" s="4">
        <v>30</v>
      </c>
      <c r="F488" s="4">
        <v>638.1</v>
      </c>
      <c r="G488" s="4">
        <v>-0.24711792397790064</v>
      </c>
      <c r="H488" s="3" t="s">
        <v>439</v>
      </c>
      <c r="I488" s="3" t="s">
        <v>143</v>
      </c>
      <c r="J488" s="1">
        <v>45436</v>
      </c>
      <c r="K488" s="4">
        <v>10438.718031746032</v>
      </c>
      <c r="L488" s="4">
        <v>26406.609500097282</v>
      </c>
      <c r="M488" s="4">
        <v>-0.37114261229598317</v>
      </c>
      <c r="N488" s="3" t="s">
        <v>439</v>
      </c>
    </row>
    <row r="489" spans="1:14" x14ac:dyDescent="0.3">
      <c r="A489" s="3" t="s">
        <v>35</v>
      </c>
      <c r="B489" s="3" t="s">
        <v>41</v>
      </c>
      <c r="C489" s="4">
        <v>79.989999999999995</v>
      </c>
      <c r="D489" s="4">
        <v>10</v>
      </c>
      <c r="E489" s="4">
        <v>17</v>
      </c>
      <c r="F489" s="4">
        <v>1359.83</v>
      </c>
      <c r="G489" s="4">
        <v>-0.2400324891289565</v>
      </c>
      <c r="H489" s="3" t="s">
        <v>439</v>
      </c>
      <c r="I489" s="3" t="s">
        <v>337</v>
      </c>
      <c r="J489" s="1">
        <v>45382</v>
      </c>
      <c r="K489" s="4">
        <v>10438.718031746032</v>
      </c>
      <c r="L489" s="4">
        <v>26406.609500097282</v>
      </c>
      <c r="M489" s="4">
        <v>-0.34381119740921623</v>
      </c>
      <c r="N489" s="3" t="s">
        <v>439</v>
      </c>
    </row>
    <row r="490" spans="1:14" x14ac:dyDescent="0.3">
      <c r="A490" s="3" t="s">
        <v>32</v>
      </c>
      <c r="B490" s="3" t="s">
        <v>54</v>
      </c>
      <c r="C490" s="4">
        <v>34.72</v>
      </c>
      <c r="D490" s="4">
        <v>71</v>
      </c>
      <c r="E490" s="4">
        <v>627</v>
      </c>
      <c r="F490" s="4">
        <v>21769.439999999999</v>
      </c>
      <c r="G490" s="4">
        <v>-3.9665368533501444E-2</v>
      </c>
      <c r="H490" s="3" t="s">
        <v>439</v>
      </c>
      <c r="I490" s="3" t="s">
        <v>338</v>
      </c>
      <c r="J490" s="1">
        <v>45306</v>
      </c>
      <c r="K490" s="4">
        <v>42123.110909090959</v>
      </c>
      <c r="L490" s="4">
        <v>132929.50192099597</v>
      </c>
      <c r="M490" s="4">
        <v>-0.15311628054687035</v>
      </c>
      <c r="N490" s="3" t="s">
        <v>439</v>
      </c>
    </row>
    <row r="491" spans="1:14" x14ac:dyDescent="0.3">
      <c r="A491" s="3" t="s">
        <v>35</v>
      </c>
      <c r="B491" s="3" t="s">
        <v>54</v>
      </c>
      <c r="C491" s="4">
        <v>27.94</v>
      </c>
      <c r="D491" s="4">
        <v>161</v>
      </c>
      <c r="E491" s="4">
        <v>485</v>
      </c>
      <c r="F491" s="4">
        <v>13550.900000000001</v>
      </c>
      <c r="G491" s="4">
        <v>-0.12034918342749359</v>
      </c>
      <c r="H491" s="3" t="s">
        <v>439</v>
      </c>
      <c r="I491" s="3" t="s">
        <v>338</v>
      </c>
      <c r="J491" s="1">
        <v>45296</v>
      </c>
      <c r="K491" s="4">
        <v>42123.110909090959</v>
      </c>
      <c r="L491" s="4">
        <v>132929.50192099597</v>
      </c>
      <c r="M491" s="4">
        <v>-0.21494258607899011</v>
      </c>
      <c r="N491" s="3" t="s">
        <v>439</v>
      </c>
    </row>
    <row r="492" spans="1:14" x14ac:dyDescent="0.3">
      <c r="A492" s="3" t="s">
        <v>36</v>
      </c>
      <c r="B492" s="3" t="s">
        <v>54</v>
      </c>
      <c r="C492" s="4">
        <v>14.99</v>
      </c>
      <c r="D492" s="4">
        <v>3</v>
      </c>
      <c r="E492" s="4">
        <v>291</v>
      </c>
      <c r="F492" s="4">
        <v>4362.09</v>
      </c>
      <c r="G492" s="4">
        <v>-0.21055842316302623</v>
      </c>
      <c r="H492" s="3" t="s">
        <v>439</v>
      </c>
      <c r="I492" s="3" t="s">
        <v>338</v>
      </c>
      <c r="J492" s="1">
        <v>45443</v>
      </c>
      <c r="K492" s="4">
        <v>42123.110909090959</v>
      </c>
      <c r="L492" s="4">
        <v>132929.50192099597</v>
      </c>
      <c r="M492" s="4">
        <v>-0.28406802375242091</v>
      </c>
      <c r="N492" s="3" t="s">
        <v>439</v>
      </c>
    </row>
    <row r="493" spans="1:14" x14ac:dyDescent="0.3">
      <c r="A493" s="3" t="s">
        <v>128</v>
      </c>
      <c r="B493" s="3" t="s">
        <v>9</v>
      </c>
      <c r="C493" s="4">
        <v>139.99</v>
      </c>
      <c r="D493" s="4">
        <v>4</v>
      </c>
      <c r="E493" s="4">
        <v>46</v>
      </c>
      <c r="F493" s="4">
        <v>6439.5400000000009</v>
      </c>
      <c r="G493" s="4">
        <v>-0.19016348790061657</v>
      </c>
      <c r="H493" s="3" t="s">
        <v>439</v>
      </c>
      <c r="I493" s="3" t="s">
        <v>335</v>
      </c>
      <c r="J493" s="1">
        <v>45317</v>
      </c>
      <c r="K493" s="4">
        <v>3369.2595999999985</v>
      </c>
      <c r="L493" s="4">
        <v>7916.3472393375896</v>
      </c>
      <c r="M493" s="4">
        <v>0.38784054149915131</v>
      </c>
      <c r="N493" s="3" t="s">
        <v>439</v>
      </c>
    </row>
    <row r="494" spans="1:14" x14ac:dyDescent="0.3">
      <c r="A494" s="3" t="s">
        <v>45</v>
      </c>
      <c r="B494" s="3" t="s">
        <v>180</v>
      </c>
      <c r="C494" s="4">
        <v>49.49</v>
      </c>
      <c r="D494" s="4">
        <v>10</v>
      </c>
      <c r="E494" s="4">
        <v>463</v>
      </c>
      <c r="F494" s="4">
        <v>22913.870000000003</v>
      </c>
      <c r="G494" s="4">
        <v>-2.8430163949824564E-2</v>
      </c>
      <c r="H494" s="3" t="s">
        <v>439</v>
      </c>
      <c r="I494" s="3" t="s">
        <v>337</v>
      </c>
      <c r="J494" s="1">
        <v>45417</v>
      </c>
      <c r="K494" s="4">
        <v>15577.778285714288</v>
      </c>
      <c r="L494" s="4">
        <v>35267.89604619662</v>
      </c>
      <c r="M494" s="4">
        <v>0.20801047231953768</v>
      </c>
      <c r="N494" s="3" t="s">
        <v>439</v>
      </c>
    </row>
    <row r="495" spans="1:14" x14ac:dyDescent="0.3">
      <c r="A495" s="3" t="s">
        <v>5</v>
      </c>
      <c r="B495" s="3" t="s">
        <v>54</v>
      </c>
      <c r="C495" s="4">
        <v>45.95</v>
      </c>
      <c r="D495" s="4">
        <v>5</v>
      </c>
      <c r="E495" s="4">
        <v>578</v>
      </c>
      <c r="F495" s="4">
        <v>26559.100000000002</v>
      </c>
      <c r="G495" s="4">
        <v>7.3561268714194819E-3</v>
      </c>
      <c r="H495" s="3" t="s">
        <v>439</v>
      </c>
      <c r="I495" s="3" t="s">
        <v>338</v>
      </c>
      <c r="J495" s="1">
        <v>45359</v>
      </c>
      <c r="K495" s="4">
        <v>42123.110909090959</v>
      </c>
      <c r="L495" s="4">
        <v>132929.50192099597</v>
      </c>
      <c r="M495" s="4">
        <v>-0.11708470041767793</v>
      </c>
      <c r="N495" s="3" t="s">
        <v>439</v>
      </c>
    </row>
    <row r="496" spans="1:14" x14ac:dyDescent="0.3">
      <c r="A496" s="3" t="s">
        <v>12</v>
      </c>
      <c r="B496" s="3" t="s">
        <v>180</v>
      </c>
      <c r="C496" s="4">
        <v>53.99</v>
      </c>
      <c r="D496" s="4">
        <v>129</v>
      </c>
      <c r="E496" s="4">
        <v>229</v>
      </c>
      <c r="F496" s="4">
        <v>12363.710000000001</v>
      </c>
      <c r="G496" s="4">
        <v>-0.13200417545819473</v>
      </c>
      <c r="H496" s="3" t="s">
        <v>439</v>
      </c>
      <c r="I496" s="3" t="s">
        <v>335</v>
      </c>
      <c r="J496" s="1">
        <v>45314</v>
      </c>
      <c r="K496" s="4">
        <v>15577.778285714288</v>
      </c>
      <c r="L496" s="4">
        <v>35267.89604619662</v>
      </c>
      <c r="M496" s="4">
        <v>-9.113297491589098E-2</v>
      </c>
      <c r="N496" s="3" t="s">
        <v>439</v>
      </c>
    </row>
    <row r="497" spans="1:14" x14ac:dyDescent="0.3">
      <c r="A497" s="3" t="s">
        <v>11</v>
      </c>
      <c r="B497" s="3" t="s">
        <v>41</v>
      </c>
      <c r="C497" s="4">
        <v>68.989999999999995</v>
      </c>
      <c r="D497" s="4">
        <v>8</v>
      </c>
      <c r="E497" s="4">
        <v>248</v>
      </c>
      <c r="F497" s="4">
        <v>17109.52</v>
      </c>
      <c r="G497" s="4">
        <v>-8.5413168349625951E-2</v>
      </c>
      <c r="H497" s="3" t="s">
        <v>439</v>
      </c>
      <c r="I497" s="3" t="s">
        <v>337</v>
      </c>
      <c r="J497" s="1">
        <v>45428</v>
      </c>
      <c r="K497" s="4">
        <v>10438.718031746032</v>
      </c>
      <c r="L497" s="4">
        <v>26406.609500097282</v>
      </c>
      <c r="M497" s="4">
        <v>0.25261864716973204</v>
      </c>
      <c r="N497" s="3" t="s">
        <v>439</v>
      </c>
    </row>
    <row r="498" spans="1:14" x14ac:dyDescent="0.3">
      <c r="A498" s="3" t="s">
        <v>31</v>
      </c>
      <c r="B498" s="3" t="s">
        <v>54</v>
      </c>
      <c r="C498" s="4">
        <v>31.08</v>
      </c>
      <c r="D498" s="4">
        <v>842</v>
      </c>
      <c r="E498" s="4">
        <v>1362</v>
      </c>
      <c r="F498" s="4">
        <v>42330.96</v>
      </c>
      <c r="G498" s="4">
        <v>0.16219309703570159</v>
      </c>
      <c r="H498" s="3" t="s">
        <v>439</v>
      </c>
      <c r="I498" s="3" t="s">
        <v>338</v>
      </c>
      <c r="J498" s="1">
        <v>45422</v>
      </c>
      <c r="K498" s="4">
        <v>42123.110909090959</v>
      </c>
      <c r="L498" s="4">
        <v>132929.50192099597</v>
      </c>
      <c r="M498" s="4">
        <v>1.5636039246770869E-3</v>
      </c>
      <c r="N498" s="3" t="s">
        <v>439</v>
      </c>
    </row>
    <row r="499" spans="1:14" x14ac:dyDescent="0.3">
      <c r="A499" s="3" t="s">
        <v>340</v>
      </c>
      <c r="B499" s="3" t="s">
        <v>9</v>
      </c>
      <c r="C499" s="4">
        <v>11.99</v>
      </c>
      <c r="D499" s="4">
        <v>10</v>
      </c>
      <c r="E499" s="4">
        <v>51</v>
      </c>
      <c r="F499" s="4">
        <v>611.49</v>
      </c>
      <c r="G499" s="4">
        <v>-0.24737916214360026</v>
      </c>
      <c r="H499" s="3" t="s">
        <v>439</v>
      </c>
      <c r="I499" s="3" t="s">
        <v>143</v>
      </c>
      <c r="J499" s="1">
        <v>45330</v>
      </c>
      <c r="K499" s="4">
        <v>3369.2595999999985</v>
      </c>
      <c r="L499" s="4">
        <v>7916.3472393375896</v>
      </c>
      <c r="M499" s="4">
        <v>-0.34836390024634123</v>
      </c>
      <c r="N499" s="3" t="s">
        <v>439</v>
      </c>
    </row>
    <row r="500" spans="1:14" x14ac:dyDescent="0.3">
      <c r="A500" s="3" t="s">
        <v>12</v>
      </c>
      <c r="B500" s="3" t="s">
        <v>54</v>
      </c>
      <c r="C500" s="4">
        <v>38.57</v>
      </c>
      <c r="D500" s="4">
        <v>484</v>
      </c>
      <c r="E500" s="4">
        <v>1503</v>
      </c>
      <c r="F500" s="4">
        <v>57970.71</v>
      </c>
      <c r="G500" s="4">
        <v>0.31573310462686915</v>
      </c>
      <c r="H500" s="3" t="s">
        <v>439</v>
      </c>
      <c r="I500" s="3" t="s">
        <v>338</v>
      </c>
      <c r="J500" s="1">
        <v>45426</v>
      </c>
      <c r="K500" s="4">
        <v>42123.110909090959</v>
      </c>
      <c r="L500" s="4">
        <v>132929.50192099597</v>
      </c>
      <c r="M500" s="4">
        <v>0.11921807320340182</v>
      </c>
      <c r="N500" s="3" t="s">
        <v>439</v>
      </c>
    </row>
    <row r="501" spans="1:14" x14ac:dyDescent="0.3">
      <c r="A501" s="3" t="s">
        <v>40</v>
      </c>
      <c r="B501" s="3" t="s">
        <v>41</v>
      </c>
      <c r="C501" s="4">
        <v>84.59</v>
      </c>
      <c r="D501" s="4">
        <v>3</v>
      </c>
      <c r="E501" s="4">
        <v>19</v>
      </c>
      <c r="F501" s="4">
        <v>1607.21</v>
      </c>
      <c r="G501" s="4">
        <v>-0.23760388719619527</v>
      </c>
      <c r="H501" s="3" t="s">
        <v>439</v>
      </c>
      <c r="I501" s="3" t="s">
        <v>143</v>
      </c>
      <c r="J501" s="1">
        <v>45408</v>
      </c>
      <c r="K501" s="4">
        <v>10438.718031746032</v>
      </c>
      <c r="L501" s="4">
        <v>26406.609500097282</v>
      </c>
      <c r="M501" s="4">
        <v>-0.33444308826218283</v>
      </c>
      <c r="N501" s="3" t="s">
        <v>439</v>
      </c>
    </row>
    <row r="502" spans="1:14" x14ac:dyDescent="0.3">
      <c r="A502" s="3" t="s">
        <v>15</v>
      </c>
      <c r="B502" s="3" t="s">
        <v>54</v>
      </c>
      <c r="C502" s="4">
        <v>8.32</v>
      </c>
      <c r="D502" s="4">
        <v>322</v>
      </c>
      <c r="E502" s="4">
        <v>417</v>
      </c>
      <c r="F502" s="4">
        <v>3469.44</v>
      </c>
      <c r="G502" s="4">
        <v>-0.21932182972491218</v>
      </c>
      <c r="H502" s="3" t="s">
        <v>439</v>
      </c>
      <c r="I502" s="3" t="s">
        <v>338</v>
      </c>
      <c r="J502" s="1">
        <v>45314</v>
      </c>
      <c r="K502" s="4">
        <v>42123.110909090959</v>
      </c>
      <c r="L502" s="4">
        <v>132929.50192099597</v>
      </c>
      <c r="M502" s="4">
        <v>-0.29078323735888217</v>
      </c>
      <c r="N502" s="3" t="s">
        <v>439</v>
      </c>
    </row>
    <row r="503" spans="1:14" x14ac:dyDescent="0.3">
      <c r="A503" s="3" t="s">
        <v>19</v>
      </c>
      <c r="B503" s="3" t="s">
        <v>54</v>
      </c>
      <c r="C503" s="4">
        <v>54.99</v>
      </c>
      <c r="D503" s="4">
        <v>10</v>
      </c>
      <c r="E503" s="4">
        <v>780</v>
      </c>
      <c r="F503" s="4">
        <v>42892.200000000004</v>
      </c>
      <c r="G503" s="4">
        <v>0.16770295453729003</v>
      </c>
      <c r="H503" s="3" t="s">
        <v>439</v>
      </c>
      <c r="I503" s="3" t="s">
        <v>338</v>
      </c>
      <c r="J503" s="1">
        <v>45316</v>
      </c>
      <c r="K503" s="4">
        <v>42123.110909090959</v>
      </c>
      <c r="L503" s="4">
        <v>132929.50192099597</v>
      </c>
      <c r="M503" s="4">
        <v>5.7856915116264998E-3</v>
      </c>
      <c r="N503" s="3" t="s">
        <v>439</v>
      </c>
    </row>
    <row r="504" spans="1:14" x14ac:dyDescent="0.3">
      <c r="A504" s="3" t="s">
        <v>345</v>
      </c>
      <c r="B504" s="3" t="s">
        <v>54</v>
      </c>
      <c r="C504" s="4">
        <v>58.99</v>
      </c>
      <c r="D504" s="4">
        <v>1</v>
      </c>
      <c r="E504" s="4">
        <v>3</v>
      </c>
      <c r="F504" s="4">
        <v>176.97</v>
      </c>
      <c r="G504" s="4">
        <v>-0.2516449722811353</v>
      </c>
      <c r="H504" s="3" t="s">
        <v>439</v>
      </c>
      <c r="I504" s="3" t="s">
        <v>338</v>
      </c>
      <c r="J504" s="1">
        <v>45312</v>
      </c>
      <c r="K504" s="4">
        <v>42123.110909090959</v>
      </c>
      <c r="L504" s="4">
        <v>132929.50192099597</v>
      </c>
      <c r="M504" s="4">
        <v>-0.3155517797247207</v>
      </c>
      <c r="N504" s="3" t="s">
        <v>439</v>
      </c>
    </row>
    <row r="505" spans="1:14" x14ac:dyDescent="0.3">
      <c r="A505" s="3" t="s">
        <v>48</v>
      </c>
      <c r="B505" s="3" t="s">
        <v>54</v>
      </c>
      <c r="C505" s="4">
        <v>48.99</v>
      </c>
      <c r="D505" s="4">
        <v>10</v>
      </c>
      <c r="E505" s="4">
        <v>101</v>
      </c>
      <c r="F505" s="4">
        <v>4947.99</v>
      </c>
      <c r="G505" s="4">
        <v>-0.2048064712170127</v>
      </c>
      <c r="H505" s="3" t="s">
        <v>439</v>
      </c>
      <c r="I505" s="3" t="s">
        <v>338</v>
      </c>
      <c r="J505" s="1">
        <v>45322</v>
      </c>
      <c r="K505" s="4">
        <v>42123.110909090959</v>
      </c>
      <c r="L505" s="4">
        <v>132929.50192099597</v>
      </c>
      <c r="M505" s="4">
        <v>-0.27966042429907895</v>
      </c>
      <c r="N505" s="3" t="s">
        <v>439</v>
      </c>
    </row>
    <row r="506" spans="1:14" x14ac:dyDescent="0.3">
      <c r="A506" s="3" t="s">
        <v>75</v>
      </c>
      <c r="B506" s="3" t="s">
        <v>180</v>
      </c>
      <c r="C506" s="4">
        <v>32.619999999999997</v>
      </c>
      <c r="D506" s="4">
        <v>10</v>
      </c>
      <c r="E506" s="4">
        <v>242</v>
      </c>
      <c r="F506" s="4">
        <v>7894.0399999999991</v>
      </c>
      <c r="G506" s="4">
        <v>-0.17588423528843586</v>
      </c>
      <c r="H506" s="3" t="s">
        <v>439</v>
      </c>
      <c r="I506" s="3" t="s">
        <v>338</v>
      </c>
      <c r="J506" s="1">
        <v>45365</v>
      </c>
      <c r="K506" s="4">
        <v>15577.778285714288</v>
      </c>
      <c r="L506" s="4">
        <v>35267.89604619662</v>
      </c>
      <c r="M506" s="4">
        <v>-0.21786778195244577</v>
      </c>
      <c r="N506" s="3" t="s">
        <v>439</v>
      </c>
    </row>
    <row r="507" spans="1:14" x14ac:dyDescent="0.3">
      <c r="A507" s="3" t="s">
        <v>33</v>
      </c>
      <c r="B507" s="3" t="s">
        <v>41</v>
      </c>
      <c r="C507" s="4">
        <v>37.590000000000003</v>
      </c>
      <c r="D507" s="4">
        <v>10</v>
      </c>
      <c r="E507" s="4">
        <v>78</v>
      </c>
      <c r="F507" s="4">
        <v>2932.0200000000004</v>
      </c>
      <c r="G507" s="4">
        <v>-0.22459783930816285</v>
      </c>
      <c r="H507" s="3" t="s">
        <v>439</v>
      </c>
      <c r="I507" s="3" t="s">
        <v>337</v>
      </c>
      <c r="J507" s="1">
        <v>45299</v>
      </c>
      <c r="K507" s="4">
        <v>10438.718031746032</v>
      </c>
      <c r="L507" s="4">
        <v>26406.609500097282</v>
      </c>
      <c r="M507" s="4">
        <v>-0.28427345175526514</v>
      </c>
      <c r="N507" s="3" t="s">
        <v>439</v>
      </c>
    </row>
    <row r="508" spans="1:14" x14ac:dyDescent="0.3">
      <c r="A508" s="3" t="s">
        <v>52</v>
      </c>
      <c r="B508" s="3" t="s">
        <v>54</v>
      </c>
      <c r="C508" s="4">
        <v>17</v>
      </c>
      <c r="D508" s="4">
        <v>6</v>
      </c>
      <c r="E508" s="4">
        <v>147</v>
      </c>
      <c r="F508" s="4">
        <v>2499</v>
      </c>
      <c r="G508" s="4">
        <v>-0.22884892350625602</v>
      </c>
      <c r="H508" s="3" t="s">
        <v>439</v>
      </c>
      <c r="I508" s="3" t="s">
        <v>338</v>
      </c>
      <c r="J508" s="1">
        <v>45308</v>
      </c>
      <c r="K508" s="4">
        <v>42123.110909090959</v>
      </c>
      <c r="L508" s="4">
        <v>132929.50192099597</v>
      </c>
      <c r="M508" s="4">
        <v>-0.29808364837356244</v>
      </c>
      <c r="N508" s="3" t="s">
        <v>439</v>
      </c>
    </row>
    <row r="509" spans="1:14" x14ac:dyDescent="0.3">
      <c r="A509" s="3" t="s">
        <v>53</v>
      </c>
      <c r="B509" s="3" t="s">
        <v>54</v>
      </c>
      <c r="C509" s="4">
        <v>36.68</v>
      </c>
      <c r="D509" s="4">
        <v>10</v>
      </c>
      <c r="E509" s="4">
        <v>9</v>
      </c>
      <c r="F509" s="4">
        <v>330.12</v>
      </c>
      <c r="G509" s="4">
        <v>-0.2501414538641154</v>
      </c>
      <c r="H509" s="3" t="s">
        <v>439</v>
      </c>
      <c r="I509" s="3" t="s">
        <v>338</v>
      </c>
      <c r="J509" s="1">
        <v>45425</v>
      </c>
      <c r="K509" s="4">
        <v>42123.110909090959</v>
      </c>
      <c r="L509" s="4">
        <v>132929.50192099597</v>
      </c>
      <c r="M509" s="4">
        <v>-0.31439966527467916</v>
      </c>
      <c r="N509" s="3" t="s">
        <v>439</v>
      </c>
    </row>
    <row r="510" spans="1:14" x14ac:dyDescent="0.3">
      <c r="A510" s="3" t="s">
        <v>13</v>
      </c>
      <c r="B510" s="3" t="s">
        <v>54</v>
      </c>
      <c r="C510" s="4">
        <v>36.99</v>
      </c>
      <c r="D510" s="4">
        <v>2</v>
      </c>
      <c r="E510" s="4">
        <v>98</v>
      </c>
      <c r="F510" s="4">
        <v>3625.02</v>
      </c>
      <c r="G510" s="4">
        <v>-0.21779445528599634</v>
      </c>
      <c r="H510" s="3" t="s">
        <v>439</v>
      </c>
      <c r="I510" s="3" t="s">
        <v>338</v>
      </c>
      <c r="J510" s="1">
        <v>45429</v>
      </c>
      <c r="K510" s="4">
        <v>42123.110909090959</v>
      </c>
      <c r="L510" s="4">
        <v>132929.50192099597</v>
      </c>
      <c r="M510" s="4">
        <v>-0.28961284254244435</v>
      </c>
      <c r="N510" s="3" t="s">
        <v>439</v>
      </c>
    </row>
    <row r="511" spans="1:14" x14ac:dyDescent="0.3">
      <c r="A511" s="3" t="s">
        <v>61</v>
      </c>
      <c r="B511" s="3" t="s">
        <v>54</v>
      </c>
      <c r="C511" s="4">
        <v>25.49</v>
      </c>
      <c r="D511" s="4">
        <v>4</v>
      </c>
      <c r="E511" s="4">
        <v>64</v>
      </c>
      <c r="F511" s="4">
        <v>1631.36</v>
      </c>
      <c r="G511" s="4">
        <v>-0.23736679957118037</v>
      </c>
      <c r="H511" s="3" t="s">
        <v>439</v>
      </c>
      <c r="I511" s="3" t="s">
        <v>338</v>
      </c>
      <c r="J511" s="1">
        <v>45407</v>
      </c>
      <c r="K511" s="4">
        <v>42123.110909090959</v>
      </c>
      <c r="L511" s="4">
        <v>132929.50192099597</v>
      </c>
      <c r="M511" s="4">
        <v>-0.30461071713904736</v>
      </c>
      <c r="N511" s="3" t="s">
        <v>439</v>
      </c>
    </row>
    <row r="512" spans="1:14" x14ac:dyDescent="0.3">
      <c r="A512" s="3" t="s">
        <v>63</v>
      </c>
      <c r="B512" s="3" t="s">
        <v>54</v>
      </c>
      <c r="C512" s="4">
        <v>45.68</v>
      </c>
      <c r="D512" s="4">
        <v>10</v>
      </c>
      <c r="E512" s="4">
        <v>5</v>
      </c>
      <c r="F512" s="4">
        <v>228.4</v>
      </c>
      <c r="G512" s="4">
        <v>-0.2511400689041367</v>
      </c>
      <c r="H512" s="3" t="s">
        <v>439</v>
      </c>
      <c r="I512" s="3" t="s">
        <v>338</v>
      </c>
      <c r="J512" s="1">
        <v>45324</v>
      </c>
      <c r="K512" s="4">
        <v>42123.110909090959</v>
      </c>
      <c r="L512" s="4">
        <v>132929.50192099597</v>
      </c>
      <c r="M512" s="4">
        <v>-0.31516488291658729</v>
      </c>
      <c r="N512" s="3" t="s">
        <v>439</v>
      </c>
    </row>
    <row r="513" spans="1:14" x14ac:dyDescent="0.3">
      <c r="A513" s="3" t="s">
        <v>12</v>
      </c>
      <c r="B513" s="3" t="s">
        <v>54</v>
      </c>
      <c r="C513" s="4">
        <v>35.99</v>
      </c>
      <c r="D513" s="4">
        <v>10</v>
      </c>
      <c r="E513" s="4">
        <v>4520</v>
      </c>
      <c r="F513" s="4">
        <v>162674.80000000002</v>
      </c>
      <c r="G513" s="4">
        <v>1.343643830401021</v>
      </c>
      <c r="H513" s="3" t="s">
        <v>439</v>
      </c>
      <c r="I513" s="3" t="s">
        <v>338</v>
      </c>
      <c r="J513" s="1">
        <v>45432</v>
      </c>
      <c r="K513" s="4">
        <v>42123.110909090959</v>
      </c>
      <c r="L513" s="4">
        <v>132929.50192099597</v>
      </c>
      <c r="M513" s="4">
        <v>0.90688438118542392</v>
      </c>
      <c r="N513" s="3" t="s">
        <v>439</v>
      </c>
    </row>
    <row r="514" spans="1:14" x14ac:dyDescent="0.3">
      <c r="A514" s="3" t="s">
        <v>66</v>
      </c>
      <c r="B514" s="3" t="s">
        <v>54</v>
      </c>
      <c r="C514" s="4">
        <v>16.91</v>
      </c>
      <c r="D514" s="4">
        <v>6</v>
      </c>
      <c r="E514" s="4">
        <v>825</v>
      </c>
      <c r="F514" s="4">
        <v>13950.75</v>
      </c>
      <c r="G514" s="4">
        <v>-0.11642373883692608</v>
      </c>
      <c r="H514" s="3" t="s">
        <v>439</v>
      </c>
      <c r="I514" s="3" t="s">
        <v>338</v>
      </c>
      <c r="J514" s="1">
        <v>45346</v>
      </c>
      <c r="K514" s="4">
        <v>42123.110909090959</v>
      </c>
      <c r="L514" s="4">
        <v>132929.50192099597</v>
      </c>
      <c r="M514" s="4">
        <v>-0.2119346006865703</v>
      </c>
      <c r="N514" s="3" t="s">
        <v>439</v>
      </c>
    </row>
    <row r="515" spans="1:14" x14ac:dyDescent="0.3">
      <c r="A515" s="3" t="s">
        <v>86</v>
      </c>
      <c r="B515" s="3" t="s">
        <v>41</v>
      </c>
      <c r="C515" s="4">
        <v>27.25</v>
      </c>
      <c r="D515" s="4">
        <v>3</v>
      </c>
      <c r="E515" s="4">
        <v>24</v>
      </c>
      <c r="F515" s="4">
        <v>654</v>
      </c>
      <c r="G515" s="4">
        <v>-0.24696182901981628</v>
      </c>
      <c r="H515" s="3" t="s">
        <v>439</v>
      </c>
      <c r="I515" s="3" t="s">
        <v>338</v>
      </c>
      <c r="J515" s="1">
        <v>45310</v>
      </c>
      <c r="K515" s="4">
        <v>10438.718031746032</v>
      </c>
      <c r="L515" s="4">
        <v>26406.609500097282</v>
      </c>
      <c r="M515" s="4">
        <v>-0.37054049031588038</v>
      </c>
      <c r="N515" s="3" t="s">
        <v>439</v>
      </c>
    </row>
    <row r="516" spans="1:14" x14ac:dyDescent="0.3">
      <c r="A516" s="3" t="s">
        <v>23</v>
      </c>
      <c r="B516" s="3" t="s">
        <v>41</v>
      </c>
      <c r="C516" s="4">
        <v>24.43</v>
      </c>
      <c r="D516" s="4">
        <v>3</v>
      </c>
      <c r="E516" s="4">
        <v>16</v>
      </c>
      <c r="F516" s="4">
        <v>390.88</v>
      </c>
      <c r="G516" s="4">
        <v>-0.24954495514378808</v>
      </c>
      <c r="H516" s="3" t="s">
        <v>439</v>
      </c>
      <c r="I516" s="3" t="s">
        <v>143</v>
      </c>
      <c r="J516" s="1">
        <v>45386</v>
      </c>
      <c r="K516" s="4">
        <v>10438.718031746032</v>
      </c>
      <c r="L516" s="4">
        <v>26406.609500097282</v>
      </c>
      <c r="M516" s="4">
        <v>-0.38050466235390862</v>
      </c>
      <c r="N516" s="3" t="s">
        <v>439</v>
      </c>
    </row>
    <row r="517" spans="1:14" x14ac:dyDescent="0.3">
      <c r="A517" s="3" t="s">
        <v>5</v>
      </c>
      <c r="B517" s="3" t="s">
        <v>25</v>
      </c>
      <c r="C517" s="4">
        <v>128.99</v>
      </c>
      <c r="D517" s="4">
        <v>10</v>
      </c>
      <c r="E517" s="4">
        <v>9</v>
      </c>
      <c r="F517" s="4">
        <v>1160.9100000000001</v>
      </c>
      <c r="G517" s="4">
        <v>-0.2419853450448142</v>
      </c>
      <c r="H517" s="3" t="s">
        <v>439</v>
      </c>
      <c r="I517" s="3" t="s">
        <v>337</v>
      </c>
      <c r="J517" s="1">
        <v>45340</v>
      </c>
      <c r="K517" s="4">
        <v>7851.1500000000024</v>
      </c>
      <c r="L517" s="4">
        <v>18631.101710406907</v>
      </c>
      <c r="M517" s="4">
        <v>-0.35908987584255353</v>
      </c>
      <c r="N517" s="3" t="s">
        <v>439</v>
      </c>
    </row>
    <row r="518" spans="1:14" x14ac:dyDescent="0.3">
      <c r="A518" s="3" t="s">
        <v>28</v>
      </c>
      <c r="B518" s="3" t="s">
        <v>129</v>
      </c>
      <c r="C518" s="4">
        <v>15.95</v>
      </c>
      <c r="D518" s="4">
        <v>10</v>
      </c>
      <c r="E518" s="4">
        <v>257</v>
      </c>
      <c r="F518" s="4">
        <v>4099.1499999999996</v>
      </c>
      <c r="G518" s="4">
        <v>-0.21313978217426496</v>
      </c>
      <c r="H518" s="3" t="s">
        <v>439</v>
      </c>
      <c r="I518" s="3" t="s">
        <v>338</v>
      </c>
      <c r="J518" s="1">
        <v>45363</v>
      </c>
      <c r="K518" s="4">
        <v>66960.915909090923</v>
      </c>
      <c r="L518" s="4">
        <v>268412.05159382155</v>
      </c>
      <c r="M518" s="4">
        <v>-0.23419874605413546</v>
      </c>
      <c r="N518" s="3" t="s">
        <v>439</v>
      </c>
    </row>
    <row r="519" spans="1:14" x14ac:dyDescent="0.3">
      <c r="A519" s="3" t="s">
        <v>69</v>
      </c>
      <c r="B519" s="3" t="s">
        <v>54</v>
      </c>
      <c r="C519" s="4">
        <v>15.4</v>
      </c>
      <c r="D519" s="4">
        <v>224</v>
      </c>
      <c r="E519" s="4">
        <v>3942</v>
      </c>
      <c r="F519" s="4">
        <v>60706.8</v>
      </c>
      <c r="G519" s="4">
        <v>0.34259410172529581</v>
      </c>
      <c r="H519" s="3" t="s">
        <v>439</v>
      </c>
      <c r="I519" s="3" t="s">
        <v>338</v>
      </c>
      <c r="J519" s="1">
        <v>45436</v>
      </c>
      <c r="K519" s="4">
        <v>42123.110909090959</v>
      </c>
      <c r="L519" s="4">
        <v>132929.50192099597</v>
      </c>
      <c r="M519" s="4">
        <v>0.13980108871508368</v>
      </c>
      <c r="N519" s="3" t="s">
        <v>439</v>
      </c>
    </row>
    <row r="520" spans="1:14" x14ac:dyDescent="0.3">
      <c r="A520" s="3" t="s">
        <v>58</v>
      </c>
      <c r="B520" s="3" t="s">
        <v>41</v>
      </c>
      <c r="C520" s="4">
        <v>58.95</v>
      </c>
      <c r="D520" s="4">
        <v>5</v>
      </c>
      <c r="E520" s="4">
        <v>12</v>
      </c>
      <c r="F520" s="4">
        <v>707.40000000000009</v>
      </c>
      <c r="G520" s="4">
        <v>-0.24643758557568396</v>
      </c>
      <c r="H520" s="3" t="s">
        <v>439</v>
      </c>
      <c r="I520" s="3" t="s">
        <v>335</v>
      </c>
      <c r="J520" s="1">
        <v>45412</v>
      </c>
      <c r="K520" s="4">
        <v>10438.718031746032</v>
      </c>
      <c r="L520" s="4">
        <v>26406.609500097282</v>
      </c>
      <c r="M520" s="4">
        <v>-0.36851826932610116</v>
      </c>
      <c r="N520" s="3" t="s">
        <v>439</v>
      </c>
    </row>
    <row r="521" spans="1:14" x14ac:dyDescent="0.3">
      <c r="A521" s="3" t="s">
        <v>18</v>
      </c>
      <c r="B521" s="3" t="s">
        <v>41</v>
      </c>
      <c r="C521" s="4">
        <v>33.99</v>
      </c>
      <c r="D521" s="4">
        <v>22</v>
      </c>
      <c r="E521" s="4">
        <v>2</v>
      </c>
      <c r="F521" s="4">
        <v>67.98</v>
      </c>
      <c r="G521" s="4">
        <v>-0.25271495904098518</v>
      </c>
      <c r="H521" s="3" t="s">
        <v>439</v>
      </c>
      <c r="I521" s="3" t="s">
        <v>338</v>
      </c>
      <c r="J521" s="1">
        <v>45294</v>
      </c>
      <c r="K521" s="4">
        <v>10438.718031746032</v>
      </c>
      <c r="L521" s="4">
        <v>26406.609500097282</v>
      </c>
      <c r="M521" s="4">
        <v>-0.39273266155989567</v>
      </c>
      <c r="N521" s="3" t="s">
        <v>439</v>
      </c>
    </row>
    <row r="522" spans="1:14" x14ac:dyDescent="0.3">
      <c r="A522" s="3" t="s">
        <v>130</v>
      </c>
      <c r="B522" s="3" t="s">
        <v>41</v>
      </c>
      <c r="C522" s="4">
        <v>34.99</v>
      </c>
      <c r="D522" s="4">
        <v>8</v>
      </c>
      <c r="E522" s="4">
        <v>4</v>
      </c>
      <c r="F522" s="4">
        <v>139.96</v>
      </c>
      <c r="G522" s="4">
        <v>-0.2520083102936323</v>
      </c>
      <c r="H522" s="3" t="s">
        <v>439</v>
      </c>
      <c r="I522" s="3" t="s">
        <v>143</v>
      </c>
      <c r="J522" s="1">
        <v>45381</v>
      </c>
      <c r="K522" s="4">
        <v>10438.718031746032</v>
      </c>
      <c r="L522" s="4">
        <v>26406.609500097282</v>
      </c>
      <c r="M522" s="4">
        <v>-0.39000682884745547</v>
      </c>
      <c r="N522" s="3" t="s">
        <v>439</v>
      </c>
    </row>
    <row r="523" spans="1:14" x14ac:dyDescent="0.3">
      <c r="A523" s="3" t="s">
        <v>60</v>
      </c>
      <c r="B523" s="3" t="s">
        <v>54</v>
      </c>
      <c r="C523" s="4">
        <v>12.2</v>
      </c>
      <c r="D523" s="4">
        <v>10</v>
      </c>
      <c r="E523" s="4">
        <v>5</v>
      </c>
      <c r="F523" s="4">
        <v>61</v>
      </c>
      <c r="G523" s="4">
        <v>-0.25278348374585491</v>
      </c>
      <c r="H523" s="3" t="s">
        <v>439</v>
      </c>
      <c r="I523" s="3" t="s">
        <v>338</v>
      </c>
      <c r="J523" s="1">
        <v>45374</v>
      </c>
      <c r="K523" s="4">
        <v>42123.110909090959</v>
      </c>
      <c r="L523" s="4">
        <v>132929.50192099597</v>
      </c>
      <c r="M523" s="4">
        <v>-0.31642419704611358</v>
      </c>
      <c r="N523" s="3" t="s">
        <v>439</v>
      </c>
    </row>
    <row r="524" spans="1:14" x14ac:dyDescent="0.3">
      <c r="A524" s="3" t="s">
        <v>16</v>
      </c>
      <c r="B524" s="3" t="s">
        <v>54</v>
      </c>
      <c r="C524" s="4">
        <v>28.93</v>
      </c>
      <c r="D524" s="4">
        <v>44</v>
      </c>
      <c r="E524" s="4">
        <v>4764</v>
      </c>
      <c r="F524" s="4">
        <v>137822.51999999999</v>
      </c>
      <c r="G524" s="4">
        <v>1.0996617168852791</v>
      </c>
      <c r="H524" s="3" t="s">
        <v>439</v>
      </c>
      <c r="I524" s="3" t="s">
        <v>338</v>
      </c>
      <c r="J524" s="1">
        <v>45326</v>
      </c>
      <c r="K524" s="4">
        <v>42123.110909090959</v>
      </c>
      <c r="L524" s="4">
        <v>132929.50192099597</v>
      </c>
      <c r="M524" s="4">
        <v>0.7199260337843294</v>
      </c>
      <c r="N524" s="3" t="s">
        <v>439</v>
      </c>
    </row>
    <row r="525" spans="1:14" x14ac:dyDescent="0.3">
      <c r="A525" s="3" t="s">
        <v>31</v>
      </c>
      <c r="B525" s="3" t="s">
        <v>54</v>
      </c>
      <c r="C525" s="4">
        <v>25.98</v>
      </c>
      <c r="D525" s="4">
        <v>10</v>
      </c>
      <c r="E525" s="4">
        <v>1536</v>
      </c>
      <c r="F525" s="4">
        <v>39905.279999999999</v>
      </c>
      <c r="G525" s="4">
        <v>0.13837948584538567</v>
      </c>
      <c r="H525" s="3" t="s">
        <v>439</v>
      </c>
      <c r="I525" s="3" t="s">
        <v>338</v>
      </c>
      <c r="J525" s="1">
        <v>45310</v>
      </c>
      <c r="K525" s="4">
        <v>42123.110909090959</v>
      </c>
      <c r="L525" s="4">
        <v>132929.50192099597</v>
      </c>
      <c r="M525" s="4">
        <v>-1.6684264042522965E-2</v>
      </c>
      <c r="N525" s="3" t="s">
        <v>439</v>
      </c>
    </row>
    <row r="526" spans="1:14" x14ac:dyDescent="0.3">
      <c r="A526" s="3" t="s">
        <v>72</v>
      </c>
      <c r="B526" s="3" t="s">
        <v>54</v>
      </c>
      <c r="C526" s="4">
        <v>86.87</v>
      </c>
      <c r="D526" s="4">
        <v>1</v>
      </c>
      <c r="E526" s="4">
        <v>322</v>
      </c>
      <c r="F526" s="4">
        <v>27972.140000000003</v>
      </c>
      <c r="G526" s="4">
        <v>2.1228354517425559E-2</v>
      </c>
      <c r="H526" s="3" t="s">
        <v>439</v>
      </c>
      <c r="I526" s="3" t="s">
        <v>338</v>
      </c>
      <c r="J526" s="1">
        <v>45444</v>
      </c>
      <c r="K526" s="4">
        <v>42123.110909090959</v>
      </c>
      <c r="L526" s="4">
        <v>132929.50192099597</v>
      </c>
      <c r="M526" s="4">
        <v>-0.10645470497212355</v>
      </c>
      <c r="N526" s="3" t="s">
        <v>439</v>
      </c>
    </row>
    <row r="527" spans="1:14" x14ac:dyDescent="0.3">
      <c r="A527" s="3" t="s">
        <v>18</v>
      </c>
      <c r="B527" s="3" t="s">
        <v>129</v>
      </c>
      <c r="C527" s="4">
        <v>62.99</v>
      </c>
      <c r="D527" s="4">
        <v>3</v>
      </c>
      <c r="E527" s="4">
        <v>61</v>
      </c>
      <c r="F527" s="4">
        <v>3842.3900000000003</v>
      </c>
      <c r="G527" s="4">
        <v>-0.21566047031500307</v>
      </c>
      <c r="H527" s="3" t="s">
        <v>439</v>
      </c>
      <c r="I527" s="3" t="s">
        <v>335</v>
      </c>
      <c r="J527" s="1">
        <v>45368</v>
      </c>
      <c r="K527" s="4">
        <v>66960.915909090923</v>
      </c>
      <c r="L527" s="4">
        <v>268412.05159382155</v>
      </c>
      <c r="M527" s="4">
        <v>-0.23515533499444335</v>
      </c>
      <c r="N527" s="3" t="s">
        <v>439</v>
      </c>
    </row>
    <row r="528" spans="1:14" x14ac:dyDescent="0.3">
      <c r="A528" s="3" t="s">
        <v>40</v>
      </c>
      <c r="B528" s="3" t="s">
        <v>9</v>
      </c>
      <c r="C528" s="4">
        <v>25.95</v>
      </c>
      <c r="D528" s="4">
        <v>10</v>
      </c>
      <c r="E528" s="4">
        <v>2</v>
      </c>
      <c r="F528" s="4">
        <v>51.9</v>
      </c>
      <c r="G528" s="4">
        <v>-0.25287282111180254</v>
      </c>
      <c r="H528" s="3" t="s">
        <v>439</v>
      </c>
      <c r="I528" s="3" t="s">
        <v>335</v>
      </c>
      <c r="J528" s="1">
        <v>45309</v>
      </c>
      <c r="K528" s="4">
        <v>3369.2595999999985</v>
      </c>
      <c r="L528" s="4">
        <v>7916.3472393375896</v>
      </c>
      <c r="M528" s="4">
        <v>-0.41905180504406253</v>
      </c>
      <c r="N528" s="3" t="s">
        <v>439</v>
      </c>
    </row>
    <row r="529" spans="1:14" x14ac:dyDescent="0.3">
      <c r="A529" s="3" t="s">
        <v>86</v>
      </c>
      <c r="B529" s="3" t="s">
        <v>41</v>
      </c>
      <c r="C529" s="4">
        <v>28.19</v>
      </c>
      <c r="D529" s="4">
        <v>3</v>
      </c>
      <c r="E529" s="4">
        <v>10</v>
      </c>
      <c r="F529" s="4">
        <v>281.90000000000003</v>
      </c>
      <c r="G529" s="4">
        <v>-0.2506148437307083</v>
      </c>
      <c r="H529" s="3" t="s">
        <v>439</v>
      </c>
      <c r="I529" s="3" t="s">
        <v>143</v>
      </c>
      <c r="J529" s="1">
        <v>45399</v>
      </c>
      <c r="K529" s="4">
        <v>10438.718031746032</v>
      </c>
      <c r="L529" s="4">
        <v>26406.609500097282</v>
      </c>
      <c r="M529" s="4">
        <v>-0.38463165942256289</v>
      </c>
      <c r="N529" s="3" t="s">
        <v>439</v>
      </c>
    </row>
    <row r="530" spans="1:14" x14ac:dyDescent="0.3">
      <c r="A530" s="3" t="s">
        <v>13</v>
      </c>
      <c r="B530" s="3" t="s">
        <v>54</v>
      </c>
      <c r="C530" s="4">
        <v>28.79</v>
      </c>
      <c r="D530" s="4">
        <v>9</v>
      </c>
      <c r="E530" s="4">
        <v>45</v>
      </c>
      <c r="F530" s="4">
        <v>1295.55</v>
      </c>
      <c r="G530" s="4">
        <v>-0.24066354472050758</v>
      </c>
      <c r="H530" s="3" t="s">
        <v>439</v>
      </c>
      <c r="I530" s="3" t="s">
        <v>338</v>
      </c>
      <c r="J530" s="1">
        <v>45354</v>
      </c>
      <c r="K530" s="4">
        <v>42123.110909090959</v>
      </c>
      <c r="L530" s="4">
        <v>132929.50192099597</v>
      </c>
      <c r="M530" s="4">
        <v>-0.30713694341047038</v>
      </c>
      <c r="N530" s="3" t="s">
        <v>439</v>
      </c>
    </row>
    <row r="531" spans="1:14" x14ac:dyDescent="0.3">
      <c r="A531" s="3" t="s">
        <v>87</v>
      </c>
      <c r="B531" s="3" t="s">
        <v>54</v>
      </c>
      <c r="C531" s="4">
        <v>27.03</v>
      </c>
      <c r="D531" s="4">
        <v>101</v>
      </c>
      <c r="E531" s="4">
        <v>1337</v>
      </c>
      <c r="F531" s="4">
        <v>36139.11</v>
      </c>
      <c r="G531" s="4">
        <v>0.10140589161340453</v>
      </c>
      <c r="H531" s="3" t="s">
        <v>439</v>
      </c>
      <c r="I531" s="3" t="s">
        <v>338</v>
      </c>
      <c r="J531" s="1">
        <v>45352</v>
      </c>
      <c r="K531" s="4">
        <v>42123.110909090959</v>
      </c>
      <c r="L531" s="4">
        <v>132929.50192099597</v>
      </c>
      <c r="M531" s="4">
        <v>-4.5016349437970754E-2</v>
      </c>
      <c r="N531" s="3" t="s">
        <v>439</v>
      </c>
    </row>
    <row r="532" spans="1:14" x14ac:dyDescent="0.3">
      <c r="A532" s="3" t="s">
        <v>3</v>
      </c>
      <c r="B532" s="3" t="s">
        <v>9</v>
      </c>
      <c r="C532" s="4">
        <v>15.99</v>
      </c>
      <c r="D532" s="4">
        <v>10</v>
      </c>
      <c r="E532" s="4">
        <v>136</v>
      </c>
      <c r="F532" s="4">
        <v>2174.64</v>
      </c>
      <c r="G532" s="4">
        <v>-0.23203326065117658</v>
      </c>
      <c r="H532" s="3" t="s">
        <v>439</v>
      </c>
      <c r="I532" s="3" t="s">
        <v>335</v>
      </c>
      <c r="J532" s="1">
        <v>45381</v>
      </c>
      <c r="K532" s="4">
        <v>3369.2595999999985</v>
      </c>
      <c r="L532" s="4">
        <v>7916.3472393375896</v>
      </c>
      <c r="M532" s="4">
        <v>-0.15090540673402295</v>
      </c>
      <c r="N532" s="3" t="s">
        <v>439</v>
      </c>
    </row>
    <row r="533" spans="1:14" x14ac:dyDescent="0.3">
      <c r="A533" s="3" t="s">
        <v>31</v>
      </c>
      <c r="B533" s="3" t="s">
        <v>129</v>
      </c>
      <c r="C533" s="4">
        <v>23.79</v>
      </c>
      <c r="D533" s="4">
        <v>5</v>
      </c>
      <c r="E533" s="4">
        <v>83</v>
      </c>
      <c r="F533" s="4">
        <v>1974.57</v>
      </c>
      <c r="G533" s="4">
        <v>-0.23399740645393971</v>
      </c>
      <c r="H533" s="3" t="s">
        <v>439</v>
      </c>
      <c r="I533" s="3" t="s">
        <v>338</v>
      </c>
      <c r="J533" s="1">
        <v>45293</v>
      </c>
      <c r="K533" s="4">
        <v>66960.915909090923</v>
      </c>
      <c r="L533" s="4">
        <v>268412.05159382155</v>
      </c>
      <c r="M533" s="4">
        <v>-0.24211411344313427</v>
      </c>
      <c r="N533" s="3" t="s">
        <v>439</v>
      </c>
    </row>
    <row r="534" spans="1:14" x14ac:dyDescent="0.3">
      <c r="A534" s="3" t="s">
        <v>5</v>
      </c>
      <c r="B534" s="3" t="s">
        <v>54</v>
      </c>
      <c r="C534" s="4">
        <v>45.99</v>
      </c>
      <c r="D534" s="4">
        <v>1</v>
      </c>
      <c r="E534" s="4">
        <v>101</v>
      </c>
      <c r="F534" s="4">
        <v>4644.99</v>
      </c>
      <c r="G534" s="4">
        <v>-0.20778111098428032</v>
      </c>
      <c r="H534" s="3" t="s">
        <v>439</v>
      </c>
      <c r="I534" s="3" t="s">
        <v>338</v>
      </c>
      <c r="J534" s="1">
        <v>45336</v>
      </c>
      <c r="K534" s="4">
        <v>42123.110909090959</v>
      </c>
      <c r="L534" s="4">
        <v>132929.50192099597</v>
      </c>
      <c r="M534" s="4">
        <v>-0.28193982801022865</v>
      </c>
      <c r="N534" s="3" t="s">
        <v>439</v>
      </c>
    </row>
    <row r="535" spans="1:14" x14ac:dyDescent="0.3">
      <c r="A535" s="3" t="s">
        <v>14</v>
      </c>
      <c r="B535" s="3" t="s">
        <v>54</v>
      </c>
      <c r="C535" s="4">
        <v>35.99</v>
      </c>
      <c r="D535" s="4">
        <v>10</v>
      </c>
      <c r="E535" s="4">
        <v>51</v>
      </c>
      <c r="F535" s="4">
        <v>1835.49</v>
      </c>
      <c r="G535" s="4">
        <v>-0.23536279555899442</v>
      </c>
      <c r="H535" s="3" t="s">
        <v>439</v>
      </c>
      <c r="I535" s="3" t="s">
        <v>338</v>
      </c>
      <c r="J535" s="1">
        <v>45437</v>
      </c>
      <c r="K535" s="4">
        <v>42123.110909090959</v>
      </c>
      <c r="L535" s="4">
        <v>132929.50192099597</v>
      </c>
      <c r="M535" s="4">
        <v>-0.30307509113390879</v>
      </c>
      <c r="N535" s="3" t="s">
        <v>439</v>
      </c>
    </row>
    <row r="536" spans="1:14" x14ac:dyDescent="0.3">
      <c r="A536" s="3" t="s">
        <v>16</v>
      </c>
      <c r="B536" s="3" t="s">
        <v>54</v>
      </c>
      <c r="C536" s="4">
        <v>39.99</v>
      </c>
      <c r="D536" s="4">
        <v>10</v>
      </c>
      <c r="E536" s="4">
        <v>16</v>
      </c>
      <c r="F536" s="4">
        <v>639.84</v>
      </c>
      <c r="G536" s="4">
        <v>-0.24710084188814799</v>
      </c>
      <c r="H536" s="3" t="s">
        <v>439</v>
      </c>
      <c r="I536" s="3" t="s">
        <v>338</v>
      </c>
      <c r="J536" s="1">
        <v>45437</v>
      </c>
      <c r="K536" s="4">
        <v>42123.110909090959</v>
      </c>
      <c r="L536" s="4">
        <v>132929.50192099597</v>
      </c>
      <c r="M536" s="4">
        <v>-0.31206970845151988</v>
      </c>
      <c r="N536" s="3" t="s">
        <v>439</v>
      </c>
    </row>
    <row r="537" spans="1:14" x14ac:dyDescent="0.3">
      <c r="A537" s="3" t="s">
        <v>24</v>
      </c>
      <c r="B537" s="3" t="s">
        <v>54</v>
      </c>
      <c r="C537" s="4">
        <v>18.100000000000001</v>
      </c>
      <c r="D537" s="4">
        <v>84</v>
      </c>
      <c r="E537" s="4">
        <v>210</v>
      </c>
      <c r="F537" s="4">
        <v>3801.0000000000005</v>
      </c>
      <c r="G537" s="4">
        <v>-0.21606680807067041</v>
      </c>
      <c r="H537" s="3" t="s">
        <v>439</v>
      </c>
      <c r="I537" s="3" t="s">
        <v>338</v>
      </c>
      <c r="J537" s="1">
        <v>45357</v>
      </c>
      <c r="K537" s="4">
        <v>42123.110909090959</v>
      </c>
      <c r="L537" s="4">
        <v>132929.50192099597</v>
      </c>
      <c r="M537" s="4">
        <v>-0.28828898292169147</v>
      </c>
      <c r="N537" s="3" t="s">
        <v>439</v>
      </c>
    </row>
    <row r="538" spans="1:14" x14ac:dyDescent="0.3">
      <c r="A538" s="3" t="s">
        <v>16</v>
      </c>
      <c r="B538" s="3" t="s">
        <v>54</v>
      </c>
      <c r="C538" s="4">
        <v>39.99</v>
      </c>
      <c r="D538" s="4">
        <v>3</v>
      </c>
      <c r="E538" s="4">
        <v>3</v>
      </c>
      <c r="F538" s="4">
        <v>119.97</v>
      </c>
      <c r="G538" s="4">
        <v>-0.25220455797992825</v>
      </c>
      <c r="H538" s="3" t="s">
        <v>439</v>
      </c>
      <c r="I538" s="3" t="s">
        <v>338</v>
      </c>
      <c r="J538" s="1">
        <v>45389</v>
      </c>
      <c r="K538" s="4">
        <v>42123.110909090959</v>
      </c>
      <c r="L538" s="4">
        <v>132929.50192099597</v>
      </c>
      <c r="M538" s="4">
        <v>-0.31598057844265975</v>
      </c>
      <c r="N538" s="3" t="s">
        <v>439</v>
      </c>
    </row>
    <row r="539" spans="1:14" x14ac:dyDescent="0.3">
      <c r="A539" s="3" t="s">
        <v>5</v>
      </c>
      <c r="B539" s="3" t="s">
        <v>180</v>
      </c>
      <c r="C539" s="4">
        <v>129.99</v>
      </c>
      <c r="D539" s="4">
        <v>1</v>
      </c>
      <c r="E539" s="4">
        <v>14</v>
      </c>
      <c r="F539" s="4">
        <v>1819.8600000000001</v>
      </c>
      <c r="G539" s="4">
        <v>-0.23551623984797923</v>
      </c>
      <c r="H539" s="3" t="s">
        <v>439</v>
      </c>
      <c r="I539" s="3" t="s">
        <v>335</v>
      </c>
      <c r="J539" s="1">
        <v>45425</v>
      </c>
      <c r="K539" s="4">
        <v>15577.778285714288</v>
      </c>
      <c r="L539" s="4">
        <v>35267.89604619662</v>
      </c>
      <c r="M539" s="4">
        <v>-0.3900975058929827</v>
      </c>
      <c r="N539" s="3" t="s">
        <v>439</v>
      </c>
    </row>
    <row r="540" spans="1:14" x14ac:dyDescent="0.3">
      <c r="A540" s="3" t="s">
        <v>12</v>
      </c>
      <c r="B540" s="3" t="s">
        <v>54</v>
      </c>
      <c r="C540" s="4">
        <v>22.99</v>
      </c>
      <c r="D540" s="4">
        <v>6</v>
      </c>
      <c r="E540" s="4">
        <v>14</v>
      </c>
      <c r="F540" s="4">
        <v>321.85999999999996</v>
      </c>
      <c r="G540" s="4">
        <v>-0.25022254470397559</v>
      </c>
      <c r="H540" s="3" t="s">
        <v>439</v>
      </c>
      <c r="I540" s="3" t="s">
        <v>338</v>
      </c>
      <c r="J540" s="1">
        <v>45348</v>
      </c>
      <c r="K540" s="4">
        <v>42123.110909090959</v>
      </c>
      <c r="L540" s="4">
        <v>132929.50192099597</v>
      </c>
      <c r="M540" s="4">
        <v>-0.31446180347485775</v>
      </c>
      <c r="N540" s="3" t="s">
        <v>439</v>
      </c>
    </row>
    <row r="541" spans="1:14" x14ac:dyDescent="0.3">
      <c r="A541" s="3" t="s">
        <v>1</v>
      </c>
      <c r="B541" s="3" t="s">
        <v>54</v>
      </c>
      <c r="C541" s="4">
        <v>84.99</v>
      </c>
      <c r="D541" s="4">
        <v>9</v>
      </c>
      <c r="E541" s="4">
        <v>13</v>
      </c>
      <c r="F541" s="4">
        <v>1104.8699999999999</v>
      </c>
      <c r="G541" s="4">
        <v>-0.2425355061423643</v>
      </c>
      <c r="H541" s="3" t="s">
        <v>439</v>
      </c>
      <c r="I541" s="3" t="s">
        <v>338</v>
      </c>
      <c r="J541" s="1">
        <v>45420</v>
      </c>
      <c r="K541" s="4">
        <v>42123.110909090959</v>
      </c>
      <c r="L541" s="4">
        <v>132929.50192099597</v>
      </c>
      <c r="M541" s="4">
        <v>-0.30857138796374439</v>
      </c>
      <c r="N541" s="3" t="s">
        <v>439</v>
      </c>
    </row>
    <row r="542" spans="1:14" x14ac:dyDescent="0.3">
      <c r="A542" s="3" t="s">
        <v>56</v>
      </c>
      <c r="B542" s="3" t="s">
        <v>54</v>
      </c>
      <c r="C542" s="4">
        <v>28.25</v>
      </c>
      <c r="D542" s="4">
        <v>10</v>
      </c>
      <c r="E542" s="4">
        <v>12583</v>
      </c>
      <c r="F542" s="4">
        <v>355469.75</v>
      </c>
      <c r="G542" s="4">
        <v>3.2363683360062105</v>
      </c>
      <c r="H542" s="3" t="s">
        <v>438</v>
      </c>
      <c r="I542" s="3" t="s">
        <v>338</v>
      </c>
      <c r="J542" s="1">
        <v>45411</v>
      </c>
      <c r="K542" s="4">
        <v>42123.110909090959</v>
      </c>
      <c r="L542" s="4">
        <v>132929.50192099597</v>
      </c>
      <c r="M542" s="4">
        <v>2.3572392475911061</v>
      </c>
      <c r="N542" s="3" t="s">
        <v>439</v>
      </c>
    </row>
    <row r="543" spans="1:14" x14ac:dyDescent="0.3">
      <c r="A543" s="3" t="s">
        <v>12</v>
      </c>
      <c r="B543" s="3" t="s">
        <v>54</v>
      </c>
      <c r="C543" s="4">
        <v>34.99</v>
      </c>
      <c r="D543" s="4">
        <v>10</v>
      </c>
      <c r="E543" s="4">
        <v>457</v>
      </c>
      <c r="F543" s="4">
        <v>15990.43</v>
      </c>
      <c r="G543" s="4">
        <v>-9.6399602729663969E-2</v>
      </c>
      <c r="H543" s="3" t="s">
        <v>439</v>
      </c>
      <c r="I543" s="3" t="s">
        <v>338</v>
      </c>
      <c r="J543" s="1">
        <v>45305</v>
      </c>
      <c r="K543" s="4">
        <v>42123.110909090959</v>
      </c>
      <c r="L543" s="4">
        <v>132929.50192099597</v>
      </c>
      <c r="M543" s="4">
        <v>-0.19659052754611542</v>
      </c>
      <c r="N543" s="3" t="s">
        <v>439</v>
      </c>
    </row>
    <row r="544" spans="1:14" x14ac:dyDescent="0.3">
      <c r="A544" s="3" t="s">
        <v>132</v>
      </c>
      <c r="B544" s="3" t="s">
        <v>7</v>
      </c>
      <c r="C544" s="4">
        <v>17.850000000000001</v>
      </c>
      <c r="D544" s="4">
        <v>3</v>
      </c>
      <c r="E544" s="4">
        <v>6</v>
      </c>
      <c r="F544" s="4">
        <v>107.10000000000001</v>
      </c>
      <c r="G544" s="4">
        <v>-0.25233090654033991</v>
      </c>
      <c r="H544" s="3" t="s">
        <v>439</v>
      </c>
      <c r="I544" s="3" t="s">
        <v>335</v>
      </c>
      <c r="J544" s="1">
        <v>45338</v>
      </c>
      <c r="K544" s="4">
        <v>1881.0670270270268</v>
      </c>
      <c r="L544" s="4">
        <v>5343.4324984110126</v>
      </c>
      <c r="M544" s="4">
        <v>-0.33199016316844182</v>
      </c>
      <c r="N544" s="3" t="s">
        <v>439</v>
      </c>
    </row>
    <row r="545" spans="1:14" x14ac:dyDescent="0.3">
      <c r="A545" s="3" t="s">
        <v>98</v>
      </c>
      <c r="B545" s="3" t="s">
        <v>54</v>
      </c>
      <c r="C545" s="4">
        <v>17.989999999999998</v>
      </c>
      <c r="D545" s="4">
        <v>138</v>
      </c>
      <c r="E545" s="4">
        <v>1955</v>
      </c>
      <c r="F545" s="4">
        <v>35170.449999999997</v>
      </c>
      <c r="G545" s="4">
        <v>9.1896272613531713E-2</v>
      </c>
      <c r="H545" s="3" t="s">
        <v>439</v>
      </c>
      <c r="I545" s="3" t="s">
        <v>338</v>
      </c>
      <c r="J545" s="1">
        <v>45413</v>
      </c>
      <c r="K545" s="4">
        <v>42123.110909090959</v>
      </c>
      <c r="L545" s="4">
        <v>132929.50192099597</v>
      </c>
      <c r="M545" s="4">
        <v>-5.2303369896196099E-2</v>
      </c>
      <c r="N545" s="3" t="s">
        <v>439</v>
      </c>
    </row>
    <row r="546" spans="1:14" x14ac:dyDescent="0.3">
      <c r="A546" s="3" t="s">
        <v>133</v>
      </c>
      <c r="B546" s="3" t="s">
        <v>7</v>
      </c>
      <c r="C546" s="4">
        <v>30.07</v>
      </c>
      <c r="D546" s="4">
        <v>3</v>
      </c>
      <c r="E546" s="4">
        <v>12</v>
      </c>
      <c r="F546" s="4">
        <v>360.84000000000003</v>
      </c>
      <c r="G546" s="4">
        <v>-0.2498398666243449</v>
      </c>
      <c r="H546" s="3" t="s">
        <v>439</v>
      </c>
      <c r="I546" s="3" t="s">
        <v>143</v>
      </c>
      <c r="J546" s="1">
        <v>45366</v>
      </c>
      <c r="K546" s="4">
        <v>1881.0670270270268</v>
      </c>
      <c r="L546" s="4">
        <v>5343.4324984110126</v>
      </c>
      <c r="M546" s="4">
        <v>-0.2845038329723637</v>
      </c>
      <c r="N546" s="3" t="s">
        <v>439</v>
      </c>
    </row>
    <row r="547" spans="1:14" x14ac:dyDescent="0.3">
      <c r="A547" s="3" t="s">
        <v>134</v>
      </c>
      <c r="B547" s="3" t="s">
        <v>180</v>
      </c>
      <c r="C547" s="4">
        <v>15.51</v>
      </c>
      <c r="D547" s="4">
        <v>113</v>
      </c>
      <c r="E547" s="4">
        <v>4443</v>
      </c>
      <c r="F547" s="4">
        <v>68910.929999999993</v>
      </c>
      <c r="G547" s="4">
        <v>0.42313644942771583</v>
      </c>
      <c r="H547" s="3" t="s">
        <v>439</v>
      </c>
      <c r="I547" s="3" t="s">
        <v>337</v>
      </c>
      <c r="J547" s="1">
        <v>45356</v>
      </c>
      <c r="K547" s="4">
        <v>15577.778285714288</v>
      </c>
      <c r="L547" s="4">
        <v>35267.89604619662</v>
      </c>
      <c r="M547" s="4">
        <v>1.5122294691020359</v>
      </c>
      <c r="N547" s="3" t="s">
        <v>439</v>
      </c>
    </row>
    <row r="548" spans="1:14" x14ac:dyDescent="0.3">
      <c r="A548" s="3" t="s">
        <v>42</v>
      </c>
      <c r="B548" s="3" t="s">
        <v>54</v>
      </c>
      <c r="C548" s="4">
        <v>19.899999999999999</v>
      </c>
      <c r="D548" s="4">
        <v>10</v>
      </c>
      <c r="E548" s="4">
        <v>294</v>
      </c>
      <c r="F548" s="4">
        <v>5850.5999999999995</v>
      </c>
      <c r="G548" s="4">
        <v>-0.19594528441723241</v>
      </c>
      <c r="H548" s="3" t="s">
        <v>439</v>
      </c>
      <c r="I548" s="3" t="s">
        <v>338</v>
      </c>
      <c r="J548" s="1">
        <v>45315</v>
      </c>
      <c r="K548" s="4">
        <v>42123.110909090959</v>
      </c>
      <c r="L548" s="4">
        <v>132929.50192099597</v>
      </c>
      <c r="M548" s="4">
        <v>-0.27287028375874611</v>
      </c>
      <c r="N548" s="3" t="s">
        <v>439</v>
      </c>
    </row>
    <row r="549" spans="1:14" x14ac:dyDescent="0.3">
      <c r="A549" s="3" t="s">
        <v>16</v>
      </c>
      <c r="B549" s="3" t="s">
        <v>41</v>
      </c>
      <c r="C549" s="4">
        <v>68.989999999999995</v>
      </c>
      <c r="D549" s="4">
        <v>6</v>
      </c>
      <c r="E549" s="4">
        <v>59</v>
      </c>
      <c r="F549" s="4">
        <v>4070.41</v>
      </c>
      <c r="G549" s="4">
        <v>-0.21342193117397215</v>
      </c>
      <c r="H549" s="3" t="s">
        <v>439</v>
      </c>
      <c r="I549" s="3" t="s">
        <v>337</v>
      </c>
      <c r="J549" s="1">
        <v>45318</v>
      </c>
      <c r="K549" s="4">
        <v>10438.718031746032</v>
      </c>
      <c r="L549" s="4">
        <v>26406.609500097282</v>
      </c>
      <c r="M549" s="4">
        <v>-0.24116341144525089</v>
      </c>
      <c r="N549" s="3" t="s">
        <v>439</v>
      </c>
    </row>
    <row r="550" spans="1:14" x14ac:dyDescent="0.3">
      <c r="A550" s="3" t="s">
        <v>3</v>
      </c>
      <c r="B550" s="3" t="s">
        <v>180</v>
      </c>
      <c r="C550" s="4">
        <v>18</v>
      </c>
      <c r="D550" s="4">
        <v>5</v>
      </c>
      <c r="E550" s="4">
        <v>3</v>
      </c>
      <c r="F550" s="4">
        <v>54</v>
      </c>
      <c r="G550" s="4">
        <v>-0.25285220479658382</v>
      </c>
      <c r="H550" s="3" t="s">
        <v>439</v>
      </c>
      <c r="I550" s="3" t="s">
        <v>337</v>
      </c>
      <c r="J550" s="1">
        <v>45360</v>
      </c>
      <c r="K550" s="4">
        <v>15577.778285714288</v>
      </c>
      <c r="L550" s="4">
        <v>35267.89604619662</v>
      </c>
      <c r="M550" s="4">
        <v>-0.44016740509215641</v>
      </c>
      <c r="N550" s="3" t="s">
        <v>439</v>
      </c>
    </row>
    <row r="551" spans="1:14" x14ac:dyDescent="0.3">
      <c r="A551" s="3" t="s">
        <v>347</v>
      </c>
      <c r="B551" s="3" t="s">
        <v>41</v>
      </c>
      <c r="C551" s="4">
        <v>49.99</v>
      </c>
      <c r="D551" s="4">
        <v>10</v>
      </c>
      <c r="E551" s="4">
        <v>12</v>
      </c>
      <c r="F551" s="4">
        <v>599.88</v>
      </c>
      <c r="G551" s="4">
        <v>-0.2474931409148807</v>
      </c>
      <c r="H551" s="3" t="s">
        <v>439</v>
      </c>
      <c r="I551" s="3" t="s">
        <v>338</v>
      </c>
      <c r="J551" s="1">
        <v>45437</v>
      </c>
      <c r="K551" s="4">
        <v>10438.718031746032</v>
      </c>
      <c r="L551" s="4">
        <v>26406.609500097282</v>
      </c>
      <c r="M551" s="4">
        <v>-0.37258997720664538</v>
      </c>
      <c r="N551" s="3" t="s">
        <v>439</v>
      </c>
    </row>
    <row r="552" spans="1:14" x14ac:dyDescent="0.3">
      <c r="A552" s="3" t="s">
        <v>40</v>
      </c>
      <c r="B552" s="3" t="s">
        <v>54</v>
      </c>
      <c r="C552" s="4">
        <v>144.99</v>
      </c>
      <c r="D552" s="4">
        <v>10</v>
      </c>
      <c r="E552" s="4">
        <v>145</v>
      </c>
      <c r="F552" s="4">
        <v>21023.550000000003</v>
      </c>
      <c r="G552" s="4">
        <v>-4.6987989180390002E-2</v>
      </c>
      <c r="H552" s="3" t="s">
        <v>439</v>
      </c>
      <c r="I552" s="3" t="s">
        <v>338</v>
      </c>
      <c r="J552" s="1">
        <v>45332</v>
      </c>
      <c r="K552" s="4">
        <v>42123.110909090959</v>
      </c>
      <c r="L552" s="4">
        <v>132929.50192099597</v>
      </c>
      <c r="M552" s="4">
        <v>-0.15872745029640647</v>
      </c>
      <c r="N552" s="3" t="s">
        <v>439</v>
      </c>
    </row>
    <row r="553" spans="1:14" x14ac:dyDescent="0.3">
      <c r="A553" s="3" t="s">
        <v>135</v>
      </c>
      <c r="B553" s="3" t="s">
        <v>180</v>
      </c>
      <c r="C553" s="4">
        <v>28.38</v>
      </c>
      <c r="D553" s="4">
        <v>4</v>
      </c>
      <c r="E553" s="4">
        <v>1433</v>
      </c>
      <c r="F553" s="4">
        <v>40668.54</v>
      </c>
      <c r="G553" s="4">
        <v>0.14587263287101171</v>
      </c>
      <c r="H553" s="3" t="s">
        <v>439</v>
      </c>
      <c r="I553" s="3" t="s">
        <v>143</v>
      </c>
      <c r="J553" s="1">
        <v>45308</v>
      </c>
      <c r="K553" s="4">
        <v>15577.778285714288</v>
      </c>
      <c r="L553" s="4">
        <v>35267.89604619662</v>
      </c>
      <c r="M553" s="4">
        <v>0.71143347143305324</v>
      </c>
      <c r="N553" s="3" t="s">
        <v>439</v>
      </c>
    </row>
    <row r="554" spans="1:14" x14ac:dyDescent="0.3">
      <c r="A554" s="3" t="s">
        <v>16</v>
      </c>
      <c r="B554" s="3" t="s">
        <v>25</v>
      </c>
      <c r="C554" s="4">
        <v>11.95</v>
      </c>
      <c r="D554" s="4">
        <v>10</v>
      </c>
      <c r="E554" s="4">
        <v>18</v>
      </c>
      <c r="F554" s="4">
        <v>215.1</v>
      </c>
      <c r="G554" s="4">
        <v>-0.25127063890052176</v>
      </c>
      <c r="H554" s="3" t="s">
        <v>439</v>
      </c>
      <c r="I554" s="3" t="s">
        <v>337</v>
      </c>
      <c r="J554" s="1">
        <v>45312</v>
      </c>
      <c r="K554" s="4">
        <v>7851.1500000000024</v>
      </c>
      <c r="L554" s="4">
        <v>18631.101710406907</v>
      </c>
      <c r="M554" s="4">
        <v>-0.40985498972047796</v>
      </c>
      <c r="N554" s="3" t="s">
        <v>439</v>
      </c>
    </row>
    <row r="555" spans="1:14" x14ac:dyDescent="0.3">
      <c r="A555" s="3" t="s">
        <v>5</v>
      </c>
      <c r="B555" s="3" t="s">
        <v>41</v>
      </c>
      <c r="C555" s="4">
        <v>27</v>
      </c>
      <c r="D555" s="4">
        <v>6</v>
      </c>
      <c r="E555" s="4">
        <v>5</v>
      </c>
      <c r="F555" s="4">
        <v>135</v>
      </c>
      <c r="G555" s="4">
        <v>-0.25205700406672021</v>
      </c>
      <c r="H555" s="3" t="s">
        <v>439</v>
      </c>
      <c r="I555" s="3" t="s">
        <v>338</v>
      </c>
      <c r="J555" s="1">
        <v>45412</v>
      </c>
      <c r="K555" s="4">
        <v>10438.718031746032</v>
      </c>
      <c r="L555" s="4">
        <v>26406.609500097282</v>
      </c>
      <c r="M555" s="4">
        <v>-0.39019466060980196</v>
      </c>
      <c r="N555" s="3" t="s">
        <v>439</v>
      </c>
    </row>
    <row r="556" spans="1:14" x14ac:dyDescent="0.3">
      <c r="A556" s="3" t="s">
        <v>87</v>
      </c>
      <c r="B556" s="3" t="s">
        <v>180</v>
      </c>
      <c r="C556" s="4">
        <v>17.29</v>
      </c>
      <c r="D556" s="4">
        <v>226</v>
      </c>
      <c r="E556" s="4">
        <v>1370</v>
      </c>
      <c r="F556" s="4">
        <v>23687.3</v>
      </c>
      <c r="G556" s="4">
        <v>-2.0837175054782369E-2</v>
      </c>
      <c r="H556" s="3" t="s">
        <v>439</v>
      </c>
      <c r="I556" s="3" t="s">
        <v>335</v>
      </c>
      <c r="J556" s="1">
        <v>45301</v>
      </c>
      <c r="K556" s="4">
        <v>15577.778285714288</v>
      </c>
      <c r="L556" s="4">
        <v>35267.89604619662</v>
      </c>
      <c r="M556" s="4">
        <v>0.22994061521739861</v>
      </c>
      <c r="N556" s="3" t="s">
        <v>439</v>
      </c>
    </row>
    <row r="557" spans="1:14" x14ac:dyDescent="0.3">
      <c r="A557" s="3" t="s">
        <v>356</v>
      </c>
      <c r="B557" s="3" t="s">
        <v>54</v>
      </c>
      <c r="C557" s="4">
        <v>12.23</v>
      </c>
      <c r="D557" s="4">
        <v>10</v>
      </c>
      <c r="E557" s="4">
        <v>1128</v>
      </c>
      <c r="F557" s="4">
        <v>13795.44</v>
      </c>
      <c r="G557" s="4">
        <v>-0.11794846260674237</v>
      </c>
      <c r="H557" s="3" t="s">
        <v>439</v>
      </c>
      <c r="I557" s="3" t="s">
        <v>338</v>
      </c>
      <c r="J557" s="1">
        <v>45398</v>
      </c>
      <c r="K557" s="4">
        <v>42123.110909090959</v>
      </c>
      <c r="L557" s="4">
        <v>132929.50192099597</v>
      </c>
      <c r="M557" s="4">
        <v>-0.21310296435118631</v>
      </c>
      <c r="N557" s="3" t="s">
        <v>439</v>
      </c>
    </row>
    <row r="558" spans="1:14" x14ac:dyDescent="0.3">
      <c r="A558" s="3" t="s">
        <v>40</v>
      </c>
      <c r="B558" s="3" t="s">
        <v>54</v>
      </c>
      <c r="C558" s="4">
        <v>45.98</v>
      </c>
      <c r="D558" s="4">
        <v>7</v>
      </c>
      <c r="E558" s="4">
        <v>343</v>
      </c>
      <c r="F558" s="4">
        <v>15771.14</v>
      </c>
      <c r="G558" s="4">
        <v>-9.8552436903142915E-2</v>
      </c>
      <c r="H558" s="3" t="s">
        <v>439</v>
      </c>
      <c r="I558" s="3" t="s">
        <v>338</v>
      </c>
      <c r="J558" s="1">
        <v>45301</v>
      </c>
      <c r="K558" s="4">
        <v>42123.110909090959</v>
      </c>
      <c r="L558" s="4">
        <v>132929.50192099597</v>
      </c>
      <c r="M558" s="4">
        <v>-0.19824019896465672</v>
      </c>
      <c r="N558" s="3" t="s">
        <v>439</v>
      </c>
    </row>
    <row r="559" spans="1:14" x14ac:dyDescent="0.3">
      <c r="A559" s="3" t="s">
        <v>18</v>
      </c>
      <c r="B559" s="3" t="s">
        <v>41</v>
      </c>
      <c r="C559" s="4">
        <v>28.8</v>
      </c>
      <c r="D559" s="4">
        <v>10</v>
      </c>
      <c r="E559" s="4">
        <v>712</v>
      </c>
      <c r="F559" s="4">
        <v>20505.600000000002</v>
      </c>
      <c r="G559" s="4">
        <v>-5.2072856069684606E-2</v>
      </c>
      <c r="H559" s="3" t="s">
        <v>439</v>
      </c>
      <c r="I559" s="3" t="s">
        <v>143</v>
      </c>
      <c r="J559" s="1">
        <v>45318</v>
      </c>
      <c r="K559" s="4">
        <v>10438.718031746032</v>
      </c>
      <c r="L559" s="4">
        <v>26406.609500097282</v>
      </c>
      <c r="M559" s="4">
        <v>0.38122584303058232</v>
      </c>
      <c r="N559" s="3" t="s">
        <v>439</v>
      </c>
    </row>
    <row r="560" spans="1:14" x14ac:dyDescent="0.3">
      <c r="A560" s="3" t="s">
        <v>11</v>
      </c>
      <c r="B560" s="3" t="s">
        <v>41</v>
      </c>
      <c r="C560" s="4">
        <v>74.25</v>
      </c>
      <c r="D560" s="4">
        <v>3</v>
      </c>
      <c r="E560" s="4">
        <v>16</v>
      </c>
      <c r="F560" s="4">
        <v>1188</v>
      </c>
      <c r="G560" s="4">
        <v>-0.24171939457849315</v>
      </c>
      <c r="H560" s="3" t="s">
        <v>439</v>
      </c>
      <c r="I560" s="3" t="s">
        <v>338</v>
      </c>
      <c r="J560" s="1">
        <v>45311</v>
      </c>
      <c r="K560" s="4">
        <v>10438.718031746032</v>
      </c>
      <c r="L560" s="4">
        <v>26406.609500097282</v>
      </c>
      <c r="M560" s="4">
        <v>-0.35031828041808821</v>
      </c>
      <c r="N560" s="3" t="s">
        <v>439</v>
      </c>
    </row>
    <row r="561" spans="1:14" x14ac:dyDescent="0.3">
      <c r="A561" s="3" t="s">
        <v>72</v>
      </c>
      <c r="B561" s="3" t="s">
        <v>41</v>
      </c>
      <c r="C561" s="4">
        <v>90.45</v>
      </c>
      <c r="D561" s="4">
        <v>3</v>
      </c>
      <c r="E561" s="4">
        <v>19</v>
      </c>
      <c r="F561" s="4">
        <v>1718.55</v>
      </c>
      <c r="G561" s="4">
        <v>-0.23651082979788643</v>
      </c>
      <c r="H561" s="3" t="s">
        <v>439</v>
      </c>
      <c r="I561" s="3" t="s">
        <v>335</v>
      </c>
      <c r="J561" s="1">
        <v>45404</v>
      </c>
      <c r="K561" s="4">
        <v>10438.718031746032</v>
      </c>
      <c r="L561" s="4">
        <v>26406.609500097282</v>
      </c>
      <c r="M561" s="4">
        <v>-0.33022671962918632</v>
      </c>
      <c r="N561" s="3" t="s">
        <v>439</v>
      </c>
    </row>
    <row r="562" spans="1:14" x14ac:dyDescent="0.3">
      <c r="A562" s="3" t="s">
        <v>13</v>
      </c>
      <c r="B562" s="3" t="s">
        <v>41</v>
      </c>
      <c r="C562" s="4">
        <v>28.95</v>
      </c>
      <c r="D562" s="4">
        <v>1</v>
      </c>
      <c r="E562" s="4">
        <v>81</v>
      </c>
      <c r="F562" s="4">
        <v>2344.9499999999998</v>
      </c>
      <c r="G562" s="4">
        <v>-0.23036127748694107</v>
      </c>
      <c r="H562" s="3" t="s">
        <v>439</v>
      </c>
      <c r="I562" s="3" t="s">
        <v>337</v>
      </c>
      <c r="J562" s="1">
        <v>45296</v>
      </c>
      <c r="K562" s="4">
        <v>10438.718031746032</v>
      </c>
      <c r="L562" s="4">
        <v>26406.609500097282</v>
      </c>
      <c r="M562" s="4">
        <v>-0.3065053857715514</v>
      </c>
      <c r="N562" s="3" t="s">
        <v>439</v>
      </c>
    </row>
    <row r="563" spans="1:14" x14ac:dyDescent="0.3">
      <c r="A563" s="3" t="s">
        <v>116</v>
      </c>
      <c r="B563" s="3" t="s">
        <v>54</v>
      </c>
      <c r="C563" s="4">
        <v>10.7</v>
      </c>
      <c r="D563" s="4">
        <v>5</v>
      </c>
      <c r="E563" s="4">
        <v>163</v>
      </c>
      <c r="F563" s="4">
        <v>1744.1</v>
      </c>
      <c r="G563" s="4">
        <v>-0.23625999796272576</v>
      </c>
      <c r="H563" s="3" t="s">
        <v>439</v>
      </c>
      <c r="I563" s="3" t="s">
        <v>338</v>
      </c>
      <c r="J563" s="1">
        <v>45356</v>
      </c>
      <c r="K563" s="4">
        <v>42123.110909090959</v>
      </c>
      <c r="L563" s="4">
        <v>132929.50192099597</v>
      </c>
      <c r="M563" s="4">
        <v>-0.30376259841167108</v>
      </c>
      <c r="N563" s="3" t="s">
        <v>439</v>
      </c>
    </row>
    <row r="564" spans="1:14" x14ac:dyDescent="0.3">
      <c r="A564" s="3" t="s">
        <v>14</v>
      </c>
      <c r="B564" s="3" t="s">
        <v>54</v>
      </c>
      <c r="C564" s="4">
        <v>29.99</v>
      </c>
      <c r="D564" s="4">
        <v>10</v>
      </c>
      <c r="E564" s="4">
        <v>92</v>
      </c>
      <c r="F564" s="4">
        <v>2759.08</v>
      </c>
      <c r="G564" s="4">
        <v>-0.22629564195288648</v>
      </c>
      <c r="H564" s="3" t="s">
        <v>439</v>
      </c>
      <c r="I564" s="3" t="s">
        <v>338</v>
      </c>
      <c r="J564" s="1">
        <v>45307</v>
      </c>
      <c r="K564" s="4">
        <v>42123.110909090959</v>
      </c>
      <c r="L564" s="4">
        <v>132929.50192099597</v>
      </c>
      <c r="M564" s="4">
        <v>-0.29612712257423635</v>
      </c>
      <c r="N564" s="3" t="s">
        <v>439</v>
      </c>
    </row>
    <row r="565" spans="1:14" x14ac:dyDescent="0.3">
      <c r="A565" s="3" t="s">
        <v>13</v>
      </c>
      <c r="B565" s="3" t="s">
        <v>54</v>
      </c>
      <c r="C565" s="4">
        <v>33.99</v>
      </c>
      <c r="D565" s="4">
        <v>10</v>
      </c>
      <c r="E565" s="4">
        <v>573</v>
      </c>
      <c r="F565" s="4">
        <v>19476.27</v>
      </c>
      <c r="G565" s="4">
        <v>-6.2178090233518224E-2</v>
      </c>
      <c r="H565" s="3" t="s">
        <v>439</v>
      </c>
      <c r="I565" s="3" t="s">
        <v>338</v>
      </c>
      <c r="J565" s="1">
        <v>45401</v>
      </c>
      <c r="K565" s="4">
        <v>42123.110909090959</v>
      </c>
      <c r="L565" s="4">
        <v>132929.50192099597</v>
      </c>
      <c r="M565" s="4">
        <v>-0.17036730433662997</v>
      </c>
      <c r="N565" s="3" t="s">
        <v>439</v>
      </c>
    </row>
    <row r="566" spans="1:14" x14ac:dyDescent="0.3">
      <c r="A566" s="3" t="s">
        <v>137</v>
      </c>
      <c r="B566" s="3" t="s">
        <v>9</v>
      </c>
      <c r="C566" s="4">
        <v>17.989999999999998</v>
      </c>
      <c r="D566" s="4">
        <v>13</v>
      </c>
      <c r="E566" s="4">
        <v>1</v>
      </c>
      <c r="F566" s="4">
        <v>17.989999999999998</v>
      </c>
      <c r="G566" s="4">
        <v>-0.25320572551611947</v>
      </c>
      <c r="H566" s="3" t="s">
        <v>439</v>
      </c>
      <c r="I566" s="3" t="s">
        <v>143</v>
      </c>
      <c r="J566" s="1">
        <v>45356</v>
      </c>
      <c r="K566" s="4">
        <v>3369.2595999999985</v>
      </c>
      <c r="L566" s="4">
        <v>7916.3472393375896</v>
      </c>
      <c r="M566" s="4">
        <v>-0.42333534630050162</v>
      </c>
      <c r="N566" s="3" t="s">
        <v>439</v>
      </c>
    </row>
    <row r="567" spans="1:14" x14ac:dyDescent="0.3">
      <c r="A567" s="3" t="s">
        <v>5</v>
      </c>
      <c r="B567" s="3" t="s">
        <v>41</v>
      </c>
      <c r="C567" s="4">
        <v>79.89</v>
      </c>
      <c r="D567" s="4">
        <v>3</v>
      </c>
      <c r="E567" s="4">
        <v>15</v>
      </c>
      <c r="F567" s="4">
        <v>1198.3499999999999</v>
      </c>
      <c r="G567" s="4">
        <v>-0.24161778559634392</v>
      </c>
      <c r="H567" s="3" t="s">
        <v>439</v>
      </c>
      <c r="I567" s="3" t="s">
        <v>335</v>
      </c>
      <c r="J567" s="1">
        <v>45333</v>
      </c>
      <c r="K567" s="4">
        <v>10438.718031746032</v>
      </c>
      <c r="L567" s="4">
        <v>26406.609500097282</v>
      </c>
      <c r="M567" s="4">
        <v>-0.34992633309141752</v>
      </c>
      <c r="N567" s="3" t="s">
        <v>439</v>
      </c>
    </row>
    <row r="568" spans="1:14" x14ac:dyDescent="0.3">
      <c r="A568" s="3" t="s">
        <v>346</v>
      </c>
      <c r="B568" s="3" t="s">
        <v>41</v>
      </c>
      <c r="C568" s="4">
        <v>13.95</v>
      </c>
      <c r="D568" s="4">
        <v>7</v>
      </c>
      <c r="E568" s="4">
        <v>41</v>
      </c>
      <c r="F568" s="4">
        <v>571.94999999999993</v>
      </c>
      <c r="G568" s="4">
        <v>-0.24776733790728925</v>
      </c>
      <c r="H568" s="3" t="s">
        <v>439</v>
      </c>
      <c r="I568" s="3" t="s">
        <v>337</v>
      </c>
      <c r="J568" s="1">
        <v>45369</v>
      </c>
      <c r="K568" s="4">
        <v>10438.718031746032</v>
      </c>
      <c r="L568" s="4">
        <v>26406.609500097282</v>
      </c>
      <c r="M568" s="4">
        <v>-0.37364766694905233</v>
      </c>
      <c r="N568" s="3" t="s">
        <v>439</v>
      </c>
    </row>
    <row r="569" spans="1:14" x14ac:dyDescent="0.3">
      <c r="A569" s="3" t="s">
        <v>5</v>
      </c>
      <c r="B569" s="3" t="s">
        <v>85</v>
      </c>
      <c r="C569" s="4">
        <v>94.43</v>
      </c>
      <c r="D569" s="4">
        <v>10</v>
      </c>
      <c r="E569" s="4">
        <v>98</v>
      </c>
      <c r="F569" s="4">
        <v>9254.1400000000012</v>
      </c>
      <c r="G569" s="4">
        <v>-0.16253173513179994</v>
      </c>
      <c r="H569" s="3" t="s">
        <v>439</v>
      </c>
      <c r="I569" s="3" t="s">
        <v>335</v>
      </c>
      <c r="J569" s="1">
        <v>45444</v>
      </c>
      <c r="K569" s="4">
        <v>9929.7000000000007</v>
      </c>
      <c r="L569" s="4">
        <v>17495.282577171645</v>
      </c>
      <c r="M569" s="4">
        <v>-3.861383758851028E-2</v>
      </c>
      <c r="N569" s="3" t="s">
        <v>439</v>
      </c>
    </row>
    <row r="570" spans="1:14" x14ac:dyDescent="0.3">
      <c r="A570" s="3" t="s">
        <v>48</v>
      </c>
      <c r="B570" s="3" t="s">
        <v>54</v>
      </c>
      <c r="C570" s="4">
        <v>49.63</v>
      </c>
      <c r="D570" s="4">
        <v>10</v>
      </c>
      <c r="E570" s="4">
        <v>5</v>
      </c>
      <c r="F570" s="4">
        <v>248.15</v>
      </c>
      <c r="G570" s="4">
        <v>-0.25094617736815145</v>
      </c>
      <c r="H570" s="3" t="s">
        <v>439</v>
      </c>
      <c r="I570" s="3" t="s">
        <v>338</v>
      </c>
      <c r="J570" s="1">
        <v>45343</v>
      </c>
      <c r="K570" s="4">
        <v>42123.110909090959</v>
      </c>
      <c r="L570" s="4">
        <v>132929.50192099597</v>
      </c>
      <c r="M570" s="4">
        <v>-0.31501630792221363</v>
      </c>
      <c r="N570" s="3" t="s">
        <v>439</v>
      </c>
    </row>
    <row r="571" spans="1:14" x14ac:dyDescent="0.3">
      <c r="A571" s="3" t="s">
        <v>21</v>
      </c>
      <c r="B571" s="3" t="s">
        <v>41</v>
      </c>
      <c r="C571" s="4">
        <v>17.98</v>
      </c>
      <c r="D571" s="4">
        <v>10</v>
      </c>
      <c r="E571" s="4">
        <v>40</v>
      </c>
      <c r="F571" s="4">
        <v>719.2</v>
      </c>
      <c r="G571" s="4">
        <v>-0.24632174151874087</v>
      </c>
      <c r="H571" s="3" t="s">
        <v>439</v>
      </c>
      <c r="I571" s="3" t="s">
        <v>335</v>
      </c>
      <c r="J571" s="1">
        <v>45338</v>
      </c>
      <c r="K571" s="4">
        <v>10438.718031746032</v>
      </c>
      <c r="L571" s="4">
        <v>26406.609500097282</v>
      </c>
      <c r="M571" s="4">
        <v>-0.3680714115043896</v>
      </c>
      <c r="N571" s="3" t="s">
        <v>439</v>
      </c>
    </row>
    <row r="572" spans="1:14" x14ac:dyDescent="0.3">
      <c r="A572" s="3" t="s">
        <v>13</v>
      </c>
      <c r="B572" s="3" t="s">
        <v>41</v>
      </c>
      <c r="C572" s="4">
        <v>119.99</v>
      </c>
      <c r="D572" s="4">
        <v>6</v>
      </c>
      <c r="E572" s="4">
        <v>21</v>
      </c>
      <c r="F572" s="4">
        <v>2519.79</v>
      </c>
      <c r="G572" s="4">
        <v>-0.22864482198559102</v>
      </c>
      <c r="H572" s="3" t="s">
        <v>439</v>
      </c>
      <c r="I572" s="3" t="s">
        <v>335</v>
      </c>
      <c r="J572" s="1">
        <v>45354</v>
      </c>
      <c r="K572" s="4">
        <v>10438.718031746032</v>
      </c>
      <c r="L572" s="4">
        <v>26406.609500097282</v>
      </c>
      <c r="M572" s="4">
        <v>-0.29988431614883609</v>
      </c>
      <c r="N572" s="3" t="s">
        <v>439</v>
      </c>
    </row>
    <row r="573" spans="1:14" x14ac:dyDescent="0.3">
      <c r="A573" s="3" t="s">
        <v>60</v>
      </c>
      <c r="B573" s="3" t="s">
        <v>54</v>
      </c>
      <c r="C573" s="4">
        <v>114.99</v>
      </c>
      <c r="D573" s="4">
        <v>10</v>
      </c>
      <c r="E573" s="4">
        <v>539</v>
      </c>
      <c r="F573" s="4">
        <v>61979.61</v>
      </c>
      <c r="G573" s="4">
        <v>0.35508965037934165</v>
      </c>
      <c r="H573" s="3" t="s">
        <v>439</v>
      </c>
      <c r="I573" s="3" t="s">
        <v>338</v>
      </c>
      <c r="J573" s="1">
        <v>45298</v>
      </c>
      <c r="K573" s="4">
        <v>42123.110909090959</v>
      </c>
      <c r="L573" s="4">
        <v>132929.50192099597</v>
      </c>
      <c r="M573" s="4">
        <v>0.14937616408666271</v>
      </c>
      <c r="N573" s="3" t="s">
        <v>439</v>
      </c>
    </row>
    <row r="574" spans="1:14" x14ac:dyDescent="0.3">
      <c r="A574" s="3" t="s">
        <v>5</v>
      </c>
      <c r="B574" s="3" t="s">
        <v>54</v>
      </c>
      <c r="C574" s="4">
        <v>51.99</v>
      </c>
      <c r="D574" s="4">
        <v>8</v>
      </c>
      <c r="E574" s="4">
        <v>111</v>
      </c>
      <c r="F574" s="4">
        <v>5770.89</v>
      </c>
      <c r="G574" s="4">
        <v>-0.19672782083917598</v>
      </c>
      <c r="H574" s="3" t="s">
        <v>439</v>
      </c>
      <c r="I574" s="3" t="s">
        <v>338</v>
      </c>
      <c r="J574" s="1">
        <v>45346</v>
      </c>
      <c r="K574" s="4">
        <v>42123.110909090959</v>
      </c>
      <c r="L574" s="4">
        <v>132929.50192099597</v>
      </c>
      <c r="M574" s="4">
        <v>-0.27346992491325356</v>
      </c>
      <c r="N574" s="3" t="s">
        <v>439</v>
      </c>
    </row>
    <row r="575" spans="1:14" x14ac:dyDescent="0.3">
      <c r="A575" s="3" t="s">
        <v>345</v>
      </c>
      <c r="B575" s="3" t="s">
        <v>54</v>
      </c>
      <c r="C575" s="4">
        <v>99.98</v>
      </c>
      <c r="D575" s="4">
        <v>10</v>
      </c>
      <c r="E575" s="4">
        <v>740</v>
      </c>
      <c r="F575" s="4">
        <v>73985.2</v>
      </c>
      <c r="G575" s="4">
        <v>0.47295204458234646</v>
      </c>
      <c r="H575" s="3" t="s">
        <v>439</v>
      </c>
      <c r="I575" s="3" t="s">
        <v>338</v>
      </c>
      <c r="J575" s="1">
        <v>45355</v>
      </c>
      <c r="K575" s="4">
        <v>42123.110909090959</v>
      </c>
      <c r="L575" s="4">
        <v>132929.50192099597</v>
      </c>
      <c r="M575" s="4">
        <v>0.2396916307551174</v>
      </c>
      <c r="N575" s="3" t="s">
        <v>439</v>
      </c>
    </row>
    <row r="576" spans="1:14" x14ac:dyDescent="0.3">
      <c r="A576" s="3" t="s">
        <v>19</v>
      </c>
      <c r="B576" s="3" t="s">
        <v>54</v>
      </c>
      <c r="C576" s="4">
        <v>153</v>
      </c>
      <c r="D576" s="4">
        <v>10</v>
      </c>
      <c r="E576" s="4">
        <v>23</v>
      </c>
      <c r="F576" s="4">
        <v>3519</v>
      </c>
      <c r="G576" s="4">
        <v>-0.21883528468575117</v>
      </c>
      <c r="H576" s="3" t="s">
        <v>439</v>
      </c>
      <c r="I576" s="3" t="s">
        <v>338</v>
      </c>
      <c r="J576" s="1">
        <v>45412</v>
      </c>
      <c r="K576" s="4">
        <v>42123.110909090959</v>
      </c>
      <c r="L576" s="4">
        <v>132929.50192099597</v>
      </c>
      <c r="M576" s="4">
        <v>-0.290410408157811</v>
      </c>
      <c r="N576" s="3" t="s">
        <v>439</v>
      </c>
    </row>
    <row r="577" spans="1:14" x14ac:dyDescent="0.3">
      <c r="A577" s="3" t="s">
        <v>40</v>
      </c>
      <c r="B577" s="3" t="s">
        <v>54</v>
      </c>
      <c r="C577" s="4">
        <v>70.650000000000006</v>
      </c>
      <c r="D577" s="4">
        <v>1</v>
      </c>
      <c r="E577" s="4">
        <v>4802</v>
      </c>
      <c r="F577" s="4">
        <v>339261.30000000005</v>
      </c>
      <c r="G577" s="4">
        <v>3.0772452339079641</v>
      </c>
      <c r="H577" s="3" t="s">
        <v>438</v>
      </c>
      <c r="I577" s="3" t="s">
        <v>338</v>
      </c>
      <c r="J577" s="1">
        <v>45355</v>
      </c>
      <c r="K577" s="4">
        <v>42123.110909090959</v>
      </c>
      <c r="L577" s="4">
        <v>132929.50192099597</v>
      </c>
      <c r="M577" s="4">
        <v>2.2353065707528739</v>
      </c>
      <c r="N577" s="3" t="s">
        <v>439</v>
      </c>
    </row>
    <row r="578" spans="1:14" x14ac:dyDescent="0.3">
      <c r="A578" s="3" t="s">
        <v>140</v>
      </c>
      <c r="B578" s="3" t="s">
        <v>180</v>
      </c>
      <c r="C578" s="4">
        <v>19.989999999999998</v>
      </c>
      <c r="D578" s="4">
        <v>2</v>
      </c>
      <c r="E578" s="4">
        <v>132</v>
      </c>
      <c r="F578" s="4">
        <v>2638.68</v>
      </c>
      <c r="G578" s="4">
        <v>-0.22747764402542453</v>
      </c>
      <c r="H578" s="3" t="s">
        <v>439</v>
      </c>
      <c r="I578" s="3" t="s">
        <v>143</v>
      </c>
      <c r="J578" s="1">
        <v>45340</v>
      </c>
      <c r="K578" s="4">
        <v>15577.778285714288</v>
      </c>
      <c r="L578" s="4">
        <v>35267.89604619662</v>
      </c>
      <c r="M578" s="4">
        <v>-0.36688035681985837</v>
      </c>
      <c r="N578" s="3" t="s">
        <v>439</v>
      </c>
    </row>
    <row r="579" spans="1:14" x14ac:dyDescent="0.3">
      <c r="A579" s="3" t="s">
        <v>33</v>
      </c>
      <c r="B579" s="3" t="s">
        <v>54</v>
      </c>
      <c r="C579" s="4">
        <v>33.99</v>
      </c>
      <c r="D579" s="4">
        <v>8</v>
      </c>
      <c r="E579" s="4">
        <v>89</v>
      </c>
      <c r="F579" s="4">
        <v>3025.11</v>
      </c>
      <c r="G579" s="4">
        <v>-0.22368394750639736</v>
      </c>
      <c r="H579" s="3" t="s">
        <v>439</v>
      </c>
      <c r="I579" s="3" t="s">
        <v>338</v>
      </c>
      <c r="J579" s="1">
        <v>45421</v>
      </c>
      <c r="K579" s="4">
        <v>42123.110909090959</v>
      </c>
      <c r="L579" s="4">
        <v>132929.50192099597</v>
      </c>
      <c r="M579" s="4">
        <v>-0.29412583620698501</v>
      </c>
      <c r="N579" s="3" t="s">
        <v>439</v>
      </c>
    </row>
    <row r="580" spans="1:14" x14ac:dyDescent="0.3">
      <c r="A580" s="3" t="s">
        <v>13</v>
      </c>
      <c r="B580" s="3" t="s">
        <v>41</v>
      </c>
      <c r="C580" s="4">
        <v>75</v>
      </c>
      <c r="D580" s="4">
        <v>7</v>
      </c>
      <c r="E580" s="4">
        <v>1</v>
      </c>
      <c r="F580" s="4">
        <v>75</v>
      </c>
      <c r="G580" s="4">
        <v>-0.25264604164439697</v>
      </c>
      <c r="H580" s="3" t="s">
        <v>439</v>
      </c>
      <c r="I580" s="3" t="s">
        <v>338</v>
      </c>
      <c r="J580" s="1">
        <v>45306</v>
      </c>
      <c r="K580" s="4">
        <v>10438.718031746032</v>
      </c>
      <c r="L580" s="4">
        <v>26406.609500097282</v>
      </c>
      <c r="M580" s="4">
        <v>-0.39246681902528424</v>
      </c>
      <c r="N580" s="3" t="s">
        <v>439</v>
      </c>
    </row>
    <row r="581" spans="1:14" x14ac:dyDescent="0.3">
      <c r="A581" s="3" t="s">
        <v>16</v>
      </c>
      <c r="B581" s="3" t="s">
        <v>54</v>
      </c>
      <c r="C581" s="4">
        <v>16.48</v>
      </c>
      <c r="D581" s="4">
        <v>10</v>
      </c>
      <c r="E581" s="4">
        <v>16</v>
      </c>
      <c r="F581" s="4">
        <v>263.68</v>
      </c>
      <c r="G581" s="4">
        <v>-0.2507937148084628</v>
      </c>
      <c r="H581" s="3" t="s">
        <v>439</v>
      </c>
      <c r="I581" s="3" t="s">
        <v>338</v>
      </c>
      <c r="J581" s="1">
        <v>45313</v>
      </c>
      <c r="K581" s="4">
        <v>42123.110909090959</v>
      </c>
      <c r="L581" s="4">
        <v>132929.50192099597</v>
      </c>
      <c r="M581" s="4">
        <v>-0.3148994790785366</v>
      </c>
      <c r="N581" s="3" t="s">
        <v>439</v>
      </c>
    </row>
    <row r="582" spans="1:14" x14ac:dyDescent="0.3">
      <c r="A582" s="3" t="s">
        <v>70</v>
      </c>
      <c r="B582" s="3" t="s">
        <v>180</v>
      </c>
      <c r="C582" s="4">
        <v>59.97</v>
      </c>
      <c r="D582" s="4">
        <v>10</v>
      </c>
      <c r="E582" s="4">
        <v>35</v>
      </c>
      <c r="F582" s="4">
        <v>2098.9499999999998</v>
      </c>
      <c r="G582" s="4">
        <v>-0.23277633155541577</v>
      </c>
      <c r="H582" s="3" t="s">
        <v>439</v>
      </c>
      <c r="I582" s="3" t="s">
        <v>335</v>
      </c>
      <c r="J582" s="1">
        <v>45352</v>
      </c>
      <c r="K582" s="4">
        <v>15577.778285714288</v>
      </c>
      <c r="L582" s="4">
        <v>35267.89604619662</v>
      </c>
      <c r="M582" s="4">
        <v>-0.38218407664746079</v>
      </c>
      <c r="N582" s="3" t="s">
        <v>439</v>
      </c>
    </row>
    <row r="583" spans="1:14" x14ac:dyDescent="0.3">
      <c r="A583" s="3" t="s">
        <v>125</v>
      </c>
      <c r="B583" s="3" t="s">
        <v>54</v>
      </c>
      <c r="C583" s="4">
        <v>20.25</v>
      </c>
      <c r="D583" s="4">
        <v>311</v>
      </c>
      <c r="E583" s="4">
        <v>6633</v>
      </c>
      <c r="F583" s="4">
        <v>134318.25</v>
      </c>
      <c r="G583" s="4">
        <v>1.065259271679857</v>
      </c>
      <c r="H583" s="3" t="s">
        <v>439</v>
      </c>
      <c r="I583" s="3" t="s">
        <v>338</v>
      </c>
      <c r="J583" s="1">
        <v>45391</v>
      </c>
      <c r="K583" s="4">
        <v>42123.110909090959</v>
      </c>
      <c r="L583" s="4">
        <v>132929.50192099597</v>
      </c>
      <c r="M583" s="4">
        <v>0.69356416565604373</v>
      </c>
      <c r="N583" s="3" t="s">
        <v>439</v>
      </c>
    </row>
    <row r="584" spans="1:14" x14ac:dyDescent="0.3">
      <c r="A584" s="3" t="s">
        <v>96</v>
      </c>
      <c r="B584" s="3" t="s">
        <v>54</v>
      </c>
      <c r="C584" s="4">
        <v>39.99</v>
      </c>
      <c r="D584" s="4">
        <v>13</v>
      </c>
      <c r="E584" s="4">
        <v>35</v>
      </c>
      <c r="F584" s="4">
        <v>1399.65</v>
      </c>
      <c r="G584" s="4">
        <v>-0.23964156452323837</v>
      </c>
      <c r="H584" s="3" t="s">
        <v>439</v>
      </c>
      <c r="I584" s="3" t="s">
        <v>338</v>
      </c>
      <c r="J584" s="1">
        <v>45361</v>
      </c>
      <c r="K584" s="4">
        <v>42123.110909090959</v>
      </c>
      <c r="L584" s="4">
        <v>132929.50192099597</v>
      </c>
      <c r="M584" s="4">
        <v>-0.30635382154139223</v>
      </c>
      <c r="N584" s="3" t="s">
        <v>439</v>
      </c>
    </row>
    <row r="585" spans="1:14" x14ac:dyDescent="0.3">
      <c r="A585" s="3" t="s">
        <v>13</v>
      </c>
      <c r="B585" s="3" t="s">
        <v>41</v>
      </c>
      <c r="C585" s="4">
        <v>114.99</v>
      </c>
      <c r="D585" s="4">
        <v>7</v>
      </c>
      <c r="E585" s="4">
        <v>13</v>
      </c>
      <c r="F585" s="4">
        <v>1494.87</v>
      </c>
      <c r="G585" s="4">
        <v>-0.2387067618874654</v>
      </c>
      <c r="H585" s="3" t="s">
        <v>439</v>
      </c>
      <c r="I585" s="3" t="s">
        <v>338</v>
      </c>
      <c r="J585" s="1">
        <v>45438</v>
      </c>
      <c r="K585" s="4">
        <v>10438.718031746032</v>
      </c>
      <c r="L585" s="4">
        <v>26406.609500097282</v>
      </c>
      <c r="M585" s="4">
        <v>-0.33869732620210413</v>
      </c>
      <c r="N585" s="3" t="s">
        <v>439</v>
      </c>
    </row>
    <row r="586" spans="1:14" x14ac:dyDescent="0.3">
      <c r="A586" s="3" t="s">
        <v>96</v>
      </c>
      <c r="B586" s="3" t="s">
        <v>54</v>
      </c>
      <c r="C586" s="4">
        <v>41.99</v>
      </c>
      <c r="D586" s="4">
        <v>15</v>
      </c>
      <c r="E586" s="4">
        <v>248</v>
      </c>
      <c r="F586" s="4">
        <v>10413.52</v>
      </c>
      <c r="G586" s="4">
        <v>-0.15114976201835198</v>
      </c>
      <c r="H586" s="3" t="s">
        <v>439</v>
      </c>
      <c r="I586" s="3" t="s">
        <v>338</v>
      </c>
      <c r="J586" s="1">
        <v>45304</v>
      </c>
      <c r="K586" s="4">
        <v>42123.110909090959</v>
      </c>
      <c r="L586" s="4">
        <v>132929.50192099597</v>
      </c>
      <c r="M586" s="4">
        <v>-0.23854441979280813</v>
      </c>
      <c r="N586" s="3" t="s">
        <v>439</v>
      </c>
    </row>
    <row r="587" spans="1:14" x14ac:dyDescent="0.3">
      <c r="A587" s="3" t="s">
        <v>141</v>
      </c>
      <c r="B587" s="3" t="s">
        <v>41</v>
      </c>
      <c r="C587" s="4">
        <v>45.7</v>
      </c>
      <c r="D587" s="4">
        <v>102</v>
      </c>
      <c r="E587" s="4">
        <v>420</v>
      </c>
      <c r="F587" s="4">
        <v>19194</v>
      </c>
      <c r="G587" s="4">
        <v>-6.4949217517698526E-2</v>
      </c>
      <c r="H587" s="3" t="s">
        <v>439</v>
      </c>
      <c r="I587" s="3" t="s">
        <v>335</v>
      </c>
      <c r="J587" s="1">
        <v>45380</v>
      </c>
      <c r="K587" s="4">
        <v>10438.718031746032</v>
      </c>
      <c r="L587" s="4">
        <v>26406.609500097282</v>
      </c>
      <c r="M587" s="4">
        <v>0.33155646006813994</v>
      </c>
      <c r="N587" s="3" t="s">
        <v>439</v>
      </c>
    </row>
    <row r="588" spans="1:14" x14ac:dyDescent="0.3">
      <c r="A588" s="3" t="s">
        <v>345</v>
      </c>
      <c r="B588" s="3" t="s">
        <v>54</v>
      </c>
      <c r="C588" s="4">
        <v>64.88</v>
      </c>
      <c r="D588" s="4">
        <v>16</v>
      </c>
      <c r="E588" s="4">
        <v>292</v>
      </c>
      <c r="F588" s="4">
        <v>18944.96</v>
      </c>
      <c r="G588" s="4">
        <v>-6.7394116156775527E-2</v>
      </c>
      <c r="H588" s="3" t="s">
        <v>439</v>
      </c>
      <c r="I588" s="3" t="s">
        <v>338</v>
      </c>
      <c r="J588" s="1">
        <v>45395</v>
      </c>
      <c r="K588" s="4">
        <v>42123.110909090959</v>
      </c>
      <c r="L588" s="4">
        <v>132929.50192099597</v>
      </c>
      <c r="M588" s="4">
        <v>-0.17436423498273873</v>
      </c>
      <c r="N588" s="3" t="s">
        <v>439</v>
      </c>
    </row>
    <row r="589" spans="1:14" x14ac:dyDescent="0.3">
      <c r="A589" s="3" t="s">
        <v>66</v>
      </c>
      <c r="B589" s="3" t="s">
        <v>54</v>
      </c>
      <c r="C589" s="4">
        <v>25.1</v>
      </c>
      <c r="D589" s="4">
        <v>1</v>
      </c>
      <c r="E589" s="4">
        <v>5076</v>
      </c>
      <c r="F589" s="4">
        <v>127407.6</v>
      </c>
      <c r="G589" s="4">
        <v>0.99741539607699248</v>
      </c>
      <c r="H589" s="3" t="s">
        <v>439</v>
      </c>
      <c r="I589" s="3" t="s">
        <v>338</v>
      </c>
      <c r="J589" s="1">
        <v>45361</v>
      </c>
      <c r="K589" s="4">
        <v>42123.110909090959</v>
      </c>
      <c r="L589" s="4">
        <v>132929.50192099597</v>
      </c>
      <c r="M589" s="4">
        <v>0.64157683477664873</v>
      </c>
      <c r="N589" s="3" t="s">
        <v>439</v>
      </c>
    </row>
    <row r="590" spans="1:14" x14ac:dyDescent="0.3">
      <c r="A590" s="3" t="s">
        <v>130</v>
      </c>
      <c r="B590" s="3" t="s">
        <v>85</v>
      </c>
      <c r="C590" s="4">
        <v>19.89</v>
      </c>
      <c r="D590" s="4">
        <v>10</v>
      </c>
      <c r="E590" s="4">
        <v>21</v>
      </c>
      <c r="F590" s="4">
        <v>417.69</v>
      </c>
      <c r="G590" s="4">
        <v>-0.24928175351949619</v>
      </c>
      <c r="H590" s="3" t="s">
        <v>439</v>
      </c>
      <c r="I590" s="3" t="s">
        <v>335</v>
      </c>
      <c r="J590" s="1">
        <v>45349</v>
      </c>
      <c r="K590" s="4">
        <v>9929.7000000000007</v>
      </c>
      <c r="L590" s="4">
        <v>17495.282577171645</v>
      </c>
      <c r="M590" s="4">
        <v>-0.54368998946101899</v>
      </c>
      <c r="N590" s="3" t="s">
        <v>439</v>
      </c>
    </row>
    <row r="591" spans="1:14" x14ac:dyDescent="0.3">
      <c r="A591" s="3" t="s">
        <v>88</v>
      </c>
      <c r="B591" s="3" t="s">
        <v>41</v>
      </c>
      <c r="C591" s="4">
        <v>21.8</v>
      </c>
      <c r="D591" s="4">
        <v>10</v>
      </c>
      <c r="E591" s="4">
        <v>7</v>
      </c>
      <c r="F591" s="4">
        <v>152.6</v>
      </c>
      <c r="G591" s="4">
        <v>-0.25188421971060171</v>
      </c>
      <c r="H591" s="3" t="s">
        <v>439</v>
      </c>
      <c r="I591" s="3" t="s">
        <v>335</v>
      </c>
      <c r="J591" s="1">
        <v>45391</v>
      </c>
      <c r="K591" s="4">
        <v>10438.718031746032</v>
      </c>
      <c r="L591" s="4">
        <v>26406.609500097282</v>
      </c>
      <c r="M591" s="4">
        <v>-0.38952816080792718</v>
      </c>
      <c r="N591" s="3" t="s">
        <v>439</v>
      </c>
    </row>
    <row r="592" spans="1:14" x14ac:dyDescent="0.3">
      <c r="A592" s="3" t="s">
        <v>12</v>
      </c>
      <c r="B592" s="3" t="s">
        <v>54</v>
      </c>
      <c r="C592" s="4">
        <v>31.99</v>
      </c>
      <c r="D592" s="4">
        <v>9</v>
      </c>
      <c r="E592" s="4">
        <v>35</v>
      </c>
      <c r="F592" s="4">
        <v>1119.6499999999999</v>
      </c>
      <c r="G592" s="4">
        <v>-0.24239040655239658</v>
      </c>
      <c r="H592" s="3" t="s">
        <v>439</v>
      </c>
      <c r="I592" s="3" t="s">
        <v>338</v>
      </c>
      <c r="J592" s="1">
        <v>45428</v>
      </c>
      <c r="K592" s="4">
        <v>42123.110909090959</v>
      </c>
      <c r="L592" s="4">
        <v>132929.50192099597</v>
      </c>
      <c r="M592" s="4">
        <v>-0.30846020120846129</v>
      </c>
      <c r="N592" s="3" t="s">
        <v>439</v>
      </c>
    </row>
    <row r="593" spans="1:14" x14ac:dyDescent="0.3">
      <c r="A593" s="3" t="s">
        <v>102</v>
      </c>
      <c r="B593" s="3" t="s">
        <v>54</v>
      </c>
      <c r="C593" s="4">
        <v>68.989999999999995</v>
      </c>
      <c r="D593" s="4">
        <v>7</v>
      </c>
      <c r="E593" s="4">
        <v>27</v>
      </c>
      <c r="F593" s="4">
        <v>1862.7299999999998</v>
      </c>
      <c r="G593" s="4">
        <v>-0.23509537249872919</v>
      </c>
      <c r="H593" s="3" t="s">
        <v>439</v>
      </c>
      <c r="I593" s="3" t="s">
        <v>338</v>
      </c>
      <c r="J593" s="1">
        <v>45424</v>
      </c>
      <c r="K593" s="4">
        <v>42123.110909090959</v>
      </c>
      <c r="L593" s="4">
        <v>132929.50192099597</v>
      </c>
      <c r="M593" s="4">
        <v>-0.30287017048344106</v>
      </c>
      <c r="N593" s="3" t="s">
        <v>439</v>
      </c>
    </row>
    <row r="594" spans="1:14" x14ac:dyDescent="0.3">
      <c r="A594" s="3" t="s">
        <v>83</v>
      </c>
      <c r="B594" s="3" t="s">
        <v>41</v>
      </c>
      <c r="C594" s="4">
        <v>9.99</v>
      </c>
      <c r="D594" s="4">
        <v>10</v>
      </c>
      <c r="E594" s="4">
        <v>141</v>
      </c>
      <c r="F594" s="4">
        <v>1408.59</v>
      </c>
      <c r="G594" s="4">
        <v>-0.23955379792416456</v>
      </c>
      <c r="H594" s="3" t="s">
        <v>439</v>
      </c>
      <c r="I594" s="3" t="s">
        <v>337</v>
      </c>
      <c r="J594" s="1">
        <v>45329</v>
      </c>
      <c r="K594" s="4">
        <v>10438.718031746032</v>
      </c>
      <c r="L594" s="4">
        <v>26406.609500097282</v>
      </c>
      <c r="M594" s="4">
        <v>-0.34196469000356766</v>
      </c>
      <c r="N594" s="3" t="s">
        <v>439</v>
      </c>
    </row>
    <row r="595" spans="1:14" x14ac:dyDescent="0.3">
      <c r="A595" s="3" t="s">
        <v>40</v>
      </c>
      <c r="B595" s="3" t="s">
        <v>41</v>
      </c>
      <c r="C595" s="4">
        <v>83.99</v>
      </c>
      <c r="D595" s="4">
        <v>5</v>
      </c>
      <c r="E595" s="4">
        <v>5</v>
      </c>
      <c r="F595" s="4">
        <v>419.95</v>
      </c>
      <c r="G595" s="4">
        <v>-0.24925956643740368</v>
      </c>
      <c r="H595" s="3" t="s">
        <v>439</v>
      </c>
      <c r="I595" s="3" t="s">
        <v>143</v>
      </c>
      <c r="J595" s="1">
        <v>45299</v>
      </c>
      <c r="K595" s="4">
        <v>10438.718031746032</v>
      </c>
      <c r="L595" s="4">
        <v>26406.609500097282</v>
      </c>
      <c r="M595" s="4">
        <v>-0.37940380160160742</v>
      </c>
      <c r="N595" s="3" t="s">
        <v>439</v>
      </c>
    </row>
    <row r="596" spans="1:14" x14ac:dyDescent="0.3">
      <c r="A596" s="3" t="s">
        <v>3</v>
      </c>
      <c r="B596" s="3" t="s">
        <v>334</v>
      </c>
      <c r="C596" s="4">
        <v>15.89</v>
      </c>
      <c r="D596" s="4">
        <v>3</v>
      </c>
      <c r="E596" s="4">
        <v>8</v>
      </c>
      <c r="F596" s="4">
        <v>127.12</v>
      </c>
      <c r="G596" s="4">
        <v>-0.2521343643352551</v>
      </c>
      <c r="H596" s="3" t="s">
        <v>439</v>
      </c>
      <c r="I596" s="3" t="s">
        <v>337</v>
      </c>
      <c r="J596" s="1">
        <v>45407</v>
      </c>
      <c r="K596" s="4">
        <v>174.79</v>
      </c>
      <c r="L596" s="4">
        <v>67.415560518325421</v>
      </c>
      <c r="M596" s="4">
        <v>-0.70710678118654757</v>
      </c>
      <c r="N596" s="3" t="s">
        <v>439</v>
      </c>
    </row>
    <row r="597" spans="1:14" x14ac:dyDescent="0.3">
      <c r="A597" s="3" t="s">
        <v>71</v>
      </c>
      <c r="B597" s="3" t="s">
        <v>54</v>
      </c>
      <c r="C597" s="4">
        <v>26.95</v>
      </c>
      <c r="D597" s="4">
        <v>4</v>
      </c>
      <c r="E597" s="4">
        <v>5</v>
      </c>
      <c r="F597" s="4">
        <v>134.75</v>
      </c>
      <c r="G597" s="4">
        <v>-0.25205945838996052</v>
      </c>
      <c r="H597" s="3" t="s">
        <v>439</v>
      </c>
      <c r="I597" s="3" t="s">
        <v>338</v>
      </c>
      <c r="J597" s="1">
        <v>45397</v>
      </c>
      <c r="K597" s="4">
        <v>42123.110909090959</v>
      </c>
      <c r="L597" s="4">
        <v>132929.50192099597</v>
      </c>
      <c r="M597" s="4">
        <v>-0.3158693916873766</v>
      </c>
      <c r="N597" s="3" t="s">
        <v>439</v>
      </c>
    </row>
    <row r="598" spans="1:14" x14ac:dyDescent="0.3">
      <c r="A598" s="3" t="s">
        <v>142</v>
      </c>
      <c r="B598" s="3" t="s">
        <v>41</v>
      </c>
      <c r="C598" s="4">
        <v>13</v>
      </c>
      <c r="D598" s="4">
        <v>3</v>
      </c>
      <c r="E598" s="4">
        <v>14</v>
      </c>
      <c r="F598" s="4">
        <v>182</v>
      </c>
      <c r="G598" s="4">
        <v>-0.25159559129754011</v>
      </c>
      <c r="H598" s="3" t="s">
        <v>439</v>
      </c>
      <c r="I598" s="3" t="s">
        <v>338</v>
      </c>
      <c r="J598" s="1">
        <v>45436</v>
      </c>
      <c r="K598" s="4">
        <v>10438.718031746032</v>
      </c>
      <c r="L598" s="4">
        <v>26406.609500097282</v>
      </c>
      <c r="M598" s="4">
        <v>-0.38841480318434085</v>
      </c>
      <c r="N598" s="3" t="s">
        <v>439</v>
      </c>
    </row>
    <row r="599" spans="1:14" x14ac:dyDescent="0.3">
      <c r="A599" s="3" t="s">
        <v>93</v>
      </c>
      <c r="B599" s="3" t="s">
        <v>25</v>
      </c>
      <c r="C599" s="4">
        <v>13.05</v>
      </c>
      <c r="D599" s="4">
        <v>3</v>
      </c>
      <c r="E599" s="4">
        <v>9</v>
      </c>
      <c r="F599" s="4">
        <v>117.45</v>
      </c>
      <c r="G599" s="4">
        <v>-0.25222929755819068</v>
      </c>
      <c r="H599" s="3" t="s">
        <v>439</v>
      </c>
      <c r="I599" s="3" t="s">
        <v>338</v>
      </c>
      <c r="J599" s="1">
        <v>45394</v>
      </c>
      <c r="K599" s="4">
        <v>7851.1500000000024</v>
      </c>
      <c r="L599" s="4">
        <v>18631.101710406907</v>
      </c>
      <c r="M599" s="4">
        <v>-0.41509622566657639</v>
      </c>
      <c r="N599" s="3" t="s">
        <v>439</v>
      </c>
    </row>
    <row r="600" spans="1:14" x14ac:dyDescent="0.3">
      <c r="A600" s="3" t="s">
        <v>102</v>
      </c>
      <c r="B600" s="3" t="s">
        <v>41</v>
      </c>
      <c r="C600" s="4">
        <v>74.92</v>
      </c>
      <c r="D600" s="4">
        <v>6</v>
      </c>
      <c r="E600" s="4">
        <v>116</v>
      </c>
      <c r="F600" s="4">
        <v>8690.7199999999993</v>
      </c>
      <c r="G600" s="4">
        <v>-0.16806299433204389</v>
      </c>
      <c r="H600" s="3" t="s">
        <v>439</v>
      </c>
      <c r="I600" s="3" t="s">
        <v>143</v>
      </c>
      <c r="J600" s="1">
        <v>45411</v>
      </c>
      <c r="K600" s="4">
        <v>10438.718031746032</v>
      </c>
      <c r="L600" s="4">
        <v>26406.609500097282</v>
      </c>
      <c r="M600" s="4">
        <v>-6.6195473967969751E-2</v>
      </c>
      <c r="N600" s="3" t="s">
        <v>439</v>
      </c>
    </row>
    <row r="601" spans="1:14" x14ac:dyDescent="0.3">
      <c r="A601" s="3" t="s">
        <v>73</v>
      </c>
      <c r="B601" s="3" t="s">
        <v>41</v>
      </c>
      <c r="C601" s="4">
        <v>35.619999999999997</v>
      </c>
      <c r="D601" s="4">
        <v>47</v>
      </c>
      <c r="E601" s="4">
        <v>454</v>
      </c>
      <c r="F601" s="4">
        <v>16171.48</v>
      </c>
      <c r="G601" s="4">
        <v>-9.4622181839024364E-2</v>
      </c>
      <c r="H601" s="3" t="s">
        <v>439</v>
      </c>
      <c r="I601" s="3" t="s">
        <v>335</v>
      </c>
      <c r="J601" s="1">
        <v>45437</v>
      </c>
      <c r="K601" s="4">
        <v>10438.718031746032</v>
      </c>
      <c r="L601" s="4">
        <v>26406.609500097282</v>
      </c>
      <c r="M601" s="4">
        <v>0.21709572250208223</v>
      </c>
      <c r="N601" s="3" t="s">
        <v>439</v>
      </c>
    </row>
    <row r="602" spans="1:14" x14ac:dyDescent="0.3">
      <c r="A602" s="3" t="s">
        <v>364</v>
      </c>
      <c r="B602" s="3" t="s">
        <v>54</v>
      </c>
      <c r="C602" s="4">
        <v>47.99</v>
      </c>
      <c r="D602" s="4">
        <v>10</v>
      </c>
      <c r="E602" s="4">
        <v>165</v>
      </c>
      <c r="F602" s="4">
        <v>7918.35</v>
      </c>
      <c r="G602" s="4">
        <v>-0.1756455768965472</v>
      </c>
      <c r="H602" s="3" t="s">
        <v>439</v>
      </c>
      <c r="I602" s="3" t="s">
        <v>338</v>
      </c>
      <c r="J602" s="1">
        <v>45416</v>
      </c>
      <c r="K602" s="4">
        <v>42123.110909090959</v>
      </c>
      <c r="L602" s="4">
        <v>132929.50192099597</v>
      </c>
      <c r="M602" s="4">
        <v>-0.25731504605666761</v>
      </c>
      <c r="N602" s="3" t="s">
        <v>439</v>
      </c>
    </row>
    <row r="603" spans="1:14" x14ac:dyDescent="0.3">
      <c r="A603" s="3" t="s">
        <v>45</v>
      </c>
      <c r="B603" s="3" t="s">
        <v>180</v>
      </c>
      <c r="C603" s="4">
        <v>49.99</v>
      </c>
      <c r="D603" s="4">
        <v>8</v>
      </c>
      <c r="E603" s="4">
        <v>376</v>
      </c>
      <c r="F603" s="4">
        <v>18796.240000000002</v>
      </c>
      <c r="G603" s="4">
        <v>-6.8854143965976958E-2</v>
      </c>
      <c r="H603" s="3" t="s">
        <v>439</v>
      </c>
      <c r="I603" s="3" t="s">
        <v>143</v>
      </c>
      <c r="J603" s="1">
        <v>45406</v>
      </c>
      <c r="K603" s="4">
        <v>15577.778285714288</v>
      </c>
      <c r="L603" s="4">
        <v>35267.89604619662</v>
      </c>
      <c r="M603" s="4">
        <v>9.1257547943033604E-2</v>
      </c>
      <c r="N603" s="3" t="s">
        <v>439</v>
      </c>
    </row>
    <row r="604" spans="1:14" x14ac:dyDescent="0.3">
      <c r="A604" s="3" t="s">
        <v>14</v>
      </c>
      <c r="B604" s="3" t="s">
        <v>41</v>
      </c>
      <c r="C604" s="4">
        <v>109.99</v>
      </c>
      <c r="D604" s="4">
        <v>10</v>
      </c>
      <c r="E604" s="4">
        <v>5</v>
      </c>
      <c r="F604" s="4">
        <v>549.94999999999993</v>
      </c>
      <c r="G604" s="4">
        <v>-0.24798331835243739</v>
      </c>
      <c r="H604" s="3" t="s">
        <v>439</v>
      </c>
      <c r="I604" s="3" t="s">
        <v>338</v>
      </c>
      <c r="J604" s="1">
        <v>45444</v>
      </c>
      <c r="K604" s="4">
        <v>10438.718031746032</v>
      </c>
      <c r="L604" s="4">
        <v>26406.609500097282</v>
      </c>
      <c r="M604" s="4">
        <v>-0.37448079170139587</v>
      </c>
      <c r="N604" s="3" t="s">
        <v>439</v>
      </c>
    </row>
    <row r="605" spans="1:14" x14ac:dyDescent="0.3">
      <c r="A605" s="3" t="s">
        <v>30</v>
      </c>
      <c r="B605" s="3" t="s">
        <v>41</v>
      </c>
      <c r="C605" s="4">
        <v>41.95</v>
      </c>
      <c r="D605" s="4">
        <v>1</v>
      </c>
      <c r="E605" s="4">
        <v>7</v>
      </c>
      <c r="F605" s="4">
        <v>293.65000000000003</v>
      </c>
      <c r="G605" s="4">
        <v>-0.25049949053841325</v>
      </c>
      <c r="H605" s="3" t="s">
        <v>439</v>
      </c>
      <c r="I605" s="3" t="s">
        <v>338</v>
      </c>
      <c r="J605" s="1">
        <v>45333</v>
      </c>
      <c r="K605" s="4">
        <v>10438.718031746032</v>
      </c>
      <c r="L605" s="4">
        <v>26406.609500097282</v>
      </c>
      <c r="M605" s="4">
        <v>-0.38418669506619763</v>
      </c>
      <c r="N605" s="3" t="s">
        <v>439</v>
      </c>
    </row>
    <row r="606" spans="1:14" x14ac:dyDescent="0.3">
      <c r="A606" s="3" t="s">
        <v>31</v>
      </c>
      <c r="B606" s="3" t="s">
        <v>41</v>
      </c>
      <c r="C606" s="4">
        <v>21.27</v>
      </c>
      <c r="D606" s="4">
        <v>10</v>
      </c>
      <c r="E606" s="4">
        <v>112</v>
      </c>
      <c r="F606" s="4">
        <v>2382.2399999999998</v>
      </c>
      <c r="G606" s="4">
        <v>-0.229995190632415</v>
      </c>
      <c r="H606" s="3" t="s">
        <v>439</v>
      </c>
      <c r="I606" s="3" t="s">
        <v>338</v>
      </c>
      <c r="J606" s="1">
        <v>45425</v>
      </c>
      <c r="K606" s="4">
        <v>10438.718031746032</v>
      </c>
      <c r="L606" s="4">
        <v>26406.609500097282</v>
      </c>
      <c r="M606" s="4">
        <v>-0.3050932393163292</v>
      </c>
      <c r="N606" s="3" t="s">
        <v>439</v>
      </c>
    </row>
    <row r="607" spans="1:14" x14ac:dyDescent="0.3">
      <c r="A607" s="3" t="s">
        <v>10</v>
      </c>
      <c r="B607" s="3" t="s">
        <v>41</v>
      </c>
      <c r="C607" s="4">
        <v>26.5</v>
      </c>
      <c r="D607" s="4">
        <v>1</v>
      </c>
      <c r="E607" s="4">
        <v>3</v>
      </c>
      <c r="F607" s="4">
        <v>79.5</v>
      </c>
      <c r="G607" s="4">
        <v>-0.25260186382607125</v>
      </c>
      <c r="H607" s="3" t="s">
        <v>439</v>
      </c>
      <c r="I607" s="3" t="s">
        <v>143</v>
      </c>
      <c r="J607" s="1">
        <v>45349</v>
      </c>
      <c r="K607" s="4">
        <v>10438.718031746032</v>
      </c>
      <c r="L607" s="4">
        <v>26406.609500097282</v>
      </c>
      <c r="M607" s="4">
        <v>-0.39229640714412306</v>
      </c>
      <c r="N607" s="3" t="s">
        <v>439</v>
      </c>
    </row>
    <row r="608" spans="1:14" x14ac:dyDescent="0.3">
      <c r="A608" s="3" t="s">
        <v>131</v>
      </c>
      <c r="B608" s="3" t="s">
        <v>54</v>
      </c>
      <c r="C608" s="4">
        <v>49.81</v>
      </c>
      <c r="D608" s="4">
        <v>3</v>
      </c>
      <c r="E608" s="4">
        <v>15</v>
      </c>
      <c r="F608" s="4">
        <v>747.15000000000009</v>
      </c>
      <c r="G608" s="4">
        <v>-0.24604734818047311</v>
      </c>
      <c r="H608" s="3" t="s">
        <v>439</v>
      </c>
      <c r="I608" s="3" t="s">
        <v>338</v>
      </c>
      <c r="J608" s="1">
        <v>45404</v>
      </c>
      <c r="K608" s="4">
        <v>42123.110909090959</v>
      </c>
      <c r="L608" s="4">
        <v>132929.50192099597</v>
      </c>
      <c r="M608" s="4">
        <v>-0.31126243844411561</v>
      </c>
      <c r="N608" s="3" t="s">
        <v>439</v>
      </c>
    </row>
    <row r="609" spans="1:14" x14ac:dyDescent="0.3">
      <c r="A609" s="3" t="s">
        <v>20</v>
      </c>
      <c r="B609" s="3" t="s">
        <v>41</v>
      </c>
      <c r="C609" s="4">
        <v>46.15</v>
      </c>
      <c r="D609" s="4">
        <v>36</v>
      </c>
      <c r="E609" s="4">
        <v>494</v>
      </c>
      <c r="F609" s="4">
        <v>22798.1</v>
      </c>
      <c r="G609" s="4">
        <v>-2.9566711955951907E-2</v>
      </c>
      <c r="H609" s="3" t="s">
        <v>439</v>
      </c>
      <c r="I609" s="3" t="s">
        <v>335</v>
      </c>
      <c r="J609" s="1">
        <v>45333</v>
      </c>
      <c r="K609" s="4">
        <v>10438.718031746032</v>
      </c>
      <c r="L609" s="4">
        <v>26406.609500097282</v>
      </c>
      <c r="M609" s="4">
        <v>0.46804122915546714</v>
      </c>
      <c r="N609" s="3" t="s">
        <v>439</v>
      </c>
    </row>
    <row r="610" spans="1:14" x14ac:dyDescent="0.3">
      <c r="A610" s="3" t="s">
        <v>13</v>
      </c>
      <c r="B610" s="3" t="s">
        <v>41</v>
      </c>
      <c r="C610" s="4">
        <v>77.989999999999995</v>
      </c>
      <c r="D610" s="4">
        <v>33</v>
      </c>
      <c r="E610" s="4">
        <v>9</v>
      </c>
      <c r="F610" s="4">
        <v>701.91</v>
      </c>
      <c r="G610" s="4">
        <v>-0.2464914825140414</v>
      </c>
      <c r="H610" s="3" t="s">
        <v>439</v>
      </c>
      <c r="I610" s="3" t="s">
        <v>337</v>
      </c>
      <c r="J610" s="1">
        <v>45407</v>
      </c>
      <c r="K610" s="4">
        <v>10438.718031746032</v>
      </c>
      <c r="L610" s="4">
        <v>26406.609500097282</v>
      </c>
      <c r="M610" s="4">
        <v>-0.36872617182111778</v>
      </c>
      <c r="N610" s="3" t="s">
        <v>439</v>
      </c>
    </row>
    <row r="611" spans="1:14" x14ac:dyDescent="0.3">
      <c r="A611" s="3" t="s">
        <v>5</v>
      </c>
      <c r="B611" s="3" t="s">
        <v>41</v>
      </c>
      <c r="C611" s="4">
        <v>110.08</v>
      </c>
      <c r="D611" s="4">
        <v>1</v>
      </c>
      <c r="E611" s="4">
        <v>684</v>
      </c>
      <c r="F611" s="4">
        <v>75294.720000000001</v>
      </c>
      <c r="G611" s="4">
        <v>0.4858079860610009</v>
      </c>
      <c r="H611" s="3" t="s">
        <v>439</v>
      </c>
      <c r="I611" s="3" t="s">
        <v>338</v>
      </c>
      <c r="J611" s="1">
        <v>45407</v>
      </c>
      <c r="K611" s="4">
        <v>10438.718031746032</v>
      </c>
      <c r="L611" s="4">
        <v>26406.609500097282</v>
      </c>
      <c r="M611" s="4">
        <v>2.456051844445045</v>
      </c>
      <c r="N611" s="3" t="s">
        <v>439</v>
      </c>
    </row>
    <row r="612" spans="1:14" x14ac:dyDescent="0.3">
      <c r="A612" s="3" t="s">
        <v>132</v>
      </c>
      <c r="B612" s="3" t="s">
        <v>7</v>
      </c>
      <c r="C612" s="4">
        <v>18.79</v>
      </c>
      <c r="D612" s="4">
        <v>2</v>
      </c>
      <c r="E612" s="4">
        <v>9</v>
      </c>
      <c r="F612" s="4">
        <v>169.10999999999999</v>
      </c>
      <c r="G612" s="4">
        <v>-0.25172213620381101</v>
      </c>
      <c r="H612" s="3" t="s">
        <v>439</v>
      </c>
      <c r="I612" s="3" t="s">
        <v>143</v>
      </c>
      <c r="J612" s="1">
        <v>45325</v>
      </c>
      <c r="K612" s="4">
        <v>1881.0670270270268</v>
      </c>
      <c r="L612" s="4">
        <v>5343.4324984110126</v>
      </c>
      <c r="M612" s="4">
        <v>-0.32038526313116428</v>
      </c>
      <c r="N612" s="3" t="s">
        <v>439</v>
      </c>
    </row>
    <row r="613" spans="1:14" x14ac:dyDescent="0.3">
      <c r="A613" s="3" t="s">
        <v>35</v>
      </c>
      <c r="B613" s="3" t="s">
        <v>54</v>
      </c>
      <c r="C613" s="4">
        <v>33.36</v>
      </c>
      <c r="D613" s="4">
        <v>4</v>
      </c>
      <c r="E613" s="4">
        <v>453</v>
      </c>
      <c r="F613" s="4">
        <v>15112.08</v>
      </c>
      <c r="G613" s="4">
        <v>-0.10502262200220362</v>
      </c>
      <c r="H613" s="3" t="s">
        <v>439</v>
      </c>
      <c r="I613" s="3" t="s">
        <v>338</v>
      </c>
      <c r="J613" s="1">
        <v>45439</v>
      </c>
      <c r="K613" s="4">
        <v>42123.110909090959</v>
      </c>
      <c r="L613" s="4">
        <v>132929.50192099597</v>
      </c>
      <c r="M613" s="4">
        <v>-0.2031981653338657</v>
      </c>
      <c r="N613" s="3" t="s">
        <v>439</v>
      </c>
    </row>
    <row r="614" spans="1:14" x14ac:dyDescent="0.3">
      <c r="A614" s="3" t="s">
        <v>346</v>
      </c>
      <c r="B614" s="3" t="s">
        <v>41</v>
      </c>
      <c r="C614" s="4">
        <v>110</v>
      </c>
      <c r="D614" s="4">
        <v>1</v>
      </c>
      <c r="E614" s="4">
        <v>6</v>
      </c>
      <c r="F614" s="4">
        <v>660</v>
      </c>
      <c r="G614" s="4">
        <v>-0.2469029252620486</v>
      </c>
      <c r="H614" s="3" t="s">
        <v>439</v>
      </c>
      <c r="I614" s="3" t="s">
        <v>337</v>
      </c>
      <c r="J614" s="1">
        <v>45419</v>
      </c>
      <c r="K614" s="4">
        <v>10438.718031746032</v>
      </c>
      <c r="L614" s="4">
        <v>26406.609500097282</v>
      </c>
      <c r="M614" s="4">
        <v>-0.37031327447433215</v>
      </c>
      <c r="N614" s="3" t="s">
        <v>439</v>
      </c>
    </row>
    <row r="615" spans="1:14" x14ac:dyDescent="0.3">
      <c r="A615" s="3" t="s">
        <v>24</v>
      </c>
      <c r="B615" s="3" t="s">
        <v>54</v>
      </c>
      <c r="C615" s="4">
        <v>18.96</v>
      </c>
      <c r="D615" s="4">
        <v>1</v>
      </c>
      <c r="E615" s="4">
        <v>1034</v>
      </c>
      <c r="F615" s="4">
        <v>19604.64</v>
      </c>
      <c r="G615" s="4">
        <v>-6.0917844336078809E-2</v>
      </c>
      <c r="H615" s="3" t="s">
        <v>439</v>
      </c>
      <c r="I615" s="3" t="s">
        <v>338</v>
      </c>
      <c r="J615" s="1">
        <v>45315</v>
      </c>
      <c r="K615" s="4">
        <v>42123.110909090959</v>
      </c>
      <c r="L615" s="4">
        <v>132929.50192099597</v>
      </c>
      <c r="M615" s="4">
        <v>-0.16940160448712407</v>
      </c>
      <c r="N615" s="3" t="s">
        <v>439</v>
      </c>
    </row>
    <row r="616" spans="1:14" x14ac:dyDescent="0.3">
      <c r="A616" s="3" t="s">
        <v>144</v>
      </c>
      <c r="B616" s="3" t="s">
        <v>41</v>
      </c>
      <c r="C616" s="4">
        <v>74.59</v>
      </c>
      <c r="D616" s="4">
        <v>10</v>
      </c>
      <c r="E616" s="4">
        <v>1</v>
      </c>
      <c r="F616" s="4">
        <v>74.59</v>
      </c>
      <c r="G616" s="4">
        <v>-0.25265006673451113</v>
      </c>
      <c r="H616" s="3" t="s">
        <v>439</v>
      </c>
      <c r="I616" s="3" t="s">
        <v>338</v>
      </c>
      <c r="J616" s="1">
        <v>45332</v>
      </c>
      <c r="K616" s="4">
        <v>10438.718031746032</v>
      </c>
      <c r="L616" s="4">
        <v>26406.609500097282</v>
      </c>
      <c r="M616" s="4">
        <v>-0.39248234544112337</v>
      </c>
      <c r="N616" s="3" t="s">
        <v>439</v>
      </c>
    </row>
    <row r="617" spans="1:14" x14ac:dyDescent="0.3">
      <c r="A617" s="3" t="s">
        <v>97</v>
      </c>
      <c r="B617" s="3" t="s">
        <v>54</v>
      </c>
      <c r="C617" s="4">
        <v>9.99</v>
      </c>
      <c r="D617" s="4">
        <v>7</v>
      </c>
      <c r="E617" s="4">
        <v>103</v>
      </c>
      <c r="F617" s="4">
        <v>1028.97</v>
      </c>
      <c r="G617" s="4">
        <v>-0.24328063867812538</v>
      </c>
      <c r="H617" s="3" t="s">
        <v>439</v>
      </c>
      <c r="I617" s="3" t="s">
        <v>338</v>
      </c>
      <c r="J617" s="1">
        <v>45424</v>
      </c>
      <c r="K617" s="4">
        <v>42123.110909090959</v>
      </c>
      <c r="L617" s="4">
        <v>132929.50192099597</v>
      </c>
      <c r="M617" s="4">
        <v>-0.30914236730921063</v>
      </c>
      <c r="N617" s="3" t="s">
        <v>439</v>
      </c>
    </row>
    <row r="618" spans="1:14" x14ac:dyDescent="0.3">
      <c r="A618" s="3" t="s">
        <v>69</v>
      </c>
      <c r="B618" s="3" t="s">
        <v>54</v>
      </c>
      <c r="C618" s="4">
        <v>15.65</v>
      </c>
      <c r="D618" s="4">
        <v>93</v>
      </c>
      <c r="E618" s="4">
        <v>2777</v>
      </c>
      <c r="F618" s="4">
        <v>43460.05</v>
      </c>
      <c r="G618" s="4">
        <v>0.17327770434535245</v>
      </c>
      <c r="H618" s="3" t="s">
        <v>439</v>
      </c>
      <c r="I618" s="3" t="s">
        <v>338</v>
      </c>
      <c r="J618" s="1">
        <v>45348</v>
      </c>
      <c r="K618" s="4">
        <v>42123.110909090959</v>
      </c>
      <c r="L618" s="4">
        <v>132929.50192099597</v>
      </c>
      <c r="M618" s="4">
        <v>1.0057504704287743E-2</v>
      </c>
      <c r="N618" s="3" t="s">
        <v>439</v>
      </c>
    </row>
    <row r="619" spans="1:14" x14ac:dyDescent="0.3">
      <c r="A619" s="3" t="s">
        <v>95</v>
      </c>
      <c r="B619" s="3" t="s">
        <v>41</v>
      </c>
      <c r="C619" s="4">
        <v>28.99</v>
      </c>
      <c r="D619" s="4">
        <v>13</v>
      </c>
      <c r="E619" s="4">
        <v>65</v>
      </c>
      <c r="F619" s="4">
        <v>1884.35</v>
      </c>
      <c r="G619" s="4">
        <v>-0.23488312262490635</v>
      </c>
      <c r="H619" s="3" t="s">
        <v>439</v>
      </c>
      <c r="I619" s="3" t="s">
        <v>338</v>
      </c>
      <c r="J619" s="1">
        <v>45326</v>
      </c>
      <c r="K619" s="4">
        <v>10438.718031746032</v>
      </c>
      <c r="L619" s="4">
        <v>26406.609500097282</v>
      </c>
      <c r="M619" s="4">
        <v>-0.32394798854107026</v>
      </c>
      <c r="N619" s="3" t="s">
        <v>439</v>
      </c>
    </row>
    <row r="620" spans="1:14" x14ac:dyDescent="0.3">
      <c r="A620" s="3" t="s">
        <v>24</v>
      </c>
      <c r="B620" s="3" t="s">
        <v>41</v>
      </c>
      <c r="C620" s="4">
        <v>93.91</v>
      </c>
      <c r="D620" s="4">
        <v>1</v>
      </c>
      <c r="E620" s="4">
        <v>111</v>
      </c>
      <c r="F620" s="4">
        <v>10424.01</v>
      </c>
      <c r="G620" s="4">
        <v>-0.15104677861518814</v>
      </c>
      <c r="H620" s="3" t="s">
        <v>439</v>
      </c>
      <c r="I620" s="3" t="s">
        <v>143</v>
      </c>
      <c r="J620" s="1">
        <v>45361</v>
      </c>
      <c r="K620" s="4">
        <v>10438.718031746032</v>
      </c>
      <c r="L620" s="4">
        <v>26406.609500097282</v>
      </c>
      <c r="M620" s="4">
        <v>-5.5698296844875731E-4</v>
      </c>
      <c r="N620" s="3" t="s">
        <v>439</v>
      </c>
    </row>
    <row r="621" spans="1:14" x14ac:dyDescent="0.3">
      <c r="A621" s="3" t="s">
        <v>138</v>
      </c>
      <c r="B621" s="3" t="s">
        <v>54</v>
      </c>
      <c r="C621" s="4">
        <v>15.99</v>
      </c>
      <c r="D621" s="4">
        <v>9</v>
      </c>
      <c r="E621" s="4">
        <v>78</v>
      </c>
      <c r="F621" s="4">
        <v>1247.22</v>
      </c>
      <c r="G621" s="4">
        <v>-0.24113801448932617</v>
      </c>
      <c r="H621" s="3" t="s">
        <v>439</v>
      </c>
      <c r="I621" s="3" t="s">
        <v>338</v>
      </c>
      <c r="J621" s="1">
        <v>45304</v>
      </c>
      <c r="K621" s="4">
        <v>42123.110909090959</v>
      </c>
      <c r="L621" s="4">
        <v>132929.50192099597</v>
      </c>
      <c r="M621" s="4">
        <v>-0.30750051958657559</v>
      </c>
      <c r="N621" s="3" t="s">
        <v>439</v>
      </c>
    </row>
    <row r="622" spans="1:14" x14ac:dyDescent="0.3">
      <c r="A622" s="3" t="s">
        <v>147</v>
      </c>
      <c r="B622" s="3" t="s">
        <v>41</v>
      </c>
      <c r="C622" s="4">
        <v>31.89</v>
      </c>
      <c r="D622" s="4">
        <v>15</v>
      </c>
      <c r="E622" s="4">
        <v>226</v>
      </c>
      <c r="F622" s="4">
        <v>7207.14</v>
      </c>
      <c r="G622" s="4">
        <v>-0.18262773382353861</v>
      </c>
      <c r="H622" s="3" t="s">
        <v>439</v>
      </c>
      <c r="I622" s="3" t="s">
        <v>143</v>
      </c>
      <c r="J622" s="1">
        <v>45440</v>
      </c>
      <c r="K622" s="4">
        <v>10438.718031746032</v>
      </c>
      <c r="L622" s="4">
        <v>26406.609500097282</v>
      </c>
      <c r="M622" s="4">
        <v>-0.12237762033532272</v>
      </c>
      <c r="N622" s="3" t="s">
        <v>439</v>
      </c>
    </row>
    <row r="623" spans="1:14" x14ac:dyDescent="0.3">
      <c r="A623" s="3" t="s">
        <v>42</v>
      </c>
      <c r="B623" s="3" t="s">
        <v>54</v>
      </c>
      <c r="C623" s="4">
        <v>14.99</v>
      </c>
      <c r="D623" s="4">
        <v>7</v>
      </c>
      <c r="E623" s="4">
        <v>72</v>
      </c>
      <c r="F623" s="4">
        <v>1079.28</v>
      </c>
      <c r="G623" s="4">
        <v>-0.24278673066924344</v>
      </c>
      <c r="H623" s="3" t="s">
        <v>439</v>
      </c>
      <c r="I623" s="3" t="s">
        <v>338</v>
      </c>
      <c r="J623" s="1">
        <v>45324</v>
      </c>
      <c r="K623" s="4">
        <v>42123.110909090959</v>
      </c>
      <c r="L623" s="4">
        <v>132929.50192099597</v>
      </c>
      <c r="M623" s="4">
        <v>-0.30876389601974552</v>
      </c>
      <c r="N623" s="3" t="s">
        <v>439</v>
      </c>
    </row>
    <row r="624" spans="1:14" x14ac:dyDescent="0.3">
      <c r="A624" s="3" t="s">
        <v>15</v>
      </c>
      <c r="B624" s="3" t="s">
        <v>41</v>
      </c>
      <c r="C624" s="4">
        <v>58.09</v>
      </c>
      <c r="D624" s="4">
        <v>1</v>
      </c>
      <c r="E624" s="4">
        <v>550</v>
      </c>
      <c r="F624" s="4">
        <v>31949.500000000004</v>
      </c>
      <c r="G624" s="4">
        <v>6.02752628498993E-2</v>
      </c>
      <c r="H624" s="3" t="s">
        <v>439</v>
      </c>
      <c r="I624" s="3" t="s">
        <v>337</v>
      </c>
      <c r="J624" s="1">
        <v>45357</v>
      </c>
      <c r="K624" s="4">
        <v>10438.718031746032</v>
      </c>
      <c r="L624" s="4">
        <v>26406.609500097282</v>
      </c>
      <c r="M624" s="4">
        <v>0.81459840454620747</v>
      </c>
      <c r="N624" s="3" t="s">
        <v>439</v>
      </c>
    </row>
    <row r="625" spans="1:14" x14ac:dyDescent="0.3">
      <c r="A625" s="3" t="s">
        <v>139</v>
      </c>
      <c r="B625" s="3" t="s">
        <v>54</v>
      </c>
      <c r="C625" s="4">
        <v>25.96</v>
      </c>
      <c r="D625" s="4">
        <v>1</v>
      </c>
      <c r="E625" s="4">
        <v>214</v>
      </c>
      <c r="F625" s="4">
        <v>5555.4400000000005</v>
      </c>
      <c r="G625" s="4">
        <v>-0.19884295660768356</v>
      </c>
      <c r="H625" s="3" t="s">
        <v>439</v>
      </c>
      <c r="I625" s="3" t="s">
        <v>338</v>
      </c>
      <c r="J625" s="1">
        <v>45423</v>
      </c>
      <c r="K625" s="4">
        <v>42123.110909090959</v>
      </c>
      <c r="L625" s="4">
        <v>132929.50192099597</v>
      </c>
      <c r="M625" s="4">
        <v>-0.27509070883921788</v>
      </c>
      <c r="N625" s="3" t="s">
        <v>439</v>
      </c>
    </row>
    <row r="626" spans="1:14" x14ac:dyDescent="0.3">
      <c r="A626" s="3" t="s">
        <v>12</v>
      </c>
      <c r="B626" s="3" t="s">
        <v>41</v>
      </c>
      <c r="C626" s="4">
        <v>43</v>
      </c>
      <c r="D626" s="4">
        <v>5</v>
      </c>
      <c r="E626" s="4">
        <v>32</v>
      </c>
      <c r="F626" s="4">
        <v>1376</v>
      </c>
      <c r="G626" s="4">
        <v>-0.23987374350177265</v>
      </c>
      <c r="H626" s="3" t="s">
        <v>439</v>
      </c>
      <c r="I626" s="3" t="s">
        <v>337</v>
      </c>
      <c r="J626" s="1">
        <v>45415</v>
      </c>
      <c r="K626" s="4">
        <v>10438.718031746032</v>
      </c>
      <c r="L626" s="4">
        <v>26406.609500097282</v>
      </c>
      <c r="M626" s="4">
        <v>-0.34319885071624379</v>
      </c>
      <c r="N626" s="3" t="s">
        <v>439</v>
      </c>
    </row>
    <row r="627" spans="1:14" x14ac:dyDescent="0.3">
      <c r="A627" s="3" t="s">
        <v>367</v>
      </c>
      <c r="B627" s="3" t="s">
        <v>180</v>
      </c>
      <c r="C627" s="4">
        <v>16.82</v>
      </c>
      <c r="D627" s="4">
        <v>4</v>
      </c>
      <c r="E627" s="4">
        <v>1992</v>
      </c>
      <c r="F627" s="4">
        <v>33505.440000000002</v>
      </c>
      <c r="G627" s="4">
        <v>7.5550381660072163E-2</v>
      </c>
      <c r="H627" s="3" t="s">
        <v>439</v>
      </c>
      <c r="I627" s="3" t="s">
        <v>335</v>
      </c>
      <c r="J627" s="1">
        <v>45405</v>
      </c>
      <c r="K627" s="4">
        <v>15577.778285714288</v>
      </c>
      <c r="L627" s="4">
        <v>35267.89604619662</v>
      </c>
      <c r="M627" s="4">
        <v>0.50832807522180157</v>
      </c>
      <c r="N627" s="3" t="s">
        <v>439</v>
      </c>
    </row>
    <row r="628" spans="1:14" x14ac:dyDescent="0.3">
      <c r="A628" s="3" t="s">
        <v>341</v>
      </c>
      <c r="B628" s="3" t="s">
        <v>41</v>
      </c>
      <c r="C628" s="4">
        <v>188.99</v>
      </c>
      <c r="D628" s="4">
        <v>4</v>
      </c>
      <c r="E628" s="4">
        <v>1</v>
      </c>
      <c r="F628" s="4">
        <v>188.99</v>
      </c>
      <c r="G628" s="4">
        <v>-0.25152696841974076</v>
      </c>
      <c r="H628" s="3" t="s">
        <v>439</v>
      </c>
      <c r="I628" s="3" t="s">
        <v>335</v>
      </c>
      <c r="J628" s="1">
        <v>45378</v>
      </c>
      <c r="K628" s="4">
        <v>10438.718031746032</v>
      </c>
      <c r="L628" s="4">
        <v>26406.609500097282</v>
      </c>
      <c r="M628" s="4">
        <v>-0.38815009672893719</v>
      </c>
      <c r="N628" s="3" t="s">
        <v>439</v>
      </c>
    </row>
    <row r="629" spans="1:14" x14ac:dyDescent="0.3">
      <c r="A629" s="3" t="s">
        <v>110</v>
      </c>
      <c r="B629" s="3" t="s">
        <v>41</v>
      </c>
      <c r="C629" s="4">
        <v>69.989999999999995</v>
      </c>
      <c r="D629" s="4">
        <v>2</v>
      </c>
      <c r="E629" s="4">
        <v>6</v>
      </c>
      <c r="F629" s="4">
        <v>419.93999999999994</v>
      </c>
      <c r="G629" s="4">
        <v>-0.24925966461033333</v>
      </c>
      <c r="H629" s="3" t="s">
        <v>439</v>
      </c>
      <c r="I629" s="3" t="s">
        <v>338</v>
      </c>
      <c r="J629" s="1">
        <v>45427</v>
      </c>
      <c r="K629" s="4">
        <v>10438.718031746032</v>
      </c>
      <c r="L629" s="4">
        <v>26406.609500097282</v>
      </c>
      <c r="M629" s="4">
        <v>-0.37940418029467665</v>
      </c>
      <c r="N629" s="3" t="s">
        <v>439</v>
      </c>
    </row>
    <row r="630" spans="1:14" x14ac:dyDescent="0.3">
      <c r="A630" s="3" t="s">
        <v>56</v>
      </c>
      <c r="B630" s="3" t="s">
        <v>54</v>
      </c>
      <c r="C630" s="4">
        <v>30.95</v>
      </c>
      <c r="D630" s="4">
        <v>10</v>
      </c>
      <c r="E630" s="4">
        <v>16</v>
      </c>
      <c r="F630" s="4">
        <v>495.2</v>
      </c>
      <c r="G630" s="4">
        <v>-0.24852081514206742</v>
      </c>
      <c r="H630" s="3" t="s">
        <v>439</v>
      </c>
      <c r="I630" s="3" t="s">
        <v>338</v>
      </c>
      <c r="J630" s="1">
        <v>45425</v>
      </c>
      <c r="K630" s="4">
        <v>42123.110909090959</v>
      </c>
      <c r="L630" s="4">
        <v>132929.50192099597</v>
      </c>
      <c r="M630" s="4">
        <v>-0.31315780400525151</v>
      </c>
      <c r="N630" s="3" t="s">
        <v>439</v>
      </c>
    </row>
    <row r="631" spans="1:14" x14ac:dyDescent="0.3">
      <c r="A631" s="3" t="s">
        <v>38</v>
      </c>
      <c r="B631" s="3" t="s">
        <v>129</v>
      </c>
      <c r="C631" s="4">
        <v>10.99</v>
      </c>
      <c r="D631" s="4">
        <v>10</v>
      </c>
      <c r="E631" s="4">
        <v>368</v>
      </c>
      <c r="F631" s="4">
        <v>4044.32</v>
      </c>
      <c r="G631" s="4">
        <v>-0.21367806434733194</v>
      </c>
      <c r="H631" s="3" t="s">
        <v>439</v>
      </c>
      <c r="I631" s="3" t="s">
        <v>338</v>
      </c>
      <c r="J631" s="1">
        <v>45348</v>
      </c>
      <c r="K631" s="4">
        <v>66960.915909090923</v>
      </c>
      <c r="L631" s="4">
        <v>268412.05159382155</v>
      </c>
      <c r="M631" s="4">
        <v>-0.23440302153161283</v>
      </c>
      <c r="N631" s="3" t="s">
        <v>439</v>
      </c>
    </row>
    <row r="632" spans="1:14" x14ac:dyDescent="0.3">
      <c r="A632" s="3" t="s">
        <v>56</v>
      </c>
      <c r="B632" s="3" t="s">
        <v>54</v>
      </c>
      <c r="C632" s="4">
        <v>32.979999999999997</v>
      </c>
      <c r="D632" s="4">
        <v>10</v>
      </c>
      <c r="E632" s="4">
        <v>6188</v>
      </c>
      <c r="F632" s="4">
        <v>204080.24</v>
      </c>
      <c r="G632" s="4">
        <v>1.7501331650716923</v>
      </c>
      <c r="H632" s="3" t="s">
        <v>439</v>
      </c>
      <c r="I632" s="3" t="s">
        <v>338</v>
      </c>
      <c r="J632" s="1">
        <v>45326</v>
      </c>
      <c r="K632" s="4">
        <v>42123.110909090959</v>
      </c>
      <c r="L632" s="4">
        <v>132929.50192099597</v>
      </c>
      <c r="M632" s="4">
        <v>1.2183685844784482</v>
      </c>
      <c r="N632" s="3" t="s">
        <v>439</v>
      </c>
    </row>
    <row r="633" spans="1:14" x14ac:dyDescent="0.3">
      <c r="A633" s="3" t="s">
        <v>5</v>
      </c>
      <c r="B633" s="3" t="s">
        <v>54</v>
      </c>
      <c r="C633" s="4">
        <v>27.9</v>
      </c>
      <c r="D633" s="4">
        <v>5</v>
      </c>
      <c r="E633" s="4">
        <v>157</v>
      </c>
      <c r="F633" s="4">
        <v>4380.3</v>
      </c>
      <c r="G633" s="4">
        <v>-0.21037965025820132</v>
      </c>
      <c r="H633" s="3" t="s">
        <v>439</v>
      </c>
      <c r="I633" s="3" t="s">
        <v>338</v>
      </c>
      <c r="J633" s="1">
        <v>45433</v>
      </c>
      <c r="K633" s="4">
        <v>42123.110909090959</v>
      </c>
      <c r="L633" s="4">
        <v>132929.50192099597</v>
      </c>
      <c r="M633" s="4">
        <v>-0.2839310338462161</v>
      </c>
      <c r="N633" s="3" t="s">
        <v>439</v>
      </c>
    </row>
    <row r="634" spans="1:14" x14ac:dyDescent="0.3">
      <c r="A634" s="3" t="s">
        <v>14</v>
      </c>
      <c r="B634" s="3" t="s">
        <v>41</v>
      </c>
      <c r="C634" s="4">
        <v>69.989999999999995</v>
      </c>
      <c r="D634" s="4">
        <v>10</v>
      </c>
      <c r="E634" s="4">
        <v>49</v>
      </c>
      <c r="F634" s="4">
        <v>3429.5099999999998</v>
      </c>
      <c r="G634" s="4">
        <v>-0.21971383423285606</v>
      </c>
      <c r="H634" s="3" t="s">
        <v>439</v>
      </c>
      <c r="I634" s="3" t="s">
        <v>143</v>
      </c>
      <c r="J634" s="1">
        <v>45418</v>
      </c>
      <c r="K634" s="4">
        <v>10438.718031746032</v>
      </c>
      <c r="L634" s="4">
        <v>26406.609500097282</v>
      </c>
      <c r="M634" s="4">
        <v>-0.26543385025329397</v>
      </c>
      <c r="N634" s="3" t="s">
        <v>439</v>
      </c>
    </row>
    <row r="635" spans="1:14" x14ac:dyDescent="0.3">
      <c r="A635" s="3" t="s">
        <v>126</v>
      </c>
      <c r="B635" s="3" t="s">
        <v>180</v>
      </c>
      <c r="C635" s="4">
        <v>46.75</v>
      </c>
      <c r="D635" s="4">
        <v>7</v>
      </c>
      <c r="E635" s="4">
        <v>3</v>
      </c>
      <c r="F635" s="4">
        <v>140.25</v>
      </c>
      <c r="G635" s="4">
        <v>-0.25200546327867351</v>
      </c>
      <c r="H635" s="3" t="s">
        <v>439</v>
      </c>
      <c r="I635" s="3" t="s">
        <v>337</v>
      </c>
      <c r="J635" s="1">
        <v>45391</v>
      </c>
      <c r="K635" s="4">
        <v>15577.778285714288</v>
      </c>
      <c r="L635" s="4">
        <v>35267.89604619662</v>
      </c>
      <c r="M635" s="4">
        <v>-0.43772183816956417</v>
      </c>
      <c r="N635" s="3" t="s">
        <v>439</v>
      </c>
    </row>
    <row r="636" spans="1:14" x14ac:dyDescent="0.3">
      <c r="A636" s="3" t="s">
        <v>56</v>
      </c>
      <c r="B636" s="3" t="s">
        <v>41</v>
      </c>
      <c r="C636" s="4">
        <v>75.650000000000006</v>
      </c>
      <c r="D636" s="4">
        <v>10</v>
      </c>
      <c r="E636" s="4">
        <v>16</v>
      </c>
      <c r="F636" s="4">
        <v>1210.4000000000001</v>
      </c>
      <c r="G636" s="4">
        <v>-0.24149948721616049</v>
      </c>
      <c r="H636" s="3" t="s">
        <v>439</v>
      </c>
      <c r="I636" s="3" t="s">
        <v>335</v>
      </c>
      <c r="J636" s="1">
        <v>45436</v>
      </c>
      <c r="K636" s="4">
        <v>10438.718031746032</v>
      </c>
      <c r="L636" s="4">
        <v>26406.609500097282</v>
      </c>
      <c r="M636" s="4">
        <v>-0.34947000794297484</v>
      </c>
      <c r="N636" s="3" t="s">
        <v>439</v>
      </c>
    </row>
    <row r="637" spans="1:14" x14ac:dyDescent="0.3">
      <c r="A637" s="3" t="s">
        <v>40</v>
      </c>
      <c r="B637" s="3" t="s">
        <v>41</v>
      </c>
      <c r="C637" s="4">
        <v>94.93</v>
      </c>
      <c r="D637" s="4">
        <v>3</v>
      </c>
      <c r="E637" s="4">
        <v>15</v>
      </c>
      <c r="F637" s="4">
        <v>1423.95</v>
      </c>
      <c r="G637" s="4">
        <v>-0.2394030043042793</v>
      </c>
      <c r="H637" s="3" t="s">
        <v>439</v>
      </c>
      <c r="I637" s="3" t="s">
        <v>143</v>
      </c>
      <c r="J637" s="1">
        <v>45388</v>
      </c>
      <c r="K637" s="4">
        <v>10438.718031746032</v>
      </c>
      <c r="L637" s="4">
        <v>26406.609500097282</v>
      </c>
      <c r="M637" s="4">
        <v>-0.34138301744920418</v>
      </c>
      <c r="N637" s="3" t="s">
        <v>439</v>
      </c>
    </row>
    <row r="638" spans="1:14" x14ac:dyDescent="0.3">
      <c r="A638" s="3" t="s">
        <v>23</v>
      </c>
      <c r="B638" s="3" t="s">
        <v>41</v>
      </c>
      <c r="C638" s="4">
        <v>34.5</v>
      </c>
      <c r="D638" s="4">
        <v>2</v>
      </c>
      <c r="E638" s="4">
        <v>16</v>
      </c>
      <c r="F638" s="4">
        <v>552</v>
      </c>
      <c r="G638" s="4">
        <v>-0.24796319290186677</v>
      </c>
      <c r="H638" s="3" t="s">
        <v>439</v>
      </c>
      <c r="I638" s="3" t="s">
        <v>337</v>
      </c>
      <c r="J638" s="1">
        <v>45426</v>
      </c>
      <c r="K638" s="4">
        <v>10438.718031746032</v>
      </c>
      <c r="L638" s="4">
        <v>26406.609500097282</v>
      </c>
      <c r="M638" s="4">
        <v>-0.37440315962220022</v>
      </c>
      <c r="N638" s="3" t="s">
        <v>439</v>
      </c>
    </row>
    <row r="639" spans="1:14" x14ac:dyDescent="0.3">
      <c r="A639" s="3" t="s">
        <v>148</v>
      </c>
      <c r="B639" s="3" t="s">
        <v>41</v>
      </c>
      <c r="C639" s="4">
        <v>90.11</v>
      </c>
      <c r="D639" s="4">
        <v>10</v>
      </c>
      <c r="E639" s="4">
        <v>51</v>
      </c>
      <c r="F639" s="4">
        <v>4595.6099999999997</v>
      </c>
      <c r="G639" s="4">
        <v>-0.20826588891070827</v>
      </c>
      <c r="H639" s="3" t="s">
        <v>439</v>
      </c>
      <c r="I639" s="3" t="s">
        <v>335</v>
      </c>
      <c r="J639" s="1">
        <v>45301</v>
      </c>
      <c r="K639" s="4">
        <v>10438.718031746032</v>
      </c>
      <c r="L639" s="4">
        <v>26406.609500097282</v>
      </c>
      <c r="M639" s="4">
        <v>-0.22127445144839614</v>
      </c>
      <c r="N639" s="3" t="s">
        <v>439</v>
      </c>
    </row>
    <row r="640" spans="1:14" x14ac:dyDescent="0.3">
      <c r="A640" s="3" t="s">
        <v>149</v>
      </c>
      <c r="B640" s="3" t="s">
        <v>180</v>
      </c>
      <c r="C640" s="4">
        <v>19.989999999999998</v>
      </c>
      <c r="D640" s="4">
        <v>3</v>
      </c>
      <c r="E640" s="4">
        <v>10</v>
      </c>
      <c r="F640" s="4">
        <v>199.89999999999998</v>
      </c>
      <c r="G640" s="4">
        <v>-0.2514198617535332</v>
      </c>
      <c r="H640" s="3" t="s">
        <v>439</v>
      </c>
      <c r="I640" s="3" t="s">
        <v>337</v>
      </c>
      <c r="J640" s="1">
        <v>45323</v>
      </c>
      <c r="K640" s="4">
        <v>15577.778285714288</v>
      </c>
      <c r="L640" s="4">
        <v>35267.89604619662</v>
      </c>
      <c r="M640" s="4">
        <v>-0.43603049826309892</v>
      </c>
      <c r="N640" s="3" t="s">
        <v>439</v>
      </c>
    </row>
    <row r="641" spans="1:14" x14ac:dyDescent="0.3">
      <c r="A641" s="3" t="s">
        <v>40</v>
      </c>
      <c r="B641" s="3" t="s">
        <v>54</v>
      </c>
      <c r="C641" s="4">
        <v>58.95</v>
      </c>
      <c r="D641" s="4">
        <v>150</v>
      </c>
      <c r="E641" s="4">
        <v>545</v>
      </c>
      <c r="F641" s="4">
        <v>32127.75</v>
      </c>
      <c r="G641" s="4">
        <v>6.2025195320247292E-2</v>
      </c>
      <c r="H641" s="3" t="s">
        <v>439</v>
      </c>
      <c r="I641" s="3" t="s">
        <v>338</v>
      </c>
      <c r="J641" s="1">
        <v>45336</v>
      </c>
      <c r="K641" s="4">
        <v>42123.110909090959</v>
      </c>
      <c r="L641" s="4">
        <v>132929.50192099597</v>
      </c>
      <c r="M641" s="4">
        <v>-7.5192946371163749E-2</v>
      </c>
      <c r="N641" s="3" t="s">
        <v>439</v>
      </c>
    </row>
    <row r="642" spans="1:14" x14ac:dyDescent="0.3">
      <c r="A642" s="3" t="s">
        <v>72</v>
      </c>
      <c r="B642" s="3" t="s">
        <v>41</v>
      </c>
      <c r="C642" s="4">
        <v>113.98</v>
      </c>
      <c r="D642" s="4">
        <v>10</v>
      </c>
      <c r="E642" s="4">
        <v>755</v>
      </c>
      <c r="F642" s="4">
        <v>86054.900000000009</v>
      </c>
      <c r="G642" s="4">
        <v>0.59144382543709906</v>
      </c>
      <c r="H642" s="3" t="s">
        <v>439</v>
      </c>
      <c r="I642" s="3" t="s">
        <v>338</v>
      </c>
      <c r="J642" s="1">
        <v>45376</v>
      </c>
      <c r="K642" s="4">
        <v>10438.718031746032</v>
      </c>
      <c r="L642" s="4">
        <v>26406.609500097282</v>
      </c>
      <c r="M642" s="4">
        <v>2.8635324034301113</v>
      </c>
      <c r="N642" s="3" t="s">
        <v>439</v>
      </c>
    </row>
    <row r="643" spans="1:14" x14ac:dyDescent="0.3">
      <c r="A643" s="3" t="s">
        <v>42</v>
      </c>
      <c r="B643" s="3" t="s">
        <v>41</v>
      </c>
      <c r="C643" s="4">
        <v>67.5</v>
      </c>
      <c r="D643" s="4">
        <v>4</v>
      </c>
      <c r="E643" s="4">
        <v>3</v>
      </c>
      <c r="F643" s="4">
        <v>202.5</v>
      </c>
      <c r="G643" s="4">
        <v>-0.25139433679183387</v>
      </c>
      <c r="H643" s="3" t="s">
        <v>439</v>
      </c>
      <c r="I643" s="3" t="s">
        <v>335</v>
      </c>
      <c r="J643" s="1">
        <v>45398</v>
      </c>
      <c r="K643" s="4">
        <v>10438.718031746032</v>
      </c>
      <c r="L643" s="4">
        <v>26406.609500097282</v>
      </c>
      <c r="M643" s="4">
        <v>-0.38763848239238441</v>
      </c>
      <c r="N643" s="3" t="s">
        <v>439</v>
      </c>
    </row>
    <row r="644" spans="1:14" x14ac:dyDescent="0.3">
      <c r="A644" s="3" t="s">
        <v>19</v>
      </c>
      <c r="B644" s="3" t="s">
        <v>54</v>
      </c>
      <c r="C644" s="4">
        <v>32.130000000000003</v>
      </c>
      <c r="D644" s="4">
        <v>47</v>
      </c>
      <c r="E644" s="4">
        <v>85</v>
      </c>
      <c r="F644" s="4">
        <v>2731.05</v>
      </c>
      <c r="G644" s="4">
        <v>-0.22657082067459117</v>
      </c>
      <c r="H644" s="3" t="s">
        <v>439</v>
      </c>
      <c r="I644" s="3" t="s">
        <v>338</v>
      </c>
      <c r="J644" s="1">
        <v>45298</v>
      </c>
      <c r="K644" s="4">
        <v>42123.110909090959</v>
      </c>
      <c r="L644" s="4">
        <v>132929.50192099597</v>
      </c>
      <c r="M644" s="4">
        <v>-0.29633798622447899</v>
      </c>
      <c r="N644" s="3" t="s">
        <v>439</v>
      </c>
    </row>
    <row r="645" spans="1:14" x14ac:dyDescent="0.3">
      <c r="A645" s="3" t="s">
        <v>368</v>
      </c>
      <c r="B645" s="3" t="s">
        <v>180</v>
      </c>
      <c r="C645" s="4">
        <v>30.95</v>
      </c>
      <c r="D645" s="4">
        <v>13</v>
      </c>
      <c r="E645" s="4">
        <v>4</v>
      </c>
      <c r="F645" s="4">
        <v>123.8</v>
      </c>
      <c r="G645" s="4">
        <v>-0.25216695774788656</v>
      </c>
      <c r="H645" s="3" t="s">
        <v>439</v>
      </c>
      <c r="I645" s="3" t="s">
        <v>335</v>
      </c>
      <c r="J645" s="1">
        <v>45330</v>
      </c>
      <c r="K645" s="4">
        <v>15577.778285714288</v>
      </c>
      <c r="L645" s="4">
        <v>35267.89604619662</v>
      </c>
      <c r="M645" s="4">
        <v>-0.4381882680348006</v>
      </c>
      <c r="N645" s="3" t="s">
        <v>439</v>
      </c>
    </row>
    <row r="646" spans="1:14" x14ac:dyDescent="0.3">
      <c r="A646" s="3" t="s">
        <v>148</v>
      </c>
      <c r="B646" s="3" t="s">
        <v>41</v>
      </c>
      <c r="C646" s="4">
        <v>89.99</v>
      </c>
      <c r="D646" s="4">
        <v>4</v>
      </c>
      <c r="E646" s="4">
        <v>8</v>
      </c>
      <c r="F646" s="4">
        <v>719.92</v>
      </c>
      <c r="G646" s="4">
        <v>-0.24631467306780877</v>
      </c>
      <c r="H646" s="3" t="s">
        <v>439</v>
      </c>
      <c r="I646" s="3" t="s">
        <v>143</v>
      </c>
      <c r="J646" s="1">
        <v>45405</v>
      </c>
      <c r="K646" s="4">
        <v>10438.718031746032</v>
      </c>
      <c r="L646" s="4">
        <v>26406.609500097282</v>
      </c>
      <c r="M646" s="4">
        <v>-0.36804414560340387</v>
      </c>
      <c r="N646" s="3" t="s">
        <v>439</v>
      </c>
    </row>
    <row r="647" spans="1:14" x14ac:dyDescent="0.3">
      <c r="A647" s="3" t="s">
        <v>42</v>
      </c>
      <c r="B647" s="3" t="s">
        <v>9</v>
      </c>
      <c r="C647" s="4">
        <v>68.89</v>
      </c>
      <c r="D647" s="4">
        <v>4</v>
      </c>
      <c r="E647" s="4">
        <v>25</v>
      </c>
      <c r="F647" s="4">
        <v>1722.25</v>
      </c>
      <c r="G647" s="4">
        <v>-0.2364745058139297</v>
      </c>
      <c r="H647" s="3" t="s">
        <v>439</v>
      </c>
      <c r="I647" s="3" t="s">
        <v>143</v>
      </c>
      <c r="J647" s="1">
        <v>45314</v>
      </c>
      <c r="K647" s="4">
        <v>3369.2595999999985</v>
      </c>
      <c r="L647" s="4">
        <v>7916.3472393375896</v>
      </c>
      <c r="M647" s="4">
        <v>-0.20805171251404253</v>
      </c>
      <c r="N647" s="3" t="s">
        <v>439</v>
      </c>
    </row>
    <row r="648" spans="1:14" x14ac:dyDescent="0.3">
      <c r="A648" s="3" t="s">
        <v>151</v>
      </c>
      <c r="B648" s="3" t="s">
        <v>41</v>
      </c>
      <c r="C648" s="4">
        <v>38.979999999999997</v>
      </c>
      <c r="D648" s="4">
        <v>10</v>
      </c>
      <c r="E648" s="4">
        <v>129</v>
      </c>
      <c r="F648" s="4">
        <v>5028.4199999999992</v>
      </c>
      <c r="G648" s="4">
        <v>-0.20401686634413702</v>
      </c>
      <c r="H648" s="3" t="s">
        <v>439</v>
      </c>
      <c r="I648" s="3" t="s">
        <v>335</v>
      </c>
      <c r="J648" s="1">
        <v>45305</v>
      </c>
      <c r="K648" s="4">
        <v>10438.718031746032</v>
      </c>
      <c r="L648" s="4">
        <v>26406.609500097282</v>
      </c>
      <c r="M648" s="4">
        <v>-0.20488423671831482</v>
      </c>
      <c r="N648" s="3" t="s">
        <v>439</v>
      </c>
    </row>
    <row r="649" spans="1:14" x14ac:dyDescent="0.3">
      <c r="A649" s="3" t="s">
        <v>52</v>
      </c>
      <c r="B649" s="3" t="s">
        <v>54</v>
      </c>
      <c r="C649" s="4">
        <v>16.989999999999998</v>
      </c>
      <c r="D649" s="4">
        <v>10</v>
      </c>
      <c r="E649" s="4">
        <v>28</v>
      </c>
      <c r="F649" s="4">
        <v>475.71999999999997</v>
      </c>
      <c r="G649" s="4">
        <v>-0.24871205600895313</v>
      </c>
      <c r="H649" s="3" t="s">
        <v>439</v>
      </c>
      <c r="I649" s="3" t="s">
        <v>338</v>
      </c>
      <c r="J649" s="1">
        <v>45437</v>
      </c>
      <c r="K649" s="4">
        <v>42123.110909090959</v>
      </c>
      <c r="L649" s="4">
        <v>132929.50192099597</v>
      </c>
      <c r="M649" s="4">
        <v>-0.31330434784780331</v>
      </c>
      <c r="N649" s="3" t="s">
        <v>439</v>
      </c>
    </row>
    <row r="650" spans="1:14" x14ac:dyDescent="0.3">
      <c r="A650" s="3" t="s">
        <v>72</v>
      </c>
      <c r="B650" s="3" t="s">
        <v>41</v>
      </c>
      <c r="C650" s="4">
        <v>181.04</v>
      </c>
      <c r="D650" s="4">
        <v>5</v>
      </c>
      <c r="E650" s="4">
        <v>30</v>
      </c>
      <c r="F650" s="4">
        <v>5431.2</v>
      </c>
      <c r="G650" s="4">
        <v>-0.20006265708519291</v>
      </c>
      <c r="H650" s="3" t="s">
        <v>439</v>
      </c>
      <c r="I650" s="3" t="s">
        <v>338</v>
      </c>
      <c r="J650" s="1">
        <v>45376</v>
      </c>
      <c r="K650" s="4">
        <v>10438.718031746032</v>
      </c>
      <c r="L650" s="4">
        <v>26406.609500097282</v>
      </c>
      <c r="M650" s="4">
        <v>-0.18963123727518233</v>
      </c>
      <c r="N650" s="3" t="s">
        <v>439</v>
      </c>
    </row>
    <row r="651" spans="1:14" x14ac:dyDescent="0.3">
      <c r="A651" s="3" t="s">
        <v>23</v>
      </c>
      <c r="B651" s="3" t="s">
        <v>41</v>
      </c>
      <c r="C651" s="4">
        <v>38.409999999999997</v>
      </c>
      <c r="D651" s="4">
        <v>10</v>
      </c>
      <c r="E651" s="4">
        <v>147</v>
      </c>
      <c r="F651" s="4">
        <v>5646.2699999999995</v>
      </c>
      <c r="G651" s="4">
        <v>-0.1979512518880106</v>
      </c>
      <c r="H651" s="3" t="s">
        <v>439</v>
      </c>
      <c r="I651" s="3" t="s">
        <v>338</v>
      </c>
      <c r="J651" s="1">
        <v>45331</v>
      </c>
      <c r="K651" s="4">
        <v>10438.718031746032</v>
      </c>
      <c r="L651" s="4">
        <v>26406.609500097282</v>
      </c>
      <c r="M651" s="4">
        <v>-0.18148668543488616</v>
      </c>
      <c r="N651" s="3" t="s">
        <v>439</v>
      </c>
    </row>
    <row r="652" spans="1:14" x14ac:dyDescent="0.3">
      <c r="A652" s="3" t="s">
        <v>87</v>
      </c>
      <c r="B652" s="3" t="s">
        <v>180</v>
      </c>
      <c r="C652" s="4">
        <v>17.98</v>
      </c>
      <c r="D652" s="4">
        <v>1</v>
      </c>
      <c r="E652" s="4">
        <v>150</v>
      </c>
      <c r="F652" s="4">
        <v>2697</v>
      </c>
      <c r="G652" s="4">
        <v>-0.22690509949992271</v>
      </c>
      <c r="H652" s="3" t="s">
        <v>439</v>
      </c>
      <c r="I652" s="3" t="s">
        <v>338</v>
      </c>
      <c r="J652" s="1">
        <v>45366</v>
      </c>
      <c r="K652" s="4">
        <v>15577.778285714288</v>
      </c>
      <c r="L652" s="4">
        <v>35267.89604619662</v>
      </c>
      <c r="M652" s="4">
        <v>-0.3652267282641995</v>
      </c>
      <c r="N652" s="3" t="s">
        <v>439</v>
      </c>
    </row>
    <row r="653" spans="1:14" x14ac:dyDescent="0.3">
      <c r="A653" s="3" t="s">
        <v>152</v>
      </c>
      <c r="B653" s="3" t="s">
        <v>41</v>
      </c>
      <c r="C653" s="4">
        <v>16.489999999999998</v>
      </c>
      <c r="D653" s="4">
        <v>10</v>
      </c>
      <c r="E653" s="4">
        <v>77</v>
      </c>
      <c r="F653" s="4">
        <v>1269.7299999999998</v>
      </c>
      <c r="G653" s="4">
        <v>-0.24091702722476779</v>
      </c>
      <c r="H653" s="3" t="s">
        <v>439</v>
      </c>
      <c r="I653" s="3" t="s">
        <v>338</v>
      </c>
      <c r="J653" s="1">
        <v>45411</v>
      </c>
      <c r="K653" s="4">
        <v>10438.718031746032</v>
      </c>
      <c r="L653" s="4">
        <v>26406.609500097282</v>
      </c>
      <c r="M653" s="4">
        <v>-0.3472232219631321</v>
      </c>
      <c r="N653" s="3" t="s">
        <v>439</v>
      </c>
    </row>
    <row r="654" spans="1:14" x14ac:dyDescent="0.3">
      <c r="A654" s="3" t="s">
        <v>131</v>
      </c>
      <c r="B654" s="3" t="s">
        <v>54</v>
      </c>
      <c r="C654" s="4">
        <v>47.99</v>
      </c>
      <c r="D654" s="4">
        <v>10</v>
      </c>
      <c r="E654" s="4">
        <v>17</v>
      </c>
      <c r="F654" s="4">
        <v>815.83</v>
      </c>
      <c r="G654" s="4">
        <v>-0.24537309649989245</v>
      </c>
      <c r="H654" s="3" t="s">
        <v>439</v>
      </c>
      <c r="I654" s="3" t="s">
        <v>338</v>
      </c>
      <c r="J654" s="1">
        <v>45359</v>
      </c>
      <c r="K654" s="4">
        <v>42123.110909090959</v>
      </c>
      <c r="L654" s="4">
        <v>132929.50192099597</v>
      </c>
      <c r="M654" s="4">
        <v>-0.31074577360292166</v>
      </c>
      <c r="N654" s="3" t="s">
        <v>439</v>
      </c>
    </row>
    <row r="655" spans="1:14" x14ac:dyDescent="0.3">
      <c r="A655" s="3" t="s">
        <v>126</v>
      </c>
      <c r="B655" s="3" t="s">
        <v>180</v>
      </c>
      <c r="C655" s="4">
        <v>26.75</v>
      </c>
      <c r="D655" s="4">
        <v>7</v>
      </c>
      <c r="E655" s="4">
        <v>5</v>
      </c>
      <c r="F655" s="4">
        <v>133.75</v>
      </c>
      <c r="G655" s="4">
        <v>-0.25206927568292181</v>
      </c>
      <c r="H655" s="3" t="s">
        <v>439</v>
      </c>
      <c r="I655" s="3" t="s">
        <v>337</v>
      </c>
      <c r="J655" s="1">
        <v>45428</v>
      </c>
      <c r="K655" s="4">
        <v>15577.778285714288</v>
      </c>
      <c r="L655" s="4">
        <v>35267.89604619662</v>
      </c>
      <c r="M655" s="4">
        <v>-0.43790614176373055</v>
      </c>
      <c r="N655" s="3" t="s">
        <v>439</v>
      </c>
    </row>
    <row r="656" spans="1:14" x14ac:dyDescent="0.3">
      <c r="A656" s="3" t="s">
        <v>95</v>
      </c>
      <c r="B656" s="3" t="s">
        <v>41</v>
      </c>
      <c r="C656" s="4">
        <v>29.13</v>
      </c>
      <c r="D656" s="4">
        <v>3</v>
      </c>
      <c r="E656" s="4">
        <v>13</v>
      </c>
      <c r="F656" s="4">
        <v>378.69</v>
      </c>
      <c r="G656" s="4">
        <v>-0.24966462794498609</v>
      </c>
      <c r="H656" s="3" t="s">
        <v>439</v>
      </c>
      <c r="I656" s="3" t="s">
        <v>338</v>
      </c>
      <c r="J656" s="1">
        <v>45341</v>
      </c>
      <c r="K656" s="4">
        <v>10438.718031746032</v>
      </c>
      <c r="L656" s="4">
        <v>26406.609500097282</v>
      </c>
      <c r="M656" s="4">
        <v>-0.38096628920532072</v>
      </c>
      <c r="N656" s="3" t="s">
        <v>439</v>
      </c>
    </row>
    <row r="657" spans="1:14" x14ac:dyDescent="0.3">
      <c r="A657" s="3" t="s">
        <v>102</v>
      </c>
      <c r="B657" s="3" t="s">
        <v>41</v>
      </c>
      <c r="C657" s="4">
        <v>74.849999999999994</v>
      </c>
      <c r="D657" s="4">
        <v>1</v>
      </c>
      <c r="E657" s="4">
        <v>2</v>
      </c>
      <c r="F657" s="4">
        <v>149.69999999999999</v>
      </c>
      <c r="G657" s="4">
        <v>-0.25191268986018939</v>
      </c>
      <c r="H657" s="3" t="s">
        <v>439</v>
      </c>
      <c r="I657" s="3" t="s">
        <v>335</v>
      </c>
      <c r="J657" s="1">
        <v>45399</v>
      </c>
      <c r="K657" s="4">
        <v>10438.718031746032</v>
      </c>
      <c r="L657" s="4">
        <v>26406.609500097282</v>
      </c>
      <c r="M657" s="4">
        <v>-0.38963798179800879</v>
      </c>
      <c r="N657" s="3" t="s">
        <v>439</v>
      </c>
    </row>
    <row r="658" spans="1:14" x14ac:dyDescent="0.3">
      <c r="A658" s="3" t="s">
        <v>153</v>
      </c>
      <c r="B658" s="3" t="s">
        <v>54</v>
      </c>
      <c r="C658" s="4">
        <v>31.95</v>
      </c>
      <c r="D658" s="4">
        <v>3</v>
      </c>
      <c r="E658" s="4">
        <v>8</v>
      </c>
      <c r="F658" s="4">
        <v>255.6</v>
      </c>
      <c r="G658" s="4">
        <v>-0.25087303853558995</v>
      </c>
      <c r="H658" s="3" t="s">
        <v>439</v>
      </c>
      <c r="I658" s="3" t="s">
        <v>338</v>
      </c>
      <c r="J658" s="1">
        <v>45431</v>
      </c>
      <c r="K658" s="4">
        <v>42123.110909090959</v>
      </c>
      <c r="L658" s="4">
        <v>132929.50192099597</v>
      </c>
      <c r="M658" s="4">
        <v>-0.31496026317750059</v>
      </c>
      <c r="N658" s="3" t="s">
        <v>439</v>
      </c>
    </row>
    <row r="659" spans="1:14" x14ac:dyDescent="0.3">
      <c r="A659" s="3" t="s">
        <v>153</v>
      </c>
      <c r="B659" s="3" t="s">
        <v>54</v>
      </c>
      <c r="C659" s="4">
        <v>24.43</v>
      </c>
      <c r="D659" s="4">
        <v>3</v>
      </c>
      <c r="E659" s="4">
        <v>4</v>
      </c>
      <c r="F659" s="4">
        <v>97.72</v>
      </c>
      <c r="G659" s="4">
        <v>-0.2524229927483167</v>
      </c>
      <c r="H659" s="3" t="s">
        <v>439</v>
      </c>
      <c r="I659" s="3" t="s">
        <v>338</v>
      </c>
      <c r="J659" s="1">
        <v>45426</v>
      </c>
      <c r="K659" s="4">
        <v>42123.110909090959</v>
      </c>
      <c r="L659" s="4">
        <v>132929.50192099597</v>
      </c>
      <c r="M659" s="4">
        <v>-0.31614796039834647</v>
      </c>
      <c r="N659" s="3" t="s">
        <v>439</v>
      </c>
    </row>
    <row r="660" spans="1:14" x14ac:dyDescent="0.3">
      <c r="A660" s="3" t="s">
        <v>155</v>
      </c>
      <c r="B660" s="3" t="s">
        <v>180</v>
      </c>
      <c r="C660" s="4">
        <v>30</v>
      </c>
      <c r="D660" s="4">
        <v>2</v>
      </c>
      <c r="E660" s="4">
        <v>24</v>
      </c>
      <c r="F660" s="4">
        <v>720</v>
      </c>
      <c r="G660" s="4">
        <v>-0.24631388768437185</v>
      </c>
      <c r="H660" s="3" t="s">
        <v>439</v>
      </c>
      <c r="I660" s="3" t="s">
        <v>143</v>
      </c>
      <c r="J660" s="1">
        <v>45390</v>
      </c>
      <c r="K660" s="4">
        <v>15577.778285714288</v>
      </c>
      <c r="L660" s="4">
        <v>35267.89604619662</v>
      </c>
      <c r="M660" s="4">
        <v>-0.42128337528987897</v>
      </c>
      <c r="N660" s="3" t="s">
        <v>439</v>
      </c>
    </row>
    <row r="661" spans="1:14" x14ac:dyDescent="0.3">
      <c r="A661" s="3" t="s">
        <v>5</v>
      </c>
      <c r="B661" s="3" t="s">
        <v>54</v>
      </c>
      <c r="C661" s="4">
        <v>44.99</v>
      </c>
      <c r="D661" s="4">
        <v>9</v>
      </c>
      <c r="E661" s="4">
        <v>19</v>
      </c>
      <c r="F661" s="4">
        <v>854.81000000000006</v>
      </c>
      <c r="G661" s="4">
        <v>-0.24499041842026179</v>
      </c>
      <c r="H661" s="3" t="s">
        <v>439</v>
      </c>
      <c r="I661" s="3" t="s">
        <v>338</v>
      </c>
      <c r="J661" s="1">
        <v>45344</v>
      </c>
      <c r="K661" s="4">
        <v>42123.110909090959</v>
      </c>
      <c r="L661" s="4">
        <v>132929.50192099597</v>
      </c>
      <c r="M661" s="4">
        <v>-0.31045253546212759</v>
      </c>
      <c r="N661" s="3" t="s">
        <v>439</v>
      </c>
    </row>
    <row r="662" spans="1:14" x14ac:dyDescent="0.3">
      <c r="A662" s="3" t="s">
        <v>67</v>
      </c>
      <c r="B662" s="3" t="s">
        <v>54</v>
      </c>
      <c r="C662" s="4">
        <v>37.979999999999997</v>
      </c>
      <c r="D662" s="4">
        <v>10</v>
      </c>
      <c r="E662" s="4">
        <v>612</v>
      </c>
      <c r="F662" s="4">
        <v>23243.759999999998</v>
      </c>
      <c r="G662" s="4">
        <v>-2.5191537174828187E-2</v>
      </c>
      <c r="H662" s="3" t="s">
        <v>439</v>
      </c>
      <c r="I662" s="3" t="s">
        <v>338</v>
      </c>
      <c r="J662" s="1">
        <v>45300</v>
      </c>
      <c r="K662" s="4">
        <v>42123.110909090959</v>
      </c>
      <c r="L662" s="4">
        <v>132929.50192099597</v>
      </c>
      <c r="M662" s="4">
        <v>-0.14202528886560886</v>
      </c>
      <c r="N662" s="3" t="s">
        <v>439</v>
      </c>
    </row>
    <row r="663" spans="1:14" x14ac:dyDescent="0.3">
      <c r="A663" s="3" t="s">
        <v>5</v>
      </c>
      <c r="B663" s="3" t="s">
        <v>41</v>
      </c>
      <c r="C663" s="4">
        <v>192</v>
      </c>
      <c r="D663" s="4">
        <v>7</v>
      </c>
      <c r="E663" s="4">
        <v>37</v>
      </c>
      <c r="F663" s="4">
        <v>7104</v>
      </c>
      <c r="G663" s="4">
        <v>-0.18364028941956495</v>
      </c>
      <c r="H663" s="3" t="s">
        <v>439</v>
      </c>
      <c r="I663" s="3" t="s">
        <v>337</v>
      </c>
      <c r="J663" s="1">
        <v>45418</v>
      </c>
      <c r="K663" s="4">
        <v>10438.718031746032</v>
      </c>
      <c r="L663" s="4">
        <v>26406.609500097282</v>
      </c>
      <c r="M663" s="4">
        <v>-0.12628346065153676</v>
      </c>
      <c r="N663" s="3" t="s">
        <v>439</v>
      </c>
    </row>
    <row r="664" spans="1:14" x14ac:dyDescent="0.3">
      <c r="A664" s="3" t="s">
        <v>115</v>
      </c>
      <c r="B664" s="3" t="s">
        <v>54</v>
      </c>
      <c r="C664" s="4">
        <v>19.989999999999998</v>
      </c>
      <c r="D664" s="4">
        <v>10</v>
      </c>
      <c r="E664" s="4">
        <v>26</v>
      </c>
      <c r="F664" s="4">
        <v>519.74</v>
      </c>
      <c r="G664" s="4">
        <v>-0.24827989877279763</v>
      </c>
      <c r="H664" s="3" t="s">
        <v>439</v>
      </c>
      <c r="I664" s="3" t="s">
        <v>338</v>
      </c>
      <c r="J664" s="1">
        <v>45342</v>
      </c>
      <c r="K664" s="4">
        <v>42123.110909090959</v>
      </c>
      <c r="L664" s="4">
        <v>132929.50192099597</v>
      </c>
      <c r="M664" s="4">
        <v>-0.31297319487300196</v>
      </c>
      <c r="N664" s="3" t="s">
        <v>439</v>
      </c>
    </row>
    <row r="665" spans="1:14" x14ac:dyDescent="0.3">
      <c r="A665" s="3" t="s">
        <v>156</v>
      </c>
      <c r="B665" s="3" t="s">
        <v>129</v>
      </c>
      <c r="C665" s="4">
        <v>9.99</v>
      </c>
      <c r="D665" s="4">
        <v>10</v>
      </c>
      <c r="E665" s="4">
        <v>94</v>
      </c>
      <c r="F665" s="4">
        <v>939.06000000000006</v>
      </c>
      <c r="G665" s="4">
        <v>-0.244163311488274</v>
      </c>
      <c r="H665" s="3" t="s">
        <v>439</v>
      </c>
      <c r="I665" s="3" t="s">
        <v>337</v>
      </c>
      <c r="J665" s="1">
        <v>45425</v>
      </c>
      <c r="K665" s="4">
        <v>66960.915909090923</v>
      </c>
      <c r="L665" s="4">
        <v>268412.05159382155</v>
      </c>
      <c r="M665" s="4">
        <v>-0.2459720251645014</v>
      </c>
      <c r="N665" s="3" t="s">
        <v>439</v>
      </c>
    </row>
    <row r="666" spans="1:14" x14ac:dyDescent="0.3">
      <c r="A666" s="3" t="s">
        <v>40</v>
      </c>
      <c r="B666" s="3" t="s">
        <v>41</v>
      </c>
      <c r="C666" s="4">
        <v>15.99</v>
      </c>
      <c r="D666" s="4">
        <v>6</v>
      </c>
      <c r="E666" s="4">
        <v>91</v>
      </c>
      <c r="F666" s="4">
        <v>1455.09</v>
      </c>
      <c r="G666" s="4">
        <v>-0.23909729380146508</v>
      </c>
      <c r="H666" s="3" t="s">
        <v>439</v>
      </c>
      <c r="I666" s="3" t="s">
        <v>335</v>
      </c>
      <c r="J666" s="1">
        <v>45352</v>
      </c>
      <c r="K666" s="4">
        <v>10438.718031746032</v>
      </c>
      <c r="L666" s="4">
        <v>26406.609500097282</v>
      </c>
      <c r="M666" s="4">
        <v>-0.34020376723156887</v>
      </c>
      <c r="N666" s="3" t="s">
        <v>439</v>
      </c>
    </row>
    <row r="667" spans="1:14" x14ac:dyDescent="0.3">
      <c r="A667" s="3" t="s">
        <v>157</v>
      </c>
      <c r="B667" s="3" t="s">
        <v>54</v>
      </c>
      <c r="C667" s="4">
        <v>14.98</v>
      </c>
      <c r="D667" s="4">
        <v>1</v>
      </c>
      <c r="E667" s="4">
        <v>206</v>
      </c>
      <c r="F667" s="4">
        <v>3085.88</v>
      </c>
      <c r="G667" s="4">
        <v>-0.22308735061314042</v>
      </c>
      <c r="H667" s="3" t="s">
        <v>439</v>
      </c>
      <c r="I667" s="3" t="s">
        <v>338</v>
      </c>
      <c r="J667" s="1">
        <v>45347</v>
      </c>
      <c r="K667" s="4">
        <v>42123.110909090959</v>
      </c>
      <c r="L667" s="4">
        <v>132929.50192099597</v>
      </c>
      <c r="M667" s="4">
        <v>-0.29366867659138579</v>
      </c>
      <c r="N667" s="3" t="s">
        <v>439</v>
      </c>
    </row>
    <row r="668" spans="1:14" x14ac:dyDescent="0.3">
      <c r="A668" s="3" t="s">
        <v>5</v>
      </c>
      <c r="B668" s="3" t="s">
        <v>54</v>
      </c>
      <c r="C668" s="4">
        <v>29.99</v>
      </c>
      <c r="D668" s="4">
        <v>6</v>
      </c>
      <c r="E668" s="4">
        <v>141</v>
      </c>
      <c r="F668" s="4">
        <v>4228.59</v>
      </c>
      <c r="G668" s="4">
        <v>-0.211869031773357</v>
      </c>
      <c r="H668" s="3" t="s">
        <v>439</v>
      </c>
      <c r="I668" s="3" t="s">
        <v>338</v>
      </c>
      <c r="J668" s="1">
        <v>45354</v>
      </c>
      <c r="K668" s="4">
        <v>42123.110909090959</v>
      </c>
      <c r="L668" s="4">
        <v>132929.50192099597</v>
      </c>
      <c r="M668" s="4">
        <v>-0.28507231548654133</v>
      </c>
      <c r="N668" s="3" t="s">
        <v>439</v>
      </c>
    </row>
    <row r="669" spans="1:14" x14ac:dyDescent="0.3">
      <c r="A669" s="3" t="s">
        <v>5</v>
      </c>
      <c r="B669" s="3" t="s">
        <v>54</v>
      </c>
      <c r="C669" s="4">
        <v>46.99</v>
      </c>
      <c r="D669" s="4">
        <v>5</v>
      </c>
      <c r="E669" s="4">
        <v>15</v>
      </c>
      <c r="F669" s="4">
        <v>704.85</v>
      </c>
      <c r="G669" s="4">
        <v>-0.24646261967273525</v>
      </c>
      <c r="H669" s="3" t="s">
        <v>439</v>
      </c>
      <c r="I669" s="3" t="s">
        <v>338</v>
      </c>
      <c r="J669" s="1">
        <v>45399</v>
      </c>
      <c r="K669" s="4">
        <v>42123.110909090959</v>
      </c>
      <c r="L669" s="4">
        <v>132929.50192099597</v>
      </c>
      <c r="M669" s="4">
        <v>-0.31158065222953357</v>
      </c>
      <c r="N669" s="3" t="s">
        <v>439</v>
      </c>
    </row>
    <row r="670" spans="1:14" x14ac:dyDescent="0.3">
      <c r="A670" s="3" t="s">
        <v>340</v>
      </c>
      <c r="B670" s="3" t="s">
        <v>9</v>
      </c>
      <c r="C670" s="4">
        <v>6.96</v>
      </c>
      <c r="D670" s="4">
        <v>10</v>
      </c>
      <c r="E670" s="4">
        <v>102</v>
      </c>
      <c r="F670" s="4">
        <v>709.92</v>
      </c>
      <c r="G670" s="4">
        <v>-0.24641284599742155</v>
      </c>
      <c r="H670" s="3" t="s">
        <v>439</v>
      </c>
      <c r="I670" s="3" t="s">
        <v>337</v>
      </c>
      <c r="J670" s="1">
        <v>45353</v>
      </c>
      <c r="K670" s="4">
        <v>3369.2595999999985</v>
      </c>
      <c r="L670" s="4">
        <v>7916.3472393375896</v>
      </c>
      <c r="M670" s="4">
        <v>-0.33593013540200922</v>
      </c>
      <c r="N670" s="3" t="s">
        <v>439</v>
      </c>
    </row>
    <row r="671" spans="1:14" x14ac:dyDescent="0.3">
      <c r="A671" s="3" t="s">
        <v>84</v>
      </c>
      <c r="B671" s="3" t="s">
        <v>54</v>
      </c>
      <c r="C671" s="4">
        <v>14.98</v>
      </c>
      <c r="D671" s="4">
        <v>10</v>
      </c>
      <c r="E671" s="4">
        <v>418</v>
      </c>
      <c r="F671" s="4">
        <v>6261.64</v>
      </c>
      <c r="G671" s="4">
        <v>-0.19190998431842818</v>
      </c>
      <c r="H671" s="3" t="s">
        <v>439</v>
      </c>
      <c r="I671" s="3" t="s">
        <v>338</v>
      </c>
      <c r="J671" s="1">
        <v>45426</v>
      </c>
      <c r="K671" s="4">
        <v>42123.110909090959</v>
      </c>
      <c r="L671" s="4">
        <v>132929.50192099597</v>
      </c>
      <c r="M671" s="4">
        <v>-0.26977811840748878</v>
      </c>
      <c r="N671" s="3" t="s">
        <v>439</v>
      </c>
    </row>
    <row r="672" spans="1:14" x14ac:dyDescent="0.3">
      <c r="A672" s="3" t="s">
        <v>82</v>
      </c>
      <c r="B672" s="3" t="s">
        <v>41</v>
      </c>
      <c r="C672" s="4">
        <v>18.95</v>
      </c>
      <c r="D672" s="4">
        <v>10</v>
      </c>
      <c r="E672" s="4">
        <v>624</v>
      </c>
      <c r="F672" s="4">
        <v>11824.8</v>
      </c>
      <c r="G672" s="4">
        <v>-0.13729481280795777</v>
      </c>
      <c r="H672" s="3" t="s">
        <v>439</v>
      </c>
      <c r="I672" s="3" t="s">
        <v>335</v>
      </c>
      <c r="J672" s="1">
        <v>45377</v>
      </c>
      <c r="K672" s="4">
        <v>10438.718031746032</v>
      </c>
      <c r="L672" s="4">
        <v>26406.609500097282</v>
      </c>
      <c r="M672" s="4">
        <v>5.2489963478607939E-2</v>
      </c>
      <c r="N672" s="3" t="s">
        <v>439</v>
      </c>
    </row>
    <row r="673" spans="1:14" x14ac:dyDescent="0.3">
      <c r="A673" s="3" t="s">
        <v>11</v>
      </c>
      <c r="B673" s="3" t="s">
        <v>54</v>
      </c>
      <c r="C673" s="4">
        <v>53.99</v>
      </c>
      <c r="D673" s="4">
        <v>3</v>
      </c>
      <c r="E673" s="4">
        <v>3</v>
      </c>
      <c r="F673" s="4">
        <v>161.97</v>
      </c>
      <c r="G673" s="4">
        <v>-0.25179223167555453</v>
      </c>
      <c r="H673" s="3" t="s">
        <v>439</v>
      </c>
      <c r="I673" s="3" t="s">
        <v>338</v>
      </c>
      <c r="J673" s="1">
        <v>45393</v>
      </c>
      <c r="K673" s="4">
        <v>42123.110909090959</v>
      </c>
      <c r="L673" s="4">
        <v>132929.50192099597</v>
      </c>
      <c r="M673" s="4">
        <v>-0.31566462149259938</v>
      </c>
      <c r="N673" s="3" t="s">
        <v>439</v>
      </c>
    </row>
    <row r="674" spans="1:14" x14ac:dyDescent="0.3">
      <c r="A674" s="3" t="s">
        <v>19</v>
      </c>
      <c r="B674" s="3" t="s">
        <v>54</v>
      </c>
      <c r="C674" s="4">
        <v>59.43</v>
      </c>
      <c r="D674" s="4">
        <v>7</v>
      </c>
      <c r="E674" s="4">
        <v>3691</v>
      </c>
      <c r="F674" s="4">
        <v>219356.13</v>
      </c>
      <c r="G674" s="4">
        <v>1.9001010524459687</v>
      </c>
      <c r="H674" s="3" t="s">
        <v>439</v>
      </c>
      <c r="I674" s="3" t="s">
        <v>338</v>
      </c>
      <c r="J674" s="1">
        <v>45339</v>
      </c>
      <c r="K674" s="4">
        <v>42123.110909090959</v>
      </c>
      <c r="L674" s="4">
        <v>132929.50192099597</v>
      </c>
      <c r="M674" s="4">
        <v>1.3332858133798169</v>
      </c>
      <c r="N674" s="3" t="s">
        <v>439</v>
      </c>
    </row>
    <row r="675" spans="1:14" x14ac:dyDescent="0.3">
      <c r="A675" s="3" t="s">
        <v>16</v>
      </c>
      <c r="B675" s="3" t="s">
        <v>25</v>
      </c>
      <c r="C675" s="4">
        <v>86.99</v>
      </c>
      <c r="D675" s="4">
        <v>12</v>
      </c>
      <c r="E675" s="4">
        <v>28</v>
      </c>
      <c r="F675" s="4">
        <v>2435.7199999999998</v>
      </c>
      <c r="G675" s="4">
        <v>-0.22947016180484575</v>
      </c>
      <c r="H675" s="3" t="s">
        <v>439</v>
      </c>
      <c r="I675" s="3" t="s">
        <v>338</v>
      </c>
      <c r="J675" s="1">
        <v>45348</v>
      </c>
      <c r="K675" s="4">
        <v>7851.1500000000024</v>
      </c>
      <c r="L675" s="4">
        <v>18631.101710406907</v>
      </c>
      <c r="M675" s="4">
        <v>-0.29066611755841937</v>
      </c>
      <c r="N675" s="3" t="s">
        <v>439</v>
      </c>
    </row>
    <row r="676" spans="1:14" x14ac:dyDescent="0.3">
      <c r="A676" s="3" t="s">
        <v>161</v>
      </c>
      <c r="B676" s="3" t="s">
        <v>54</v>
      </c>
      <c r="C676" s="4">
        <v>32.950000000000003</v>
      </c>
      <c r="D676" s="4">
        <v>10</v>
      </c>
      <c r="E676" s="4">
        <v>217</v>
      </c>
      <c r="F676" s="4">
        <v>7150.1500000000005</v>
      </c>
      <c r="G676" s="4">
        <v>-0.18318722134940191</v>
      </c>
      <c r="H676" s="3" t="s">
        <v>439</v>
      </c>
      <c r="I676" s="3" t="s">
        <v>338</v>
      </c>
      <c r="J676" s="1">
        <v>45353</v>
      </c>
      <c r="K676" s="4">
        <v>42123.110909090959</v>
      </c>
      <c r="L676" s="4">
        <v>132929.50192099597</v>
      </c>
      <c r="M676" s="4">
        <v>-0.26309404912896195</v>
      </c>
      <c r="N676" s="3" t="s">
        <v>439</v>
      </c>
    </row>
    <row r="677" spans="1:14" x14ac:dyDescent="0.3">
      <c r="A677" s="3" t="s">
        <v>3</v>
      </c>
      <c r="B677" s="3" t="s">
        <v>9</v>
      </c>
      <c r="C677" s="4">
        <v>13.28</v>
      </c>
      <c r="D677" s="4">
        <v>9</v>
      </c>
      <c r="E677" s="4">
        <v>6</v>
      </c>
      <c r="F677" s="4">
        <v>79.679999999999993</v>
      </c>
      <c r="G677" s="4">
        <v>-0.25260009671333822</v>
      </c>
      <c r="H677" s="3" t="s">
        <v>439</v>
      </c>
      <c r="I677" s="3" t="s">
        <v>338</v>
      </c>
      <c r="J677" s="1">
        <v>45350</v>
      </c>
      <c r="K677" s="4">
        <v>3369.2595999999985</v>
      </c>
      <c r="L677" s="4">
        <v>7916.3472393375896</v>
      </c>
      <c r="M677" s="4">
        <v>-0.41554261082100519</v>
      </c>
      <c r="N677" s="3" t="s">
        <v>439</v>
      </c>
    </row>
    <row r="678" spans="1:14" x14ac:dyDescent="0.3">
      <c r="A678" s="3" t="s">
        <v>42</v>
      </c>
      <c r="B678" s="3" t="s">
        <v>180</v>
      </c>
      <c r="C678" s="4">
        <v>35</v>
      </c>
      <c r="D678" s="4">
        <v>2</v>
      </c>
      <c r="E678" s="4">
        <v>8</v>
      </c>
      <c r="F678" s="4">
        <v>280</v>
      </c>
      <c r="G678" s="4">
        <v>-0.25063349658733475</v>
      </c>
      <c r="H678" s="3" t="s">
        <v>439</v>
      </c>
      <c r="I678" s="3" t="s">
        <v>335</v>
      </c>
      <c r="J678" s="1">
        <v>45372</v>
      </c>
      <c r="K678" s="4">
        <v>15577.778285714288</v>
      </c>
      <c r="L678" s="4">
        <v>35267.89604619662</v>
      </c>
      <c r="M678" s="4">
        <v>-0.43375931089498715</v>
      </c>
      <c r="N678" s="3" t="s">
        <v>439</v>
      </c>
    </row>
    <row r="679" spans="1:14" x14ac:dyDescent="0.3">
      <c r="A679" s="3" t="s">
        <v>3</v>
      </c>
      <c r="B679" s="3" t="s">
        <v>9</v>
      </c>
      <c r="C679" s="4">
        <v>16.989999999999998</v>
      </c>
      <c r="D679" s="4">
        <v>10</v>
      </c>
      <c r="E679" s="4">
        <v>84</v>
      </c>
      <c r="F679" s="4">
        <v>1427.1599999999999</v>
      </c>
      <c r="G679" s="4">
        <v>-0.2393714907938736</v>
      </c>
      <c r="H679" s="3" t="s">
        <v>439</v>
      </c>
      <c r="I679" s="3" t="s">
        <v>143</v>
      </c>
      <c r="J679" s="1">
        <v>45391</v>
      </c>
      <c r="K679" s="4">
        <v>3369.2595999999985</v>
      </c>
      <c r="L679" s="4">
        <v>7916.3472393375896</v>
      </c>
      <c r="M679" s="4">
        <v>-0.24532774286976658</v>
      </c>
      <c r="N679" s="3" t="s">
        <v>439</v>
      </c>
    </row>
    <row r="680" spans="1:14" x14ac:dyDescent="0.3">
      <c r="A680" s="3" t="s">
        <v>346</v>
      </c>
      <c r="B680" s="3" t="s">
        <v>41</v>
      </c>
      <c r="C680" s="4">
        <v>34.99</v>
      </c>
      <c r="D680" s="4">
        <v>8</v>
      </c>
      <c r="E680" s="4">
        <v>19</v>
      </c>
      <c r="F680" s="4">
        <v>664.81000000000006</v>
      </c>
      <c r="G680" s="4">
        <v>-0.24685570408290483</v>
      </c>
      <c r="H680" s="3" t="s">
        <v>439</v>
      </c>
      <c r="I680" s="3" t="s">
        <v>337</v>
      </c>
      <c r="J680" s="1">
        <v>45320</v>
      </c>
      <c r="K680" s="4">
        <v>10438.718031746032</v>
      </c>
      <c r="L680" s="4">
        <v>26406.609500097282</v>
      </c>
      <c r="M680" s="4">
        <v>-0.37013112310802432</v>
      </c>
      <c r="N680" s="3" t="s">
        <v>439</v>
      </c>
    </row>
    <row r="681" spans="1:14" x14ac:dyDescent="0.3">
      <c r="A681" s="3" t="s">
        <v>69</v>
      </c>
      <c r="B681" s="3" t="s">
        <v>7</v>
      </c>
      <c r="C681" s="4">
        <v>13.15</v>
      </c>
      <c r="D681" s="4">
        <v>3</v>
      </c>
      <c r="E681" s="4">
        <v>7</v>
      </c>
      <c r="F681" s="4">
        <v>92.05</v>
      </c>
      <c r="G681" s="4">
        <v>-0.25247865679940718</v>
      </c>
      <c r="H681" s="3" t="s">
        <v>439</v>
      </c>
      <c r="I681" s="3" t="s">
        <v>143</v>
      </c>
      <c r="J681" s="1">
        <v>45354</v>
      </c>
      <c r="K681" s="4">
        <v>1881.0670270270268</v>
      </c>
      <c r="L681" s="4">
        <v>5343.4324984110126</v>
      </c>
      <c r="M681" s="4">
        <v>-0.33480670478368174</v>
      </c>
      <c r="N681" s="3" t="s">
        <v>439</v>
      </c>
    </row>
    <row r="682" spans="1:14" x14ac:dyDescent="0.3">
      <c r="A682" s="3" t="s">
        <v>16</v>
      </c>
      <c r="B682" s="3" t="s">
        <v>41</v>
      </c>
      <c r="C682" s="4">
        <v>64.989999999999995</v>
      </c>
      <c r="D682" s="4">
        <v>10</v>
      </c>
      <c r="E682" s="4">
        <v>118</v>
      </c>
      <c r="F682" s="4">
        <v>7668.82</v>
      </c>
      <c r="G682" s="4">
        <v>-0.17809528600917521</v>
      </c>
      <c r="H682" s="3" t="s">
        <v>439</v>
      </c>
      <c r="I682" s="3" t="s">
        <v>337</v>
      </c>
      <c r="J682" s="1">
        <v>45335</v>
      </c>
      <c r="K682" s="4">
        <v>10438.718031746032</v>
      </c>
      <c r="L682" s="4">
        <v>26406.609500097282</v>
      </c>
      <c r="M682" s="4">
        <v>-0.1048941187143252</v>
      </c>
      <c r="N682" s="3" t="s">
        <v>439</v>
      </c>
    </row>
    <row r="683" spans="1:14" x14ac:dyDescent="0.3">
      <c r="A683" s="3" t="s">
        <v>116</v>
      </c>
      <c r="B683" s="3" t="s">
        <v>25</v>
      </c>
      <c r="C683" s="4">
        <v>11.5</v>
      </c>
      <c r="D683" s="4">
        <v>2</v>
      </c>
      <c r="E683" s="4">
        <v>12</v>
      </c>
      <c r="F683" s="4">
        <v>138</v>
      </c>
      <c r="G683" s="4">
        <v>-0.2520275521878364</v>
      </c>
      <c r="H683" s="3" t="s">
        <v>439</v>
      </c>
      <c r="I683" s="3" t="s">
        <v>143</v>
      </c>
      <c r="J683" s="1">
        <v>45400</v>
      </c>
      <c r="K683" s="4">
        <v>7851.1500000000024</v>
      </c>
      <c r="L683" s="4">
        <v>18631.101710406907</v>
      </c>
      <c r="M683" s="4">
        <v>-0.41399323131232829</v>
      </c>
      <c r="N683" s="3" t="s">
        <v>439</v>
      </c>
    </row>
    <row r="684" spans="1:14" x14ac:dyDescent="0.3">
      <c r="A684" s="3" t="s">
        <v>16</v>
      </c>
      <c r="B684" s="3" t="s">
        <v>54</v>
      </c>
      <c r="C684" s="4">
        <v>18.989999999999998</v>
      </c>
      <c r="D684" s="4">
        <v>10</v>
      </c>
      <c r="E684" s="4">
        <v>38</v>
      </c>
      <c r="F684" s="4">
        <v>721.61999999999989</v>
      </c>
      <c r="G684" s="4">
        <v>-0.2462979836697746</v>
      </c>
      <c r="H684" s="3" t="s">
        <v>439</v>
      </c>
      <c r="I684" s="3" t="s">
        <v>338</v>
      </c>
      <c r="J684" s="1">
        <v>45340</v>
      </c>
      <c r="K684" s="4">
        <v>42123.110909090959</v>
      </c>
      <c r="L684" s="4">
        <v>132929.50192099597</v>
      </c>
      <c r="M684" s="4">
        <v>-0.31145449513304518</v>
      </c>
      <c r="N684" s="3" t="s">
        <v>439</v>
      </c>
    </row>
    <row r="685" spans="1:14" x14ac:dyDescent="0.3">
      <c r="A685" s="3" t="s">
        <v>18</v>
      </c>
      <c r="B685" s="3" t="s">
        <v>54</v>
      </c>
      <c r="C685" s="4">
        <v>30.31</v>
      </c>
      <c r="D685" s="4">
        <v>10</v>
      </c>
      <c r="E685" s="4">
        <v>17</v>
      </c>
      <c r="F685" s="4">
        <v>515.27</v>
      </c>
      <c r="G685" s="4">
        <v>-0.24832378207233455</v>
      </c>
      <c r="H685" s="3" t="s">
        <v>439</v>
      </c>
      <c r="I685" s="3" t="s">
        <v>338</v>
      </c>
      <c r="J685" s="1">
        <v>45412</v>
      </c>
      <c r="K685" s="4">
        <v>42123.110909090959</v>
      </c>
      <c r="L685" s="4">
        <v>132929.50192099597</v>
      </c>
      <c r="M685" s="4">
        <v>-0.31300682171982985</v>
      </c>
      <c r="N685" s="3" t="s">
        <v>439</v>
      </c>
    </row>
    <row r="686" spans="1:14" x14ac:dyDescent="0.3">
      <c r="A686" s="3" t="s">
        <v>83</v>
      </c>
      <c r="B686" s="3" t="s">
        <v>41</v>
      </c>
      <c r="C686" s="4">
        <v>13</v>
      </c>
      <c r="D686" s="4">
        <v>3</v>
      </c>
      <c r="E686" s="4">
        <v>17</v>
      </c>
      <c r="F686" s="4">
        <v>221</v>
      </c>
      <c r="G686" s="4">
        <v>-0.25121271687205021</v>
      </c>
      <c r="H686" s="3" t="s">
        <v>439</v>
      </c>
      <c r="I686" s="3" t="s">
        <v>335</v>
      </c>
      <c r="J686" s="1">
        <v>45294</v>
      </c>
      <c r="K686" s="4">
        <v>10438.718031746032</v>
      </c>
      <c r="L686" s="4">
        <v>26406.609500097282</v>
      </c>
      <c r="M686" s="4">
        <v>-0.38693790021427737</v>
      </c>
      <c r="N686" s="3" t="s">
        <v>439</v>
      </c>
    </row>
    <row r="687" spans="1:14" x14ac:dyDescent="0.3">
      <c r="A687" s="3" t="s">
        <v>83</v>
      </c>
      <c r="B687" s="3" t="s">
        <v>41</v>
      </c>
      <c r="C687" s="4">
        <v>11.99</v>
      </c>
      <c r="D687" s="4">
        <v>2</v>
      </c>
      <c r="E687" s="4">
        <v>39</v>
      </c>
      <c r="F687" s="4">
        <v>467.61</v>
      </c>
      <c r="G687" s="4">
        <v>-0.24879167425486912</v>
      </c>
      <c r="H687" s="3" t="s">
        <v>439</v>
      </c>
      <c r="I687" s="3" t="s">
        <v>337</v>
      </c>
      <c r="J687" s="1">
        <v>45444</v>
      </c>
      <c r="K687" s="4">
        <v>10438.718031746032</v>
      </c>
      <c r="L687" s="4">
        <v>26406.609500097282</v>
      </c>
      <c r="M687" s="4">
        <v>-0.377598950433576</v>
      </c>
      <c r="N687" s="3" t="s">
        <v>439</v>
      </c>
    </row>
    <row r="688" spans="1:14" x14ac:dyDescent="0.3">
      <c r="A688" s="3" t="s">
        <v>16</v>
      </c>
      <c r="B688" s="3" t="s">
        <v>41</v>
      </c>
      <c r="C688" s="4">
        <v>104.99</v>
      </c>
      <c r="D688" s="4">
        <v>5</v>
      </c>
      <c r="E688" s="4">
        <v>38</v>
      </c>
      <c r="F688" s="4">
        <v>3989.62</v>
      </c>
      <c r="G688" s="4">
        <v>-0.21421507027231393</v>
      </c>
      <c r="H688" s="3" t="s">
        <v>439</v>
      </c>
      <c r="I688" s="3" t="s">
        <v>335</v>
      </c>
      <c r="J688" s="1">
        <v>45342</v>
      </c>
      <c r="K688" s="4">
        <v>10438.718031746032</v>
      </c>
      <c r="L688" s="4">
        <v>26406.609500097282</v>
      </c>
      <c r="M688" s="4">
        <v>-0.24422287275169777</v>
      </c>
      <c r="N688" s="3" t="s">
        <v>439</v>
      </c>
    </row>
    <row r="689" spans="1:14" x14ac:dyDescent="0.3">
      <c r="A689" s="3" t="s">
        <v>20</v>
      </c>
      <c r="B689" s="3" t="s">
        <v>41</v>
      </c>
      <c r="C689" s="4">
        <v>75.95</v>
      </c>
      <c r="D689" s="4">
        <v>10</v>
      </c>
      <c r="E689" s="4">
        <v>3</v>
      </c>
      <c r="F689" s="4">
        <v>227.85000000000002</v>
      </c>
      <c r="G689" s="4">
        <v>-0.25114546841526547</v>
      </c>
      <c r="H689" s="3" t="s">
        <v>439</v>
      </c>
      <c r="I689" s="3" t="s">
        <v>143</v>
      </c>
      <c r="J689" s="1">
        <v>45324</v>
      </c>
      <c r="K689" s="4">
        <v>10438.718031746032</v>
      </c>
      <c r="L689" s="4">
        <v>26406.609500097282</v>
      </c>
      <c r="M689" s="4">
        <v>-0.38667849546184313</v>
      </c>
      <c r="N689" s="3" t="s">
        <v>439</v>
      </c>
    </row>
    <row r="690" spans="1:14" x14ac:dyDescent="0.3">
      <c r="A690" s="3" t="s">
        <v>18</v>
      </c>
      <c r="B690" s="3" t="s">
        <v>41</v>
      </c>
      <c r="C690" s="4">
        <v>19.41</v>
      </c>
      <c r="D690" s="4">
        <v>86</v>
      </c>
      <c r="E690" s="4">
        <v>501</v>
      </c>
      <c r="F690" s="4">
        <v>9724.41</v>
      </c>
      <c r="G690" s="4">
        <v>-0.15791495677089915</v>
      </c>
      <c r="H690" s="3" t="s">
        <v>439</v>
      </c>
      <c r="I690" s="3" t="s">
        <v>337</v>
      </c>
      <c r="J690" s="1">
        <v>45394</v>
      </c>
      <c r="K690" s="4">
        <v>10438.718031746032</v>
      </c>
      <c r="L690" s="4">
        <v>26406.609500097282</v>
      </c>
      <c r="M690" s="4">
        <v>-2.7050350092971995E-2</v>
      </c>
      <c r="N690" s="3" t="s">
        <v>439</v>
      </c>
    </row>
    <row r="691" spans="1:14" x14ac:dyDescent="0.3">
      <c r="A691" s="3" t="s">
        <v>158</v>
      </c>
      <c r="B691" s="3" t="s">
        <v>41</v>
      </c>
      <c r="C691" s="4">
        <v>13.5</v>
      </c>
      <c r="D691" s="4">
        <v>10</v>
      </c>
      <c r="E691" s="4">
        <v>17</v>
      </c>
      <c r="F691" s="4">
        <v>229.5</v>
      </c>
      <c r="G691" s="4">
        <v>-0.25112926988187934</v>
      </c>
      <c r="H691" s="3" t="s">
        <v>439</v>
      </c>
      <c r="I691" s="3" t="s">
        <v>338</v>
      </c>
      <c r="J691" s="1">
        <v>45387</v>
      </c>
      <c r="K691" s="4">
        <v>10438.718031746032</v>
      </c>
      <c r="L691" s="4">
        <v>26406.609500097282</v>
      </c>
      <c r="M691" s="4">
        <v>-0.38661601110541743</v>
      </c>
      <c r="N691" s="3" t="s">
        <v>439</v>
      </c>
    </row>
    <row r="692" spans="1:14" x14ac:dyDescent="0.3">
      <c r="A692" s="3" t="s">
        <v>12</v>
      </c>
      <c r="B692" s="3" t="s">
        <v>54</v>
      </c>
      <c r="C692" s="4">
        <v>41.95</v>
      </c>
      <c r="D692" s="4">
        <v>7</v>
      </c>
      <c r="E692" s="4">
        <v>37</v>
      </c>
      <c r="F692" s="4">
        <v>1552.15</v>
      </c>
      <c r="G692" s="4">
        <v>-0.23814442734664329</v>
      </c>
      <c r="H692" s="3" t="s">
        <v>439</v>
      </c>
      <c r="I692" s="3" t="s">
        <v>338</v>
      </c>
      <c r="J692" s="1">
        <v>45431</v>
      </c>
      <c r="K692" s="4">
        <v>42123.110909090959</v>
      </c>
      <c r="L692" s="4">
        <v>132929.50192099597</v>
      </c>
      <c r="M692" s="4">
        <v>-0.30520659690129215</v>
      </c>
      <c r="N692" s="3" t="s">
        <v>439</v>
      </c>
    </row>
    <row r="693" spans="1:14" x14ac:dyDescent="0.3">
      <c r="A693" s="3" t="s">
        <v>27</v>
      </c>
      <c r="B693" s="3" t="s">
        <v>54</v>
      </c>
      <c r="C693" s="4">
        <v>79.989999999999995</v>
      </c>
      <c r="D693" s="4">
        <v>2</v>
      </c>
      <c r="E693" s="4">
        <v>11</v>
      </c>
      <c r="F693" s="4">
        <v>879.89</v>
      </c>
      <c r="G693" s="4">
        <v>-0.2447442007127929</v>
      </c>
      <c r="H693" s="3" t="s">
        <v>439</v>
      </c>
      <c r="I693" s="3" t="s">
        <v>338</v>
      </c>
      <c r="J693" s="1">
        <v>45349</v>
      </c>
      <c r="K693" s="4">
        <v>42123.110909090959</v>
      </c>
      <c r="L693" s="4">
        <v>132929.50192099597</v>
      </c>
      <c r="M693" s="4">
        <v>-0.3102638640262344</v>
      </c>
      <c r="N693" s="3" t="s">
        <v>439</v>
      </c>
    </row>
    <row r="694" spans="1:14" x14ac:dyDescent="0.3">
      <c r="A694" s="3" t="s">
        <v>347</v>
      </c>
      <c r="B694" s="3" t="s">
        <v>54</v>
      </c>
      <c r="C694" s="4">
        <v>52.99</v>
      </c>
      <c r="D694" s="4">
        <v>8</v>
      </c>
      <c r="E694" s="4">
        <v>60</v>
      </c>
      <c r="F694" s="4">
        <v>3179.4</v>
      </c>
      <c r="G694" s="4">
        <v>-0.22216923737540159</v>
      </c>
      <c r="H694" s="3" t="s">
        <v>439</v>
      </c>
      <c r="I694" s="3" t="s">
        <v>338</v>
      </c>
      <c r="J694" s="1">
        <v>45350</v>
      </c>
      <c r="K694" s="4">
        <v>42123.110909090959</v>
      </c>
      <c r="L694" s="4">
        <v>132929.50192099597</v>
      </c>
      <c r="M694" s="4">
        <v>-0.2929651457825847</v>
      </c>
      <c r="N694" s="3" t="s">
        <v>439</v>
      </c>
    </row>
    <row r="695" spans="1:14" x14ac:dyDescent="0.3">
      <c r="A695" s="3" t="s">
        <v>5</v>
      </c>
      <c r="B695" s="3" t="s">
        <v>54</v>
      </c>
      <c r="C695" s="4">
        <v>51.99</v>
      </c>
      <c r="D695" s="4">
        <v>9</v>
      </c>
      <c r="E695" s="4">
        <v>28</v>
      </c>
      <c r="F695" s="4">
        <v>1455.72</v>
      </c>
      <c r="G695" s="4">
        <v>-0.23909110890689944</v>
      </c>
      <c r="H695" s="3" t="s">
        <v>439</v>
      </c>
      <c r="I695" s="3" t="s">
        <v>338</v>
      </c>
      <c r="J695" s="1">
        <v>45405</v>
      </c>
      <c r="K695" s="4">
        <v>42123.110909090959</v>
      </c>
      <c r="L695" s="4">
        <v>132929.50192099597</v>
      </c>
      <c r="M695" s="4">
        <v>-0.30593201901306166</v>
      </c>
      <c r="N695" s="3" t="s">
        <v>439</v>
      </c>
    </row>
    <row r="696" spans="1:14" x14ac:dyDescent="0.3">
      <c r="A696" s="3" t="s">
        <v>45</v>
      </c>
      <c r="B696" s="3" t="s">
        <v>180</v>
      </c>
      <c r="C696" s="4">
        <v>44.99</v>
      </c>
      <c r="D696" s="4">
        <v>2</v>
      </c>
      <c r="E696" s="4">
        <v>129</v>
      </c>
      <c r="F696" s="4">
        <v>5803.71</v>
      </c>
      <c r="G696" s="4">
        <v>-0.19640561728418679</v>
      </c>
      <c r="H696" s="3" t="s">
        <v>439</v>
      </c>
      <c r="I696" s="3" t="s">
        <v>335</v>
      </c>
      <c r="J696" s="1">
        <v>45392</v>
      </c>
      <c r="K696" s="4">
        <v>15577.778285714288</v>
      </c>
      <c r="L696" s="4">
        <v>35267.89604619662</v>
      </c>
      <c r="M696" s="4">
        <v>-0.27713783302841366</v>
      </c>
      <c r="N696" s="3" t="s">
        <v>439</v>
      </c>
    </row>
    <row r="697" spans="1:14" x14ac:dyDescent="0.3">
      <c r="A697" s="3" t="s">
        <v>40</v>
      </c>
      <c r="B697" s="3" t="s">
        <v>41</v>
      </c>
      <c r="C697" s="4">
        <v>9.89</v>
      </c>
      <c r="D697" s="4">
        <v>10</v>
      </c>
      <c r="E697" s="4">
        <v>6</v>
      </c>
      <c r="F697" s="4">
        <v>59.34</v>
      </c>
      <c r="G697" s="4">
        <v>-0.25279978045217061</v>
      </c>
      <c r="H697" s="3" t="s">
        <v>439</v>
      </c>
      <c r="I697" s="3" t="s">
        <v>143</v>
      </c>
      <c r="J697" s="1">
        <v>45414</v>
      </c>
      <c r="K697" s="4">
        <v>10438.718031746032</v>
      </c>
      <c r="L697" s="4">
        <v>26406.609500097282</v>
      </c>
      <c r="M697" s="4">
        <v>-0.39305985237172508</v>
      </c>
      <c r="N697" s="3" t="s">
        <v>439</v>
      </c>
    </row>
    <row r="698" spans="1:14" x14ac:dyDescent="0.3">
      <c r="A698" s="3" t="s">
        <v>11</v>
      </c>
      <c r="B698" s="3" t="s">
        <v>101</v>
      </c>
      <c r="C698" s="4">
        <v>15.99</v>
      </c>
      <c r="D698" s="4">
        <v>1</v>
      </c>
      <c r="E698" s="4">
        <v>196</v>
      </c>
      <c r="F698" s="4">
        <v>3134.04</v>
      </c>
      <c r="G698" s="4">
        <v>-0.22261454978412523</v>
      </c>
      <c r="H698" s="3" t="s">
        <v>439</v>
      </c>
      <c r="I698" s="3" t="s">
        <v>335</v>
      </c>
      <c r="J698" s="1">
        <v>45332</v>
      </c>
      <c r="K698" s="4">
        <v>1516.98</v>
      </c>
      <c r="L698" s="4">
        <v>1143.3262167222638</v>
      </c>
      <c r="M698" s="4">
        <v>1.4143469959394934</v>
      </c>
      <c r="N698" s="3" t="s">
        <v>439</v>
      </c>
    </row>
    <row r="699" spans="1:14" x14ac:dyDescent="0.3">
      <c r="A699" s="3" t="s">
        <v>159</v>
      </c>
      <c r="B699" s="3" t="s">
        <v>41</v>
      </c>
      <c r="C699" s="4">
        <v>65.37</v>
      </c>
      <c r="D699" s="4">
        <v>16</v>
      </c>
      <c r="E699" s="4">
        <v>87</v>
      </c>
      <c r="F699" s="4">
        <v>5687.1900000000005</v>
      </c>
      <c r="G699" s="4">
        <v>-0.19754952826003502</v>
      </c>
      <c r="H699" s="3" t="s">
        <v>439</v>
      </c>
      <c r="I699" s="3" t="s">
        <v>338</v>
      </c>
      <c r="J699" s="1">
        <v>45357</v>
      </c>
      <c r="K699" s="4">
        <v>10438.718031746032</v>
      </c>
      <c r="L699" s="4">
        <v>26406.609500097282</v>
      </c>
      <c r="M699" s="4">
        <v>-0.17993707339552723</v>
      </c>
      <c r="N699" s="3" t="s">
        <v>439</v>
      </c>
    </row>
    <row r="700" spans="1:14" x14ac:dyDescent="0.3">
      <c r="A700" s="3" t="s">
        <v>364</v>
      </c>
      <c r="B700" s="3" t="s">
        <v>54</v>
      </c>
      <c r="C700" s="4">
        <v>76.989999999999995</v>
      </c>
      <c r="D700" s="4">
        <v>10</v>
      </c>
      <c r="E700" s="4">
        <v>33</v>
      </c>
      <c r="F700" s="4">
        <v>2540.6699999999996</v>
      </c>
      <c r="G700" s="4">
        <v>-0.22843983690855954</v>
      </c>
      <c r="H700" s="3" t="s">
        <v>439</v>
      </c>
      <c r="I700" s="3" t="s">
        <v>338</v>
      </c>
      <c r="J700" s="1">
        <v>45389</v>
      </c>
      <c r="K700" s="4">
        <v>42123.110909090959</v>
      </c>
      <c r="L700" s="4">
        <v>132929.50192099597</v>
      </c>
      <c r="M700" s="4">
        <v>-0.29777017394239547</v>
      </c>
      <c r="N700" s="3" t="s">
        <v>439</v>
      </c>
    </row>
    <row r="701" spans="1:14" x14ac:dyDescent="0.3">
      <c r="A701" s="3" t="s">
        <v>370</v>
      </c>
      <c r="B701" s="3" t="s">
        <v>180</v>
      </c>
      <c r="C701" s="4">
        <v>38.950000000000003</v>
      </c>
      <c r="D701" s="4">
        <v>3</v>
      </c>
      <c r="E701" s="4">
        <v>114</v>
      </c>
      <c r="F701" s="4">
        <v>4440.3</v>
      </c>
      <c r="G701" s="4">
        <v>-0.20979061268052457</v>
      </c>
      <c r="H701" s="3" t="s">
        <v>439</v>
      </c>
      <c r="I701" s="3" t="s">
        <v>335</v>
      </c>
      <c r="J701" s="1">
        <v>45394</v>
      </c>
      <c r="K701" s="4">
        <v>15577.778285714288</v>
      </c>
      <c r="L701" s="4">
        <v>35267.89604619662</v>
      </c>
      <c r="M701" s="4">
        <v>-0.31579650430877865</v>
      </c>
      <c r="N701" s="3" t="s">
        <v>439</v>
      </c>
    </row>
    <row r="702" spans="1:14" x14ac:dyDescent="0.3">
      <c r="A702" s="3" t="s">
        <v>13</v>
      </c>
      <c r="B702" s="3" t="s">
        <v>54</v>
      </c>
      <c r="C702" s="4">
        <v>99.99</v>
      </c>
      <c r="D702" s="4">
        <v>6</v>
      </c>
      <c r="E702" s="4">
        <v>17</v>
      </c>
      <c r="F702" s="4">
        <v>1699.83</v>
      </c>
      <c r="G702" s="4">
        <v>-0.23669460952212157</v>
      </c>
      <c r="H702" s="3" t="s">
        <v>439</v>
      </c>
      <c r="I702" s="3" t="s">
        <v>338</v>
      </c>
      <c r="J702" s="1">
        <v>45410</v>
      </c>
      <c r="K702" s="4">
        <v>42123.110909090959</v>
      </c>
      <c r="L702" s="4">
        <v>132929.50192099597</v>
      </c>
      <c r="M702" s="4">
        <v>-0.30409563208260376</v>
      </c>
      <c r="N702" s="3" t="s">
        <v>439</v>
      </c>
    </row>
    <row r="703" spans="1:14" x14ac:dyDescent="0.3">
      <c r="A703" s="3" t="s">
        <v>13</v>
      </c>
      <c r="B703" s="3" t="s">
        <v>41</v>
      </c>
      <c r="C703" s="4">
        <v>239.99</v>
      </c>
      <c r="D703" s="4">
        <v>10</v>
      </c>
      <c r="E703" s="4">
        <v>14</v>
      </c>
      <c r="F703" s="4">
        <v>3359.86</v>
      </c>
      <c r="G703" s="4">
        <v>-0.22039760868760913</v>
      </c>
      <c r="H703" s="3" t="s">
        <v>439</v>
      </c>
      <c r="I703" s="3" t="s">
        <v>337</v>
      </c>
      <c r="J703" s="1">
        <v>45401</v>
      </c>
      <c r="K703" s="4">
        <v>10438.718031746032</v>
      </c>
      <c r="L703" s="4">
        <v>26406.609500097282</v>
      </c>
      <c r="M703" s="4">
        <v>-0.26807144748059958</v>
      </c>
      <c r="N703" s="3" t="s">
        <v>439</v>
      </c>
    </row>
    <row r="704" spans="1:14" x14ac:dyDescent="0.3">
      <c r="A704" s="3" t="s">
        <v>32</v>
      </c>
      <c r="B704" s="3" t="s">
        <v>54</v>
      </c>
      <c r="C704" s="4">
        <v>39.99</v>
      </c>
      <c r="D704" s="4">
        <v>3</v>
      </c>
      <c r="E704" s="4">
        <v>45</v>
      </c>
      <c r="F704" s="4">
        <v>1799.5500000000002</v>
      </c>
      <c r="G704" s="4">
        <v>-0.23571562906802282</v>
      </c>
      <c r="H704" s="3" t="s">
        <v>439</v>
      </c>
      <c r="I704" s="3" t="s">
        <v>338</v>
      </c>
      <c r="J704" s="1">
        <v>45343</v>
      </c>
      <c r="K704" s="4">
        <v>42123.110909090959</v>
      </c>
      <c r="L704" s="4">
        <v>132929.50192099597</v>
      </c>
      <c r="M704" s="4">
        <v>-0.30334546000974616</v>
      </c>
      <c r="N704" s="3" t="s">
        <v>439</v>
      </c>
    </row>
    <row r="705" spans="1:14" x14ac:dyDescent="0.3">
      <c r="A705" s="3" t="s">
        <v>12</v>
      </c>
      <c r="B705" s="3" t="s">
        <v>54</v>
      </c>
      <c r="C705" s="4">
        <v>32.979999999999997</v>
      </c>
      <c r="D705" s="4">
        <v>10</v>
      </c>
      <c r="E705" s="4">
        <v>507</v>
      </c>
      <c r="F705" s="4">
        <v>16720.859999999997</v>
      </c>
      <c r="G705" s="4">
        <v>-8.9228757431956782E-2</v>
      </c>
      <c r="H705" s="3" t="s">
        <v>439</v>
      </c>
      <c r="I705" s="3" t="s">
        <v>338</v>
      </c>
      <c r="J705" s="1">
        <v>45344</v>
      </c>
      <c r="K705" s="4">
        <v>42123.110909090959</v>
      </c>
      <c r="L705" s="4">
        <v>132929.50192099597</v>
      </c>
      <c r="M705" s="4">
        <v>-0.19109566004533959</v>
      </c>
      <c r="N705" s="3" t="s">
        <v>439</v>
      </c>
    </row>
    <row r="706" spans="1:14" x14ac:dyDescent="0.3">
      <c r="A706" s="3" t="s">
        <v>39</v>
      </c>
      <c r="B706" s="3" t="s">
        <v>41</v>
      </c>
      <c r="C706" s="4">
        <v>44.95</v>
      </c>
      <c r="D706" s="4">
        <v>6</v>
      </c>
      <c r="E706" s="4">
        <v>75</v>
      </c>
      <c r="F706" s="4">
        <v>3371.25</v>
      </c>
      <c r="G706" s="4">
        <v>-0.22028578972078017</v>
      </c>
      <c r="H706" s="3" t="s">
        <v>439</v>
      </c>
      <c r="I706" s="3" t="s">
        <v>143</v>
      </c>
      <c r="J706" s="1">
        <v>45379</v>
      </c>
      <c r="K706" s="4">
        <v>10438.718031746032</v>
      </c>
      <c r="L706" s="4">
        <v>26406.609500097282</v>
      </c>
      <c r="M706" s="4">
        <v>-0.26764011607472726</v>
      </c>
      <c r="N706" s="3" t="s">
        <v>439</v>
      </c>
    </row>
    <row r="707" spans="1:14" x14ac:dyDescent="0.3">
      <c r="A707" s="3" t="s">
        <v>5</v>
      </c>
      <c r="B707" s="3" t="s">
        <v>41</v>
      </c>
      <c r="C707" s="4">
        <v>79.989999999999995</v>
      </c>
      <c r="D707" s="4">
        <v>5</v>
      </c>
      <c r="E707" s="4">
        <v>47</v>
      </c>
      <c r="F707" s="4">
        <v>3759.5299999999997</v>
      </c>
      <c r="G707" s="4">
        <v>-0.21647393120977468</v>
      </c>
      <c r="H707" s="3" t="s">
        <v>439</v>
      </c>
      <c r="I707" s="3" t="s">
        <v>338</v>
      </c>
      <c r="J707" s="1">
        <v>45347</v>
      </c>
      <c r="K707" s="4">
        <v>10438.718031746032</v>
      </c>
      <c r="L707" s="4">
        <v>26406.609500097282</v>
      </c>
      <c r="M707" s="4">
        <v>-0.25293622158200302</v>
      </c>
      <c r="N707" s="3" t="s">
        <v>439</v>
      </c>
    </row>
    <row r="708" spans="1:14" x14ac:dyDescent="0.3">
      <c r="A708" s="3" t="s">
        <v>3</v>
      </c>
      <c r="B708" s="3" t="s">
        <v>41</v>
      </c>
      <c r="C708" s="4">
        <v>13.99</v>
      </c>
      <c r="D708" s="4">
        <v>10</v>
      </c>
      <c r="E708" s="4">
        <v>8</v>
      </c>
      <c r="F708" s="4">
        <v>111.92</v>
      </c>
      <c r="G708" s="4">
        <v>-0.25228358718826654</v>
      </c>
      <c r="H708" s="3" t="s">
        <v>439</v>
      </c>
      <c r="I708" s="3" t="s">
        <v>337</v>
      </c>
      <c r="J708" s="1">
        <v>45372</v>
      </c>
      <c r="K708" s="4">
        <v>10438.718031746032</v>
      </c>
      <c r="L708" s="4">
        <v>26406.609500097282</v>
      </c>
      <c r="M708" s="4">
        <v>-0.39106868421362417</v>
      </c>
      <c r="N708" s="3" t="s">
        <v>439</v>
      </c>
    </row>
    <row r="709" spans="1:14" x14ac:dyDescent="0.3">
      <c r="A709" s="3" t="s">
        <v>5</v>
      </c>
      <c r="B709" s="3" t="s">
        <v>54</v>
      </c>
      <c r="C709" s="4">
        <v>37.950000000000003</v>
      </c>
      <c r="D709" s="4">
        <v>9</v>
      </c>
      <c r="E709" s="4">
        <v>20</v>
      </c>
      <c r="F709" s="4">
        <v>759</v>
      </c>
      <c r="G709" s="4">
        <v>-0.24593101325888195</v>
      </c>
      <c r="H709" s="3" t="s">
        <v>439</v>
      </c>
      <c r="I709" s="3" t="s">
        <v>338</v>
      </c>
      <c r="J709" s="1">
        <v>45292</v>
      </c>
      <c r="K709" s="4">
        <v>42123.110909090959</v>
      </c>
      <c r="L709" s="4">
        <v>132929.50192099597</v>
      </c>
      <c r="M709" s="4">
        <v>-0.31117329344749145</v>
      </c>
      <c r="N709" s="3" t="s">
        <v>439</v>
      </c>
    </row>
    <row r="710" spans="1:14" x14ac:dyDescent="0.3">
      <c r="A710" s="3" t="s">
        <v>47</v>
      </c>
      <c r="B710" s="3" t="s">
        <v>41</v>
      </c>
      <c r="C710" s="4">
        <v>35.99</v>
      </c>
      <c r="D710" s="4">
        <v>4</v>
      </c>
      <c r="E710" s="4">
        <v>3</v>
      </c>
      <c r="F710" s="4">
        <v>107.97</v>
      </c>
      <c r="G710" s="4">
        <v>-0.25232236549546361</v>
      </c>
      <c r="H710" s="3" t="s">
        <v>439</v>
      </c>
      <c r="I710" s="3" t="s">
        <v>335</v>
      </c>
      <c r="J710" s="1">
        <v>45340</v>
      </c>
      <c r="K710" s="4">
        <v>10438.718031746032</v>
      </c>
      <c r="L710" s="4">
        <v>26406.609500097282</v>
      </c>
      <c r="M710" s="4">
        <v>-0.39121826797597675</v>
      </c>
      <c r="N710" s="3" t="s">
        <v>439</v>
      </c>
    </row>
    <row r="711" spans="1:14" x14ac:dyDescent="0.3">
      <c r="A711" s="3" t="s">
        <v>20</v>
      </c>
      <c r="B711" s="3" t="s">
        <v>41</v>
      </c>
      <c r="C711" s="4">
        <v>7.5</v>
      </c>
      <c r="D711" s="4">
        <v>10</v>
      </c>
      <c r="E711" s="4">
        <v>115</v>
      </c>
      <c r="F711" s="4">
        <v>862.5</v>
      </c>
      <c r="G711" s="4">
        <v>-0.24491492343738955</v>
      </c>
      <c r="H711" s="3" t="s">
        <v>439</v>
      </c>
      <c r="I711" s="3" t="s">
        <v>143</v>
      </c>
      <c r="J711" s="1">
        <v>45346</v>
      </c>
      <c r="K711" s="4">
        <v>10438.718031746032</v>
      </c>
      <c r="L711" s="4">
        <v>26406.609500097282</v>
      </c>
      <c r="M711" s="4">
        <v>-0.36264473982207951</v>
      </c>
      <c r="N711" s="3" t="s">
        <v>439</v>
      </c>
    </row>
    <row r="712" spans="1:14" x14ac:dyDescent="0.3">
      <c r="A712" s="3" t="s">
        <v>40</v>
      </c>
      <c r="B712" s="3" t="s">
        <v>41</v>
      </c>
      <c r="C712" s="4">
        <v>129</v>
      </c>
      <c r="D712" s="4">
        <v>7</v>
      </c>
      <c r="E712" s="4">
        <v>13</v>
      </c>
      <c r="F712" s="4">
        <v>1677</v>
      </c>
      <c r="G712" s="4">
        <v>-0.23691873832042759</v>
      </c>
      <c r="H712" s="3" t="s">
        <v>439</v>
      </c>
      <c r="I712" s="3" t="s">
        <v>143</v>
      </c>
      <c r="J712" s="1">
        <v>45356</v>
      </c>
      <c r="K712" s="4">
        <v>10438.718031746032</v>
      </c>
      <c r="L712" s="4">
        <v>26406.609500097282</v>
      </c>
      <c r="M712" s="4">
        <v>-0.33180018933190775</v>
      </c>
      <c r="N712" s="3" t="s">
        <v>439</v>
      </c>
    </row>
    <row r="713" spans="1:14" x14ac:dyDescent="0.3">
      <c r="A713" s="3" t="s">
        <v>5</v>
      </c>
      <c r="B713" s="3" t="s">
        <v>54</v>
      </c>
      <c r="C713" s="4">
        <v>29.99</v>
      </c>
      <c r="D713" s="4">
        <v>6</v>
      </c>
      <c r="E713" s="4">
        <v>9</v>
      </c>
      <c r="F713" s="4">
        <v>269.90999999999997</v>
      </c>
      <c r="G713" s="4">
        <v>-0.25073255307331405</v>
      </c>
      <c r="H713" s="3" t="s">
        <v>439</v>
      </c>
      <c r="I713" s="3" t="s">
        <v>338</v>
      </c>
      <c r="J713" s="1">
        <v>45356</v>
      </c>
      <c r="K713" s="4">
        <v>42123.110909090959</v>
      </c>
      <c r="L713" s="4">
        <v>132929.50192099597</v>
      </c>
      <c r="M713" s="4">
        <v>-0.31485261213094429</v>
      </c>
      <c r="N713" s="3" t="s">
        <v>439</v>
      </c>
    </row>
    <row r="714" spans="1:14" x14ac:dyDescent="0.3">
      <c r="A714" s="3" t="s">
        <v>16</v>
      </c>
      <c r="B714" s="3" t="s">
        <v>54</v>
      </c>
      <c r="C714" s="4">
        <v>45.99</v>
      </c>
      <c r="D714" s="4">
        <v>10</v>
      </c>
      <c r="E714" s="4">
        <v>2452</v>
      </c>
      <c r="F714" s="4">
        <v>112767.48000000001</v>
      </c>
      <c r="G714" s="4">
        <v>0.85368904904870857</v>
      </c>
      <c r="H714" s="3" t="s">
        <v>439</v>
      </c>
      <c r="I714" s="3" t="s">
        <v>338</v>
      </c>
      <c r="J714" s="1">
        <v>45345</v>
      </c>
      <c r="K714" s="4">
        <v>42123.110909090959</v>
      </c>
      <c r="L714" s="4">
        <v>132929.50192099597</v>
      </c>
      <c r="M714" s="4">
        <v>0.53144236659289623</v>
      </c>
      <c r="N714" s="3" t="s">
        <v>439</v>
      </c>
    </row>
    <row r="715" spans="1:14" x14ac:dyDescent="0.3">
      <c r="A715" s="3" t="s">
        <v>20</v>
      </c>
      <c r="B715" s="3" t="s">
        <v>41</v>
      </c>
      <c r="C715" s="4">
        <v>14.95</v>
      </c>
      <c r="D715" s="4">
        <v>8</v>
      </c>
      <c r="E715" s="4">
        <v>79</v>
      </c>
      <c r="F715" s="4">
        <v>1181.05</v>
      </c>
      <c r="G715" s="4">
        <v>-0.24178762476457405</v>
      </c>
      <c r="H715" s="3" t="s">
        <v>439</v>
      </c>
      <c r="I715" s="3" t="s">
        <v>337</v>
      </c>
      <c r="J715" s="1">
        <v>45294</v>
      </c>
      <c r="K715" s="4">
        <v>10438.718031746032</v>
      </c>
      <c r="L715" s="4">
        <v>26406.609500097282</v>
      </c>
      <c r="M715" s="4">
        <v>-0.35058147210121493</v>
      </c>
      <c r="N715" s="3" t="s">
        <v>439</v>
      </c>
    </row>
    <row r="716" spans="1:14" x14ac:dyDescent="0.3">
      <c r="A716" s="3" t="s">
        <v>12</v>
      </c>
      <c r="B716" s="3" t="s">
        <v>41</v>
      </c>
      <c r="C716" s="4">
        <v>12.99</v>
      </c>
      <c r="D716" s="4">
        <v>5</v>
      </c>
      <c r="E716" s="4">
        <v>5</v>
      </c>
      <c r="F716" s="4">
        <v>64.95</v>
      </c>
      <c r="G716" s="4">
        <v>-0.25274470543865785</v>
      </c>
      <c r="H716" s="3" t="s">
        <v>439</v>
      </c>
      <c r="I716" s="3" t="s">
        <v>337</v>
      </c>
      <c r="J716" s="1">
        <v>45321</v>
      </c>
      <c r="K716" s="4">
        <v>10438.718031746032</v>
      </c>
      <c r="L716" s="4">
        <v>26406.609500097282</v>
      </c>
      <c r="M716" s="4">
        <v>-0.39284740555987752</v>
      </c>
      <c r="N716" s="3" t="s">
        <v>439</v>
      </c>
    </row>
    <row r="717" spans="1:14" x14ac:dyDescent="0.3">
      <c r="A717" s="3" t="s">
        <v>16</v>
      </c>
      <c r="B717" s="3" t="s">
        <v>41</v>
      </c>
      <c r="C717" s="4">
        <v>108</v>
      </c>
      <c r="D717" s="4">
        <v>1</v>
      </c>
      <c r="E717" s="4">
        <v>10</v>
      </c>
      <c r="F717" s="4">
        <v>1080</v>
      </c>
      <c r="G717" s="4">
        <v>-0.24277966221831132</v>
      </c>
      <c r="H717" s="3" t="s">
        <v>439</v>
      </c>
      <c r="I717" s="3" t="s">
        <v>143</v>
      </c>
      <c r="J717" s="1">
        <v>45310</v>
      </c>
      <c r="K717" s="4">
        <v>10438.718031746032</v>
      </c>
      <c r="L717" s="4">
        <v>26406.609500097282</v>
      </c>
      <c r="M717" s="4">
        <v>-0.35440816556595628</v>
      </c>
      <c r="N717" s="3" t="s">
        <v>439</v>
      </c>
    </row>
    <row r="718" spans="1:14" x14ac:dyDescent="0.3">
      <c r="A718" s="3" t="s">
        <v>371</v>
      </c>
      <c r="B718" s="3" t="s">
        <v>9</v>
      </c>
      <c r="C718" s="4">
        <v>14.7</v>
      </c>
      <c r="D718" s="4">
        <v>10</v>
      </c>
      <c r="E718" s="4">
        <v>119</v>
      </c>
      <c r="F718" s="4">
        <v>1749.3</v>
      </c>
      <c r="G718" s="4">
        <v>-0.2362089480393271</v>
      </c>
      <c r="H718" s="3" t="s">
        <v>439</v>
      </c>
      <c r="I718" s="3" t="s">
        <v>338</v>
      </c>
      <c r="J718" s="1">
        <v>45402</v>
      </c>
      <c r="K718" s="4">
        <v>3369.2595999999985</v>
      </c>
      <c r="L718" s="4">
        <v>7916.3472393375896</v>
      </c>
      <c r="M718" s="4">
        <v>-0.2046347325380273</v>
      </c>
      <c r="N718" s="3" t="s">
        <v>439</v>
      </c>
    </row>
    <row r="719" spans="1:14" x14ac:dyDescent="0.3">
      <c r="A719" s="3" t="s">
        <v>72</v>
      </c>
      <c r="B719" s="3" t="s">
        <v>54</v>
      </c>
      <c r="C719" s="4">
        <v>68.55</v>
      </c>
      <c r="D719" s="4">
        <v>10</v>
      </c>
      <c r="E719" s="4">
        <v>65</v>
      </c>
      <c r="F719" s="4">
        <v>4455.75</v>
      </c>
      <c r="G719" s="4">
        <v>-0.20963893550427279</v>
      </c>
      <c r="H719" s="3" t="s">
        <v>439</v>
      </c>
      <c r="I719" s="3" t="s">
        <v>338</v>
      </c>
      <c r="J719" s="1">
        <v>45442</v>
      </c>
      <c r="K719" s="4">
        <v>42123.110909090959</v>
      </c>
      <c r="L719" s="4">
        <v>132929.50192099597</v>
      </c>
      <c r="M719" s="4">
        <v>-0.28336343975378631</v>
      </c>
      <c r="N719" s="3" t="s">
        <v>439</v>
      </c>
    </row>
    <row r="720" spans="1:14" x14ac:dyDescent="0.3">
      <c r="A720" s="3" t="s">
        <v>174</v>
      </c>
      <c r="B720" s="3" t="s">
        <v>54</v>
      </c>
      <c r="C720" s="4">
        <v>23.01</v>
      </c>
      <c r="D720" s="4">
        <v>5</v>
      </c>
      <c r="E720" s="4">
        <v>2611</v>
      </c>
      <c r="F720" s="4">
        <v>60079.11</v>
      </c>
      <c r="G720" s="4">
        <v>0.33643188510643035</v>
      </c>
      <c r="H720" s="3" t="s">
        <v>439</v>
      </c>
      <c r="I720" s="3" t="s">
        <v>338</v>
      </c>
      <c r="J720" s="1">
        <v>45404</v>
      </c>
      <c r="K720" s="4">
        <v>42123.110909090959</v>
      </c>
      <c r="L720" s="4">
        <v>132929.50192099597</v>
      </c>
      <c r="M720" s="4">
        <v>0.13507911209643164</v>
      </c>
      <c r="N720" s="3" t="s">
        <v>439</v>
      </c>
    </row>
    <row r="721" spans="1:14" x14ac:dyDescent="0.3">
      <c r="A721" s="3" t="s">
        <v>72</v>
      </c>
      <c r="B721" s="3" t="s">
        <v>54</v>
      </c>
      <c r="C721" s="4">
        <v>66.55</v>
      </c>
      <c r="D721" s="4">
        <v>3</v>
      </c>
      <c r="E721" s="4">
        <v>7</v>
      </c>
      <c r="F721" s="4">
        <v>465.84999999999997</v>
      </c>
      <c r="G721" s="4">
        <v>-0.24880895269048098</v>
      </c>
      <c r="H721" s="3" t="s">
        <v>439</v>
      </c>
      <c r="I721" s="3" t="s">
        <v>338</v>
      </c>
      <c r="J721" s="1">
        <v>45405</v>
      </c>
      <c r="K721" s="4">
        <v>42123.110909090959</v>
      </c>
      <c r="L721" s="4">
        <v>132929.50192099597</v>
      </c>
      <c r="M721" s="4">
        <v>-0.31337859773106752</v>
      </c>
      <c r="N721" s="3" t="s">
        <v>439</v>
      </c>
    </row>
    <row r="722" spans="1:14" x14ac:dyDescent="0.3">
      <c r="A722" s="3" t="s">
        <v>38</v>
      </c>
      <c r="B722" s="3" t="s">
        <v>54</v>
      </c>
      <c r="C722" s="4">
        <v>18.66</v>
      </c>
      <c r="D722" s="4">
        <v>26</v>
      </c>
      <c r="E722" s="4">
        <v>58</v>
      </c>
      <c r="F722" s="4">
        <v>1082.28</v>
      </c>
      <c r="G722" s="4">
        <v>-0.2427572787903596</v>
      </c>
      <c r="H722" s="3" t="s">
        <v>439</v>
      </c>
      <c r="I722" s="3" t="s">
        <v>338</v>
      </c>
      <c r="J722" s="1">
        <v>45333</v>
      </c>
      <c r="K722" s="4">
        <v>42123.110909090959</v>
      </c>
      <c r="L722" s="4">
        <v>132929.50192099597</v>
      </c>
      <c r="M722" s="4">
        <v>-0.30874132766616974</v>
      </c>
      <c r="N722" s="3" t="s">
        <v>439</v>
      </c>
    </row>
    <row r="723" spans="1:14" x14ac:dyDescent="0.3">
      <c r="A723" s="3" t="s">
        <v>13</v>
      </c>
      <c r="B723" s="3" t="s">
        <v>54</v>
      </c>
      <c r="C723" s="4">
        <v>34.99</v>
      </c>
      <c r="D723" s="4">
        <v>4</v>
      </c>
      <c r="E723" s="4">
        <v>48</v>
      </c>
      <c r="F723" s="4">
        <v>1679.52</v>
      </c>
      <c r="G723" s="4">
        <v>-0.23689399874216516</v>
      </c>
      <c r="H723" s="3" t="s">
        <v>439</v>
      </c>
      <c r="I723" s="3" t="s">
        <v>338</v>
      </c>
      <c r="J723" s="1">
        <v>45310</v>
      </c>
      <c r="K723" s="4">
        <v>42123.110909090959</v>
      </c>
      <c r="L723" s="4">
        <v>132929.50192099597</v>
      </c>
      <c r="M723" s="4">
        <v>-0.30424841983631151</v>
      </c>
      <c r="N723" s="3" t="s">
        <v>439</v>
      </c>
    </row>
    <row r="724" spans="1:14" x14ac:dyDescent="0.3">
      <c r="A724" s="3" t="s">
        <v>56</v>
      </c>
      <c r="B724" s="3" t="s">
        <v>54</v>
      </c>
      <c r="C724" s="4">
        <v>39.25</v>
      </c>
      <c r="D724" s="4">
        <v>10</v>
      </c>
      <c r="E724" s="4">
        <v>30</v>
      </c>
      <c r="F724" s="4">
        <v>1177.5</v>
      </c>
      <c r="G724" s="4">
        <v>-0.24182247615458657</v>
      </c>
      <c r="H724" s="3" t="s">
        <v>439</v>
      </c>
      <c r="I724" s="3" t="s">
        <v>338</v>
      </c>
      <c r="J724" s="1">
        <v>45365</v>
      </c>
      <c r="K724" s="4">
        <v>42123.110909090959</v>
      </c>
      <c r="L724" s="4">
        <v>132929.50192099597</v>
      </c>
      <c r="M724" s="4">
        <v>-0.30802500812367578</v>
      </c>
      <c r="N724" s="3" t="s">
        <v>439</v>
      </c>
    </row>
    <row r="725" spans="1:14" x14ac:dyDescent="0.3">
      <c r="A725" s="3" t="s">
        <v>45</v>
      </c>
      <c r="B725" s="3" t="s">
        <v>180</v>
      </c>
      <c r="C725" s="4">
        <v>49.99</v>
      </c>
      <c r="D725" s="4">
        <v>10</v>
      </c>
      <c r="E725" s="4">
        <v>381</v>
      </c>
      <c r="F725" s="4">
        <v>19046.190000000002</v>
      </c>
      <c r="G725" s="4">
        <v>-6.6400311590305197E-2</v>
      </c>
      <c r="H725" s="3" t="s">
        <v>439</v>
      </c>
      <c r="I725" s="3" t="s">
        <v>337</v>
      </c>
      <c r="J725" s="1">
        <v>45344</v>
      </c>
      <c r="K725" s="4">
        <v>15577.778285714288</v>
      </c>
      <c r="L725" s="4">
        <v>35267.89604619662</v>
      </c>
      <c r="M725" s="4">
        <v>9.8344729998708164E-2</v>
      </c>
      <c r="N725" s="3" t="s">
        <v>439</v>
      </c>
    </row>
    <row r="726" spans="1:14" x14ac:dyDescent="0.3">
      <c r="A726" s="3" t="s">
        <v>1</v>
      </c>
      <c r="B726" s="3" t="s">
        <v>101</v>
      </c>
      <c r="C726" s="4">
        <v>88.99</v>
      </c>
      <c r="D726" s="4">
        <v>5</v>
      </c>
      <c r="E726" s="4">
        <v>4</v>
      </c>
      <c r="F726" s="4">
        <v>355.96</v>
      </c>
      <c r="G726" s="4">
        <v>-0.24988777501399598</v>
      </c>
      <c r="H726" s="3" t="s">
        <v>439</v>
      </c>
      <c r="I726" s="3" t="s">
        <v>335</v>
      </c>
      <c r="J726" s="1">
        <v>45304</v>
      </c>
      <c r="K726" s="4">
        <v>1516.98</v>
      </c>
      <c r="L726" s="4">
        <v>1143.3262167222638</v>
      </c>
      <c r="M726" s="4">
        <v>-1.0154757085239079</v>
      </c>
      <c r="N726" s="3" t="s">
        <v>439</v>
      </c>
    </row>
    <row r="727" spans="1:14" x14ac:dyDescent="0.3">
      <c r="A727" s="3" t="s">
        <v>16</v>
      </c>
      <c r="B727" s="3" t="s">
        <v>129</v>
      </c>
      <c r="C727" s="4">
        <v>20</v>
      </c>
      <c r="D727" s="4">
        <v>7</v>
      </c>
      <c r="E727" s="4">
        <v>2</v>
      </c>
      <c r="F727" s="4">
        <v>40</v>
      </c>
      <c r="G727" s="4">
        <v>-0.25298964689804176</v>
      </c>
      <c r="H727" s="3" t="s">
        <v>439</v>
      </c>
      <c r="I727" s="3" t="s">
        <v>338</v>
      </c>
      <c r="J727" s="1">
        <v>45381</v>
      </c>
      <c r="K727" s="4">
        <v>66960.915909090923</v>
      </c>
      <c r="L727" s="4">
        <v>268412.05159382155</v>
      </c>
      <c r="M727" s="4">
        <v>-0.24932157670163027</v>
      </c>
      <c r="N727" s="3" t="s">
        <v>439</v>
      </c>
    </row>
    <row r="728" spans="1:14" x14ac:dyDescent="0.3">
      <c r="A728" s="3" t="s">
        <v>164</v>
      </c>
      <c r="B728" s="3" t="s">
        <v>129</v>
      </c>
      <c r="C728" s="4">
        <v>17.95</v>
      </c>
      <c r="D728" s="4">
        <v>1</v>
      </c>
      <c r="E728" s="4">
        <v>4</v>
      </c>
      <c r="F728" s="4">
        <v>71.8</v>
      </c>
      <c r="G728" s="4">
        <v>-0.25267745698187311</v>
      </c>
      <c r="H728" s="3" t="s">
        <v>439</v>
      </c>
      <c r="I728" s="3" t="s">
        <v>335</v>
      </c>
      <c r="J728" s="1">
        <v>45393</v>
      </c>
      <c r="K728" s="4">
        <v>66960.915909090923</v>
      </c>
      <c r="L728" s="4">
        <v>268412.05159382155</v>
      </c>
      <c r="M728" s="4">
        <v>-0.24920310214055458</v>
      </c>
      <c r="N728" s="3" t="s">
        <v>439</v>
      </c>
    </row>
    <row r="729" spans="1:14" x14ac:dyDescent="0.3">
      <c r="A729" s="3" t="s">
        <v>5</v>
      </c>
      <c r="B729" s="3" t="s">
        <v>54</v>
      </c>
      <c r="C729" s="4">
        <v>36.5</v>
      </c>
      <c r="D729" s="4">
        <v>3</v>
      </c>
      <c r="E729" s="4">
        <v>185</v>
      </c>
      <c r="F729" s="4">
        <v>6752.5</v>
      </c>
      <c r="G729" s="4">
        <v>-0.18709106789545463</v>
      </c>
      <c r="H729" s="3" t="s">
        <v>439</v>
      </c>
      <c r="I729" s="3" t="s">
        <v>338</v>
      </c>
      <c r="J729" s="1">
        <v>45314</v>
      </c>
      <c r="K729" s="4">
        <v>42123.110909090959</v>
      </c>
      <c r="L729" s="4">
        <v>132929.50192099597</v>
      </c>
      <c r="M729" s="4">
        <v>-0.26608548439542629</v>
      </c>
      <c r="N729" s="3" t="s">
        <v>439</v>
      </c>
    </row>
    <row r="730" spans="1:14" x14ac:dyDescent="0.3">
      <c r="A730" s="3" t="s">
        <v>372</v>
      </c>
      <c r="B730" s="3" t="s">
        <v>41</v>
      </c>
      <c r="C730" s="4">
        <v>99</v>
      </c>
      <c r="D730" s="4">
        <v>8</v>
      </c>
      <c r="E730" s="4">
        <v>177</v>
      </c>
      <c r="F730" s="4">
        <v>17523</v>
      </c>
      <c r="G730" s="4">
        <v>-8.1353914055996193E-2</v>
      </c>
      <c r="H730" s="3" t="s">
        <v>439</v>
      </c>
      <c r="I730" s="3" t="s">
        <v>143</v>
      </c>
      <c r="J730" s="1">
        <v>45426</v>
      </c>
      <c r="K730" s="4">
        <v>10438.718031746032</v>
      </c>
      <c r="L730" s="4">
        <v>26406.609500097282</v>
      </c>
      <c r="M730" s="4">
        <v>0.26827684819695879</v>
      </c>
      <c r="N730" s="3" t="s">
        <v>439</v>
      </c>
    </row>
    <row r="731" spans="1:14" x14ac:dyDescent="0.3">
      <c r="A731" s="3" t="s">
        <v>3</v>
      </c>
      <c r="B731" s="3" t="s">
        <v>9</v>
      </c>
      <c r="C731" s="4">
        <v>15.99</v>
      </c>
      <c r="D731" s="4">
        <v>10</v>
      </c>
      <c r="E731" s="4">
        <v>65</v>
      </c>
      <c r="F731" s="4">
        <v>1039.3499999999999</v>
      </c>
      <c r="G731" s="4">
        <v>-0.24317873517718733</v>
      </c>
      <c r="H731" s="3" t="s">
        <v>439</v>
      </c>
      <c r="I731" s="3" t="s">
        <v>337</v>
      </c>
      <c r="J731" s="1">
        <v>45366</v>
      </c>
      <c r="K731" s="4">
        <v>3369.2595999999985</v>
      </c>
      <c r="L731" s="4">
        <v>7916.3472393375896</v>
      </c>
      <c r="M731" s="4">
        <v>-0.29431624580871174</v>
      </c>
      <c r="N731" s="3" t="s">
        <v>439</v>
      </c>
    </row>
    <row r="732" spans="1:14" x14ac:dyDescent="0.3">
      <c r="A732" s="3" t="s">
        <v>55</v>
      </c>
      <c r="B732" s="3" t="s">
        <v>41</v>
      </c>
      <c r="C732" s="4">
        <v>20</v>
      </c>
      <c r="D732" s="4">
        <v>10</v>
      </c>
      <c r="E732" s="4">
        <v>16</v>
      </c>
      <c r="F732" s="4">
        <v>320</v>
      </c>
      <c r="G732" s="4">
        <v>-0.25024080486888356</v>
      </c>
      <c r="H732" s="3" t="s">
        <v>439</v>
      </c>
      <c r="I732" s="3" t="s">
        <v>143</v>
      </c>
      <c r="J732" s="1">
        <v>45347</v>
      </c>
      <c r="K732" s="4">
        <v>10438.718031746032</v>
      </c>
      <c r="L732" s="4">
        <v>26406.609500097282</v>
      </c>
      <c r="M732" s="4">
        <v>-0.38318883882873167</v>
      </c>
      <c r="N732" s="3" t="s">
        <v>439</v>
      </c>
    </row>
    <row r="733" spans="1:14" x14ac:dyDescent="0.3">
      <c r="A733" s="3" t="s">
        <v>52</v>
      </c>
      <c r="B733" s="3" t="s">
        <v>54</v>
      </c>
      <c r="C733" s="4">
        <v>56</v>
      </c>
      <c r="D733" s="4">
        <v>3</v>
      </c>
      <c r="E733" s="4">
        <v>677</v>
      </c>
      <c r="F733" s="4">
        <v>37912</v>
      </c>
      <c r="G733" s="4">
        <v>0.11881087213152694</v>
      </c>
      <c r="H733" s="3" t="s">
        <v>439</v>
      </c>
      <c r="I733" s="3" t="s">
        <v>338</v>
      </c>
      <c r="J733" s="1">
        <v>45300</v>
      </c>
      <c r="K733" s="4">
        <v>42123.110909090959</v>
      </c>
      <c r="L733" s="4">
        <v>132929.50192099597</v>
      </c>
      <c r="M733" s="4">
        <v>-3.1679279981006399E-2</v>
      </c>
      <c r="N733" s="3" t="s">
        <v>439</v>
      </c>
    </row>
    <row r="734" spans="1:14" x14ac:dyDescent="0.3">
      <c r="A734" s="3" t="s">
        <v>346</v>
      </c>
      <c r="B734" s="3" t="s">
        <v>41</v>
      </c>
      <c r="C734" s="4">
        <v>19.989999999999998</v>
      </c>
      <c r="D734" s="4">
        <v>4</v>
      </c>
      <c r="E734" s="4">
        <v>6</v>
      </c>
      <c r="F734" s="4">
        <v>119.94</v>
      </c>
      <c r="G734" s="4">
        <v>-0.2522048524987171</v>
      </c>
      <c r="H734" s="3" t="s">
        <v>439</v>
      </c>
      <c r="I734" s="3" t="s">
        <v>337</v>
      </c>
      <c r="J734" s="1">
        <v>45429</v>
      </c>
      <c r="K734" s="4">
        <v>10438.718031746032</v>
      </c>
      <c r="L734" s="4">
        <v>26406.609500097282</v>
      </c>
      <c r="M734" s="4">
        <v>-0.39076497237208802</v>
      </c>
      <c r="N734" s="3" t="s">
        <v>439</v>
      </c>
    </row>
    <row r="735" spans="1:14" x14ac:dyDescent="0.3">
      <c r="A735" s="3" t="s">
        <v>83</v>
      </c>
      <c r="B735" s="3" t="s">
        <v>41</v>
      </c>
      <c r="C735" s="4">
        <v>38.99</v>
      </c>
      <c r="D735" s="4">
        <v>10</v>
      </c>
      <c r="E735" s="4">
        <v>20</v>
      </c>
      <c r="F735" s="4">
        <v>779.80000000000007</v>
      </c>
      <c r="G735" s="4">
        <v>-0.24572681356528736</v>
      </c>
      <c r="H735" s="3" t="s">
        <v>439</v>
      </c>
      <c r="I735" s="3" t="s">
        <v>338</v>
      </c>
      <c r="J735" s="1">
        <v>45331</v>
      </c>
      <c r="K735" s="4">
        <v>10438.718031746032</v>
      </c>
      <c r="L735" s="4">
        <v>26406.609500097282</v>
      </c>
      <c r="M735" s="4">
        <v>-0.36577653150475259</v>
      </c>
      <c r="N735" s="3" t="s">
        <v>439</v>
      </c>
    </row>
    <row r="736" spans="1:14" x14ac:dyDescent="0.3">
      <c r="A736" s="3" t="s">
        <v>13</v>
      </c>
      <c r="B736" s="3" t="s">
        <v>41</v>
      </c>
      <c r="C736" s="4">
        <v>55.15</v>
      </c>
      <c r="D736" s="4">
        <v>5</v>
      </c>
      <c r="E736" s="4">
        <v>64</v>
      </c>
      <c r="F736" s="4">
        <v>3529.6</v>
      </c>
      <c r="G736" s="4">
        <v>-0.21873122138036161</v>
      </c>
      <c r="H736" s="3" t="s">
        <v>439</v>
      </c>
      <c r="I736" s="3" t="s">
        <v>143</v>
      </c>
      <c r="J736" s="1">
        <v>45444</v>
      </c>
      <c r="K736" s="4">
        <v>10438.718031746032</v>
      </c>
      <c r="L736" s="4">
        <v>26406.609500097282</v>
      </c>
      <c r="M736" s="4">
        <v>-0.2616435113232003</v>
      </c>
      <c r="N736" s="3" t="s">
        <v>439</v>
      </c>
    </row>
    <row r="737" spans="1:14" x14ac:dyDescent="0.3">
      <c r="A737" s="3" t="s">
        <v>13</v>
      </c>
      <c r="B737" s="3" t="s">
        <v>41</v>
      </c>
      <c r="C737" s="4">
        <v>74.48</v>
      </c>
      <c r="D737" s="4">
        <v>10</v>
      </c>
      <c r="E737" s="4">
        <v>5</v>
      </c>
      <c r="F737" s="4">
        <v>372.40000000000003</v>
      </c>
      <c r="G737" s="4">
        <v>-0.2497263787177125</v>
      </c>
      <c r="H737" s="3" t="s">
        <v>439</v>
      </c>
      <c r="I737" s="3" t="s">
        <v>338</v>
      </c>
      <c r="J737" s="1">
        <v>45444</v>
      </c>
      <c r="K737" s="4">
        <v>10438.718031746032</v>
      </c>
      <c r="L737" s="4">
        <v>26406.609500097282</v>
      </c>
      <c r="M737" s="4">
        <v>-0.38120448714587718</v>
      </c>
      <c r="N737" s="3" t="s">
        <v>439</v>
      </c>
    </row>
    <row r="738" spans="1:14" x14ac:dyDescent="0.3">
      <c r="A738" s="3" t="s">
        <v>6</v>
      </c>
      <c r="B738" s="3" t="s">
        <v>7</v>
      </c>
      <c r="C738" s="4">
        <v>33.49</v>
      </c>
      <c r="D738" s="4">
        <v>3</v>
      </c>
      <c r="E738" s="4">
        <v>4</v>
      </c>
      <c r="F738" s="4">
        <v>133.96</v>
      </c>
      <c r="G738" s="4">
        <v>-0.25206721405139998</v>
      </c>
      <c r="H738" s="3" t="s">
        <v>439</v>
      </c>
      <c r="I738" s="3" t="s">
        <v>143</v>
      </c>
      <c r="J738" s="1">
        <v>45428</v>
      </c>
      <c r="K738" s="4">
        <v>1881.0670270270268</v>
      </c>
      <c r="L738" s="4">
        <v>5343.4324984110126</v>
      </c>
      <c r="M738" s="4">
        <v>-0.32696343175413323</v>
      </c>
      <c r="N738" s="3" t="s">
        <v>439</v>
      </c>
    </row>
    <row r="739" spans="1:14" x14ac:dyDescent="0.3">
      <c r="A739" s="3" t="s">
        <v>43</v>
      </c>
      <c r="B739" s="3" t="s">
        <v>180</v>
      </c>
      <c r="C739" s="4">
        <v>17.89</v>
      </c>
      <c r="D739" s="4">
        <v>5</v>
      </c>
      <c r="E739" s="4">
        <v>68</v>
      </c>
      <c r="F739" s="4">
        <v>1216.52</v>
      </c>
      <c r="G739" s="4">
        <v>-0.24143940538323747</v>
      </c>
      <c r="H739" s="3" t="s">
        <v>439</v>
      </c>
      <c r="I739" s="3" t="s">
        <v>335</v>
      </c>
      <c r="J739" s="1">
        <v>45407</v>
      </c>
      <c r="K739" s="4">
        <v>15577.778285714288</v>
      </c>
      <c r="L739" s="4">
        <v>35267.89604619662</v>
      </c>
      <c r="M739" s="4">
        <v>-0.40720484904749638</v>
      </c>
      <c r="N739" s="3" t="s">
        <v>439</v>
      </c>
    </row>
    <row r="740" spans="1:14" x14ac:dyDescent="0.3">
      <c r="A740" s="3" t="s">
        <v>19</v>
      </c>
      <c r="B740" s="3" t="s">
        <v>54</v>
      </c>
      <c r="C740" s="4">
        <v>66.52</v>
      </c>
      <c r="D740" s="4">
        <v>10</v>
      </c>
      <c r="E740" s="4">
        <v>1963</v>
      </c>
      <c r="F740" s="4">
        <v>130578.76</v>
      </c>
      <c r="G740" s="4">
        <v>1.0285476028240828</v>
      </c>
      <c r="H740" s="3" t="s">
        <v>439</v>
      </c>
      <c r="I740" s="3" t="s">
        <v>338</v>
      </c>
      <c r="J740" s="1">
        <v>45302</v>
      </c>
      <c r="K740" s="4">
        <v>42123.110909090959</v>
      </c>
      <c r="L740" s="4">
        <v>132929.50192099597</v>
      </c>
      <c r="M740" s="4">
        <v>0.66543278815172957</v>
      </c>
      <c r="N740" s="3" t="s">
        <v>439</v>
      </c>
    </row>
    <row r="741" spans="1:14" x14ac:dyDescent="0.3">
      <c r="A741" s="3" t="s">
        <v>346</v>
      </c>
      <c r="B741" s="3" t="s">
        <v>41</v>
      </c>
      <c r="C741" s="4">
        <v>91.98</v>
      </c>
      <c r="D741" s="4">
        <v>1</v>
      </c>
      <c r="E741" s="4">
        <v>7</v>
      </c>
      <c r="F741" s="4">
        <v>643.86</v>
      </c>
      <c r="G741" s="4">
        <v>-0.24706137637044365</v>
      </c>
      <c r="H741" s="3" t="s">
        <v>439</v>
      </c>
      <c r="I741" s="3" t="s">
        <v>335</v>
      </c>
      <c r="J741" s="1">
        <v>45340</v>
      </c>
      <c r="K741" s="4">
        <v>10438.718031746032</v>
      </c>
      <c r="L741" s="4">
        <v>26406.609500097282</v>
      </c>
      <c r="M741" s="4">
        <v>-0.37092448508809683</v>
      </c>
      <c r="N741" s="3" t="s">
        <v>439</v>
      </c>
    </row>
    <row r="742" spans="1:14" x14ac:dyDescent="0.3">
      <c r="A742" s="3" t="s">
        <v>31</v>
      </c>
      <c r="B742" s="3" t="s">
        <v>129</v>
      </c>
      <c r="C742" s="4">
        <v>17.989999999999998</v>
      </c>
      <c r="D742" s="4">
        <v>3</v>
      </c>
      <c r="E742" s="4">
        <v>3</v>
      </c>
      <c r="F742" s="4">
        <v>53.97</v>
      </c>
      <c r="G742" s="4">
        <v>-0.25285249931537268</v>
      </c>
      <c r="H742" s="3" t="s">
        <v>439</v>
      </c>
      <c r="I742" s="3" t="s">
        <v>338</v>
      </c>
      <c r="J742" s="1">
        <v>45296</v>
      </c>
      <c r="K742" s="4">
        <v>66960.915909090923</v>
      </c>
      <c r="L742" s="4">
        <v>268412.05159382155</v>
      </c>
      <c r="M742" s="4">
        <v>-0.24926952985828979</v>
      </c>
      <c r="N742" s="3" t="s">
        <v>439</v>
      </c>
    </row>
    <row r="743" spans="1:14" x14ac:dyDescent="0.3">
      <c r="A743" s="3" t="s">
        <v>64</v>
      </c>
      <c r="B743" s="3" t="s">
        <v>41</v>
      </c>
      <c r="C743" s="4">
        <v>69.95</v>
      </c>
      <c r="D743" s="4">
        <v>5</v>
      </c>
      <c r="E743" s="4">
        <v>120</v>
      </c>
      <c r="F743" s="4">
        <v>8394</v>
      </c>
      <c r="G743" s="4">
        <v>-0.17097598149951471</v>
      </c>
      <c r="H743" s="3" t="s">
        <v>439</v>
      </c>
      <c r="I743" s="3" t="s">
        <v>143</v>
      </c>
      <c r="J743" s="1">
        <v>45368</v>
      </c>
      <c r="K743" s="4">
        <v>10438.718031746032</v>
      </c>
      <c r="L743" s="4">
        <v>26406.609500097282</v>
      </c>
      <c r="M743" s="4">
        <v>-7.7432054718668028E-2</v>
      </c>
      <c r="N743" s="3" t="s">
        <v>439</v>
      </c>
    </row>
    <row r="744" spans="1:14" x14ac:dyDescent="0.3">
      <c r="A744" s="3" t="s">
        <v>52</v>
      </c>
      <c r="B744" s="3" t="s">
        <v>54</v>
      </c>
      <c r="C744" s="4">
        <v>26.99</v>
      </c>
      <c r="D744" s="4">
        <v>8</v>
      </c>
      <c r="E744" s="4">
        <v>21</v>
      </c>
      <c r="F744" s="4">
        <v>566.79</v>
      </c>
      <c r="G744" s="4">
        <v>-0.24781799513896943</v>
      </c>
      <c r="H744" s="3" t="s">
        <v>439</v>
      </c>
      <c r="I744" s="3" t="s">
        <v>338</v>
      </c>
      <c r="J744" s="1">
        <v>45396</v>
      </c>
      <c r="K744" s="4">
        <v>42123.110909090959</v>
      </c>
      <c r="L744" s="4">
        <v>132929.50192099597</v>
      </c>
      <c r="M744" s="4">
        <v>-0.31261924786108908</v>
      </c>
      <c r="N744" s="3" t="s">
        <v>439</v>
      </c>
    </row>
    <row r="745" spans="1:14" x14ac:dyDescent="0.3">
      <c r="A745" s="3" t="s">
        <v>154</v>
      </c>
      <c r="B745" s="3" t="s">
        <v>54</v>
      </c>
      <c r="C745" s="4">
        <v>20.079999999999998</v>
      </c>
      <c r="D745" s="4">
        <v>29</v>
      </c>
      <c r="E745" s="4">
        <v>518</v>
      </c>
      <c r="F745" s="4">
        <v>10401.439999999999</v>
      </c>
      <c r="G745" s="4">
        <v>-0.15126835491732424</v>
      </c>
      <c r="H745" s="3" t="s">
        <v>439</v>
      </c>
      <c r="I745" s="3" t="s">
        <v>338</v>
      </c>
      <c r="J745" s="1">
        <v>45313</v>
      </c>
      <c r="K745" s="4">
        <v>42123.110909090959</v>
      </c>
      <c r="L745" s="4">
        <v>132929.50192099597</v>
      </c>
      <c r="M745" s="4">
        <v>-0.23863529502987313</v>
      </c>
      <c r="N745" s="3" t="s">
        <v>439</v>
      </c>
    </row>
    <row r="746" spans="1:14" x14ac:dyDescent="0.3">
      <c r="A746" s="3" t="s">
        <v>165</v>
      </c>
      <c r="B746" s="3" t="s">
        <v>180</v>
      </c>
      <c r="C746" s="4">
        <v>21.79</v>
      </c>
      <c r="D746" s="4">
        <v>10</v>
      </c>
      <c r="E746" s="4">
        <v>488</v>
      </c>
      <c r="F746" s="4">
        <v>10633.52</v>
      </c>
      <c r="G746" s="4">
        <v>-0.14898995756687053</v>
      </c>
      <c r="H746" s="3" t="s">
        <v>439</v>
      </c>
      <c r="I746" s="3" t="s">
        <v>335</v>
      </c>
      <c r="J746" s="1">
        <v>45394</v>
      </c>
      <c r="K746" s="4">
        <v>15577.778285714288</v>
      </c>
      <c r="L746" s="4">
        <v>35267.89604619662</v>
      </c>
      <c r="M746" s="4">
        <v>-0.14019147269907781</v>
      </c>
      <c r="N746" s="3" t="s">
        <v>439</v>
      </c>
    </row>
    <row r="747" spans="1:14" x14ac:dyDescent="0.3">
      <c r="A747" s="3" t="s">
        <v>190</v>
      </c>
      <c r="B747" s="3" t="s">
        <v>54</v>
      </c>
      <c r="C747" s="4">
        <v>29.98</v>
      </c>
      <c r="D747" s="4">
        <v>7</v>
      </c>
      <c r="E747" s="4">
        <v>14</v>
      </c>
      <c r="F747" s="4">
        <v>419.72</v>
      </c>
      <c r="G747" s="4">
        <v>-0.24926182441478478</v>
      </c>
      <c r="H747" s="3" t="s">
        <v>439</v>
      </c>
      <c r="I747" s="3" t="s">
        <v>338</v>
      </c>
      <c r="J747" s="1">
        <v>45399</v>
      </c>
      <c r="K747" s="4">
        <v>42123.110909090959</v>
      </c>
      <c r="L747" s="4">
        <v>132929.50192099597</v>
      </c>
      <c r="M747" s="4">
        <v>-0.3137256237812171</v>
      </c>
      <c r="N747" s="3" t="s">
        <v>439</v>
      </c>
    </row>
    <row r="748" spans="1:14" x14ac:dyDescent="0.3">
      <c r="A748" s="3" t="s">
        <v>193</v>
      </c>
      <c r="B748" s="3" t="s">
        <v>54</v>
      </c>
      <c r="C748" s="4">
        <v>120</v>
      </c>
      <c r="D748" s="4">
        <v>3</v>
      </c>
      <c r="E748" s="4">
        <v>7</v>
      </c>
      <c r="F748" s="4">
        <v>840</v>
      </c>
      <c r="G748" s="4">
        <v>-0.24513581252901834</v>
      </c>
      <c r="H748" s="3" t="s">
        <v>439</v>
      </c>
      <c r="I748" s="3" t="s">
        <v>338</v>
      </c>
      <c r="J748" s="1">
        <v>45325</v>
      </c>
      <c r="K748" s="4">
        <v>42123.110909090959</v>
      </c>
      <c r="L748" s="4">
        <v>132929.50192099597</v>
      </c>
      <c r="M748" s="4">
        <v>-0.31056394790094649</v>
      </c>
      <c r="N748" s="3" t="s">
        <v>439</v>
      </c>
    </row>
    <row r="749" spans="1:14" x14ac:dyDescent="0.3">
      <c r="A749" s="3" t="s">
        <v>194</v>
      </c>
      <c r="B749" s="3" t="s">
        <v>54</v>
      </c>
      <c r="C749" s="4">
        <v>21.21</v>
      </c>
      <c r="D749" s="4">
        <v>8</v>
      </c>
      <c r="E749" s="4">
        <v>300</v>
      </c>
      <c r="F749" s="4">
        <v>6363</v>
      </c>
      <c r="G749" s="4">
        <v>-0.19091490350387291</v>
      </c>
      <c r="H749" s="3" t="s">
        <v>439</v>
      </c>
      <c r="I749" s="3" t="s">
        <v>338</v>
      </c>
      <c r="J749" s="1">
        <v>45382</v>
      </c>
      <c r="K749" s="4">
        <v>42123.110909090959</v>
      </c>
      <c r="L749" s="4">
        <v>132929.50192099597</v>
      </c>
      <c r="M749" s="4">
        <v>-0.2690156089680098</v>
      </c>
      <c r="N749" s="3" t="s">
        <v>439</v>
      </c>
    </row>
    <row r="750" spans="1:14" x14ac:dyDescent="0.3">
      <c r="A750" s="3" t="s">
        <v>16</v>
      </c>
      <c r="B750" s="3" t="s">
        <v>25</v>
      </c>
      <c r="C750" s="4">
        <v>82.99</v>
      </c>
      <c r="D750" s="4">
        <v>10</v>
      </c>
      <c r="E750" s="4">
        <v>2</v>
      </c>
      <c r="F750" s="4">
        <v>165.98</v>
      </c>
      <c r="G750" s="4">
        <v>-0.25175286433077981</v>
      </c>
      <c r="H750" s="3" t="s">
        <v>439</v>
      </c>
      <c r="I750" s="3" t="s">
        <v>338</v>
      </c>
      <c r="J750" s="1">
        <v>45429</v>
      </c>
      <c r="K750" s="4">
        <v>7851.1500000000024</v>
      </c>
      <c r="L750" s="4">
        <v>18631.101710406907</v>
      </c>
      <c r="M750" s="4">
        <v>-0.41249144143243244</v>
      </c>
      <c r="N750" s="3" t="s">
        <v>439</v>
      </c>
    </row>
    <row r="751" spans="1:14" x14ac:dyDescent="0.3">
      <c r="A751" s="3" t="s">
        <v>162</v>
      </c>
      <c r="B751" s="3" t="s">
        <v>54</v>
      </c>
      <c r="C751" s="4">
        <v>49.52</v>
      </c>
      <c r="D751" s="4">
        <v>10</v>
      </c>
      <c r="E751" s="4">
        <v>20</v>
      </c>
      <c r="F751" s="4">
        <v>990.40000000000009</v>
      </c>
      <c r="G751" s="4">
        <v>-0.24365929166764191</v>
      </c>
      <c r="H751" s="3" t="s">
        <v>439</v>
      </c>
      <c r="I751" s="3" t="s">
        <v>338</v>
      </c>
      <c r="J751" s="1">
        <v>45336</v>
      </c>
      <c r="K751" s="4">
        <v>42123.110909090959</v>
      </c>
      <c r="L751" s="4">
        <v>132929.50192099597</v>
      </c>
      <c r="M751" s="4">
        <v>-0.3094325211083494</v>
      </c>
      <c r="N751" s="3" t="s">
        <v>439</v>
      </c>
    </row>
    <row r="752" spans="1:14" x14ac:dyDescent="0.3">
      <c r="A752" s="3" t="s">
        <v>72</v>
      </c>
      <c r="B752" s="3" t="s">
        <v>41</v>
      </c>
      <c r="C752" s="4">
        <v>22.99</v>
      </c>
      <c r="D752" s="4">
        <v>9</v>
      </c>
      <c r="E752" s="4">
        <v>1</v>
      </c>
      <c r="F752" s="4">
        <v>22.99</v>
      </c>
      <c r="G752" s="4">
        <v>-0.25315663905131308</v>
      </c>
      <c r="H752" s="3" t="s">
        <v>439</v>
      </c>
      <c r="I752" s="3" t="s">
        <v>143</v>
      </c>
      <c r="J752" s="1">
        <v>45429</v>
      </c>
      <c r="K752" s="4">
        <v>10438.718031746032</v>
      </c>
      <c r="L752" s="4">
        <v>26406.609500097282</v>
      </c>
      <c r="M752" s="4">
        <v>-0.39443640167843813</v>
      </c>
      <c r="N752" s="3" t="s">
        <v>439</v>
      </c>
    </row>
    <row r="753" spans="1:14" x14ac:dyDescent="0.3">
      <c r="A753" s="3" t="s">
        <v>23</v>
      </c>
      <c r="B753" s="3" t="s">
        <v>41</v>
      </c>
      <c r="C753" s="4">
        <v>22.15</v>
      </c>
      <c r="D753" s="4">
        <v>28</v>
      </c>
      <c r="E753" s="4">
        <v>196</v>
      </c>
      <c r="F753" s="4">
        <v>4341.3999999999996</v>
      </c>
      <c r="G753" s="4">
        <v>-0.21076154295439506</v>
      </c>
      <c r="H753" s="3" t="s">
        <v>439</v>
      </c>
      <c r="I753" s="3" t="s">
        <v>337</v>
      </c>
      <c r="J753" s="1">
        <v>45399</v>
      </c>
      <c r="K753" s="4">
        <v>10438.718031746032</v>
      </c>
      <c r="L753" s="4">
        <v>26406.609500097282</v>
      </c>
      <c r="M753" s="4">
        <v>-0.23090120796172525</v>
      </c>
      <c r="N753" s="3" t="s">
        <v>439</v>
      </c>
    </row>
    <row r="754" spans="1:14" x14ac:dyDescent="0.3">
      <c r="A754" s="3" t="s">
        <v>196</v>
      </c>
      <c r="B754" s="3" t="s">
        <v>54</v>
      </c>
      <c r="C754" s="4">
        <v>41.87</v>
      </c>
      <c r="D754" s="4">
        <v>8</v>
      </c>
      <c r="E754" s="4">
        <v>21</v>
      </c>
      <c r="F754" s="4">
        <v>879.27</v>
      </c>
      <c r="G754" s="4">
        <v>-0.24475028743442889</v>
      </c>
      <c r="H754" s="3" t="s">
        <v>439</v>
      </c>
      <c r="I754" s="3" t="s">
        <v>338</v>
      </c>
      <c r="J754" s="1">
        <v>45329</v>
      </c>
      <c r="K754" s="4">
        <v>42123.110909090959</v>
      </c>
      <c r="L754" s="4">
        <v>132929.50192099597</v>
      </c>
      <c r="M754" s="4">
        <v>-0.31026852815264006</v>
      </c>
      <c r="N754" s="3" t="s">
        <v>439</v>
      </c>
    </row>
    <row r="755" spans="1:14" x14ac:dyDescent="0.3">
      <c r="A755" s="3" t="s">
        <v>126</v>
      </c>
      <c r="B755" s="3" t="s">
        <v>54</v>
      </c>
      <c r="C755" s="4">
        <v>18.760000000000002</v>
      </c>
      <c r="D755" s="4">
        <v>5</v>
      </c>
      <c r="E755" s="4">
        <v>227</v>
      </c>
      <c r="F755" s="4">
        <v>4258.5200000000004</v>
      </c>
      <c r="G755" s="4">
        <v>-0.2115752001950259</v>
      </c>
      <c r="H755" s="3" t="s">
        <v>439</v>
      </c>
      <c r="I755" s="3" t="s">
        <v>338</v>
      </c>
      <c r="J755" s="1">
        <v>45428</v>
      </c>
      <c r="K755" s="4">
        <v>42123.110909090959</v>
      </c>
      <c r="L755" s="4">
        <v>132929.50192099597</v>
      </c>
      <c r="M755" s="4">
        <v>-0.28484715854570064</v>
      </c>
      <c r="N755" s="3" t="s">
        <v>439</v>
      </c>
    </row>
    <row r="756" spans="1:14" x14ac:dyDescent="0.3">
      <c r="A756" s="3" t="s">
        <v>119</v>
      </c>
      <c r="B756" s="3" t="s">
        <v>41</v>
      </c>
      <c r="C756" s="4">
        <v>17.98</v>
      </c>
      <c r="D756" s="4">
        <v>10</v>
      </c>
      <c r="E756" s="4">
        <v>9</v>
      </c>
      <c r="F756" s="4">
        <v>161.82</v>
      </c>
      <c r="G756" s="4">
        <v>-0.25179370426949871</v>
      </c>
      <c r="H756" s="3" t="s">
        <v>439</v>
      </c>
      <c r="I756" s="3" t="s">
        <v>143</v>
      </c>
      <c r="J756" s="1">
        <v>45432</v>
      </c>
      <c r="K756" s="4">
        <v>10438.718031746032</v>
      </c>
      <c r="L756" s="4">
        <v>26406.609500097282</v>
      </c>
      <c r="M756" s="4">
        <v>-0.3891790057980814</v>
      </c>
      <c r="N756" s="3" t="s">
        <v>439</v>
      </c>
    </row>
    <row r="757" spans="1:14" x14ac:dyDescent="0.3">
      <c r="A757" s="3" t="s">
        <v>93</v>
      </c>
      <c r="B757" s="3" t="s">
        <v>41</v>
      </c>
      <c r="C757" s="4">
        <v>135.49</v>
      </c>
      <c r="D757" s="4">
        <v>10</v>
      </c>
      <c r="E757" s="4">
        <v>64</v>
      </c>
      <c r="F757" s="4">
        <v>8671.36</v>
      </c>
      <c r="G757" s="4">
        <v>-0.16825305712377428</v>
      </c>
      <c r="H757" s="3" t="s">
        <v>439</v>
      </c>
      <c r="I757" s="3" t="s">
        <v>337</v>
      </c>
      <c r="J757" s="1">
        <v>45442</v>
      </c>
      <c r="K757" s="4">
        <v>10438.718031746032</v>
      </c>
      <c r="L757" s="4">
        <v>26406.609500097282</v>
      </c>
      <c r="M757" s="4">
        <v>-6.6928623750031974E-2</v>
      </c>
      <c r="N757" s="3" t="s">
        <v>439</v>
      </c>
    </row>
    <row r="758" spans="1:14" x14ac:dyDescent="0.3">
      <c r="A758" s="3" t="s">
        <v>198</v>
      </c>
      <c r="B758" s="3" t="s">
        <v>54</v>
      </c>
      <c r="C758" s="4">
        <v>10.58</v>
      </c>
      <c r="D758" s="4">
        <v>31</v>
      </c>
      <c r="E758" s="4">
        <v>391</v>
      </c>
      <c r="F758" s="4">
        <v>4136.78</v>
      </c>
      <c r="G758" s="4">
        <v>-0.21277035744013206</v>
      </c>
      <c r="H758" s="3" t="s">
        <v>439</v>
      </c>
      <c r="I758" s="3" t="s">
        <v>338</v>
      </c>
      <c r="J758" s="1">
        <v>45441</v>
      </c>
      <c r="K758" s="4">
        <v>42123.110909090959</v>
      </c>
      <c r="L758" s="4">
        <v>132929.50192099597</v>
      </c>
      <c r="M758" s="4">
        <v>-0.28576298233380421</v>
      </c>
      <c r="N758" s="3" t="s">
        <v>439</v>
      </c>
    </row>
    <row r="759" spans="1:14" x14ac:dyDescent="0.3">
      <c r="A759" s="3" t="s">
        <v>13</v>
      </c>
      <c r="B759" s="3" t="s">
        <v>54</v>
      </c>
      <c r="C759" s="4">
        <v>27.99</v>
      </c>
      <c r="D759" s="4">
        <v>7</v>
      </c>
      <c r="E759" s="4">
        <v>24</v>
      </c>
      <c r="F759" s="4">
        <v>671.76</v>
      </c>
      <c r="G759" s="4">
        <v>-0.24678747389682398</v>
      </c>
      <c r="H759" s="3" t="s">
        <v>439</v>
      </c>
      <c r="I759" s="3" t="s">
        <v>338</v>
      </c>
      <c r="J759" s="1">
        <v>45355</v>
      </c>
      <c r="K759" s="4">
        <v>42123.110909090959</v>
      </c>
      <c r="L759" s="4">
        <v>132929.50192099597</v>
      </c>
      <c r="M759" s="4">
        <v>-0.31182958116947396</v>
      </c>
      <c r="N759" s="3" t="s">
        <v>439</v>
      </c>
    </row>
    <row r="760" spans="1:14" x14ac:dyDescent="0.3">
      <c r="A760" s="3" t="s">
        <v>167</v>
      </c>
      <c r="B760" s="3" t="s">
        <v>41</v>
      </c>
      <c r="C760" s="4">
        <v>3</v>
      </c>
      <c r="D760" s="4">
        <v>39</v>
      </c>
      <c r="E760" s="4">
        <v>4</v>
      </c>
      <c r="F760" s="4">
        <v>12</v>
      </c>
      <c r="G760" s="4">
        <v>-0.25326453110095759</v>
      </c>
      <c r="H760" s="3" t="s">
        <v>439</v>
      </c>
      <c r="I760" s="3" t="s">
        <v>143</v>
      </c>
      <c r="J760" s="1">
        <v>45402</v>
      </c>
      <c r="K760" s="4">
        <v>10438.718031746032</v>
      </c>
      <c r="L760" s="4">
        <v>26406.609500097282</v>
      </c>
      <c r="M760" s="4">
        <v>-0.39485258536154061</v>
      </c>
      <c r="N760" s="3" t="s">
        <v>439</v>
      </c>
    </row>
    <row r="761" spans="1:14" x14ac:dyDescent="0.3">
      <c r="A761" s="3" t="s">
        <v>18</v>
      </c>
      <c r="B761" s="3" t="s">
        <v>41</v>
      </c>
      <c r="C761" s="4">
        <v>36.950000000000003</v>
      </c>
      <c r="D761" s="4">
        <v>19</v>
      </c>
      <c r="E761" s="4">
        <v>120</v>
      </c>
      <c r="F761" s="4">
        <v>4434</v>
      </c>
      <c r="G761" s="4">
        <v>-0.20985246162618063</v>
      </c>
      <c r="H761" s="3" t="s">
        <v>439</v>
      </c>
      <c r="I761" s="3" t="s">
        <v>337</v>
      </c>
      <c r="J761" s="1">
        <v>45326</v>
      </c>
      <c r="K761" s="4">
        <v>10438.718031746032</v>
      </c>
      <c r="L761" s="4">
        <v>26406.609500097282</v>
      </c>
      <c r="M761" s="4">
        <v>-0.22739451014049761</v>
      </c>
      <c r="N761" s="3" t="s">
        <v>439</v>
      </c>
    </row>
    <row r="762" spans="1:14" x14ac:dyDescent="0.3">
      <c r="A762" s="3" t="s">
        <v>379</v>
      </c>
      <c r="B762" s="3" t="s">
        <v>54</v>
      </c>
      <c r="C762" s="4">
        <v>20.28</v>
      </c>
      <c r="D762" s="4">
        <v>45</v>
      </c>
      <c r="E762" s="4">
        <v>1613</v>
      </c>
      <c r="F762" s="4">
        <v>32711.640000000003</v>
      </c>
      <c r="G762" s="4">
        <v>6.7757414507408686E-2</v>
      </c>
      <c r="H762" s="3" t="s">
        <v>439</v>
      </c>
      <c r="I762" s="3" t="s">
        <v>338</v>
      </c>
      <c r="J762" s="1">
        <v>45344</v>
      </c>
      <c r="K762" s="4">
        <v>42123.110909090959</v>
      </c>
      <c r="L762" s="4">
        <v>132929.50192099597</v>
      </c>
      <c r="M762" s="4">
        <v>-7.0800467714717527E-2</v>
      </c>
      <c r="N762" s="3" t="s">
        <v>439</v>
      </c>
    </row>
    <row r="763" spans="1:14" x14ac:dyDescent="0.3">
      <c r="A763" s="3" t="s">
        <v>18</v>
      </c>
      <c r="B763" s="3" t="s">
        <v>54</v>
      </c>
      <c r="C763" s="4">
        <v>30.58</v>
      </c>
      <c r="D763" s="4">
        <v>10</v>
      </c>
      <c r="E763" s="4">
        <v>31</v>
      </c>
      <c r="F763" s="4">
        <v>947.9799999999999</v>
      </c>
      <c r="G763" s="4">
        <v>-0.2440757412350594</v>
      </c>
      <c r="H763" s="3" t="s">
        <v>439</v>
      </c>
      <c r="I763" s="3" t="s">
        <v>338</v>
      </c>
      <c r="J763" s="1">
        <v>45377</v>
      </c>
      <c r="K763" s="4">
        <v>42123.110909090959</v>
      </c>
      <c r="L763" s="4">
        <v>132929.50192099597</v>
      </c>
      <c r="M763" s="4">
        <v>-0.30975163762791036</v>
      </c>
      <c r="N763" s="3" t="s">
        <v>439</v>
      </c>
    </row>
    <row r="764" spans="1:14" x14ac:dyDescent="0.3">
      <c r="A764" s="3" t="s">
        <v>12</v>
      </c>
      <c r="B764" s="3" t="s">
        <v>54</v>
      </c>
      <c r="C764" s="4">
        <v>34.99</v>
      </c>
      <c r="D764" s="4">
        <v>10</v>
      </c>
      <c r="E764" s="4">
        <v>615</v>
      </c>
      <c r="F764" s="4">
        <v>21518.850000000002</v>
      </c>
      <c r="G764" s="4">
        <v>-4.2125483976668383E-2</v>
      </c>
      <c r="H764" s="3" t="s">
        <v>439</v>
      </c>
      <c r="I764" s="3" t="s">
        <v>143</v>
      </c>
      <c r="J764" s="1">
        <v>45399</v>
      </c>
      <c r="K764" s="4">
        <v>42123.110909090959</v>
      </c>
      <c r="L764" s="4">
        <v>132929.50192099597</v>
      </c>
      <c r="M764" s="4">
        <v>-0.15500141512105187</v>
      </c>
      <c r="N764" s="3" t="s">
        <v>439</v>
      </c>
    </row>
    <row r="765" spans="1:14" x14ac:dyDescent="0.3">
      <c r="A765" s="3" t="s">
        <v>63</v>
      </c>
      <c r="B765" s="3" t="s">
        <v>41</v>
      </c>
      <c r="C765" s="4">
        <v>64.989999999999995</v>
      </c>
      <c r="D765" s="4">
        <v>10</v>
      </c>
      <c r="E765" s="4">
        <v>15</v>
      </c>
      <c r="F765" s="4">
        <v>974.84999999999991</v>
      </c>
      <c r="G765" s="4">
        <v>-0.24381195057318983</v>
      </c>
      <c r="H765" s="3" t="s">
        <v>439</v>
      </c>
      <c r="I765" s="3" t="s">
        <v>143</v>
      </c>
      <c r="J765" s="1">
        <v>45316</v>
      </c>
      <c r="K765" s="4">
        <v>10438.718031746032</v>
      </c>
      <c r="L765" s="4">
        <v>26406.609500097282</v>
      </c>
      <c r="M765" s="4">
        <v>-0.35839012318908892</v>
      </c>
      <c r="N765" s="3" t="s">
        <v>439</v>
      </c>
    </row>
    <row r="766" spans="1:14" x14ac:dyDescent="0.3">
      <c r="A766" s="3" t="s">
        <v>13</v>
      </c>
      <c r="B766" s="3" t="s">
        <v>54</v>
      </c>
      <c r="C766" s="4">
        <v>29.95</v>
      </c>
      <c r="D766" s="4">
        <v>7</v>
      </c>
      <c r="E766" s="4">
        <v>458</v>
      </c>
      <c r="F766" s="4">
        <v>13717.1</v>
      </c>
      <c r="G766" s="4">
        <v>-0.11871754933732899</v>
      </c>
      <c r="H766" s="3" t="s">
        <v>439</v>
      </c>
      <c r="I766" s="3" t="s">
        <v>143</v>
      </c>
      <c r="J766" s="1">
        <v>45298</v>
      </c>
      <c r="K766" s="4">
        <v>42123.110909090959</v>
      </c>
      <c r="L766" s="4">
        <v>132929.50192099597</v>
      </c>
      <c r="M766" s="4">
        <v>-0.21369229929089414</v>
      </c>
      <c r="N766" s="3" t="s">
        <v>439</v>
      </c>
    </row>
    <row r="767" spans="1:14" x14ac:dyDescent="0.3">
      <c r="A767" s="3" t="s">
        <v>19</v>
      </c>
      <c r="B767" s="3" t="s">
        <v>54</v>
      </c>
      <c r="C767" s="4">
        <v>39.99</v>
      </c>
      <c r="D767" s="4">
        <v>10</v>
      </c>
      <c r="E767" s="4">
        <v>236</v>
      </c>
      <c r="F767" s="4">
        <v>9437.6400000000012</v>
      </c>
      <c r="G767" s="4">
        <v>-0.16073026187340517</v>
      </c>
      <c r="H767" s="3" t="s">
        <v>439</v>
      </c>
      <c r="I767" s="3" t="s">
        <v>143</v>
      </c>
      <c r="J767" s="1">
        <v>45439</v>
      </c>
      <c r="K767" s="4">
        <v>42123.110909090959</v>
      </c>
      <c r="L767" s="4">
        <v>132929.50192099597</v>
      </c>
      <c r="M767" s="4">
        <v>-0.24588575475530575</v>
      </c>
      <c r="N767" s="3" t="s">
        <v>439</v>
      </c>
    </row>
    <row r="768" spans="1:14" x14ac:dyDescent="0.3">
      <c r="A768" s="3" t="s">
        <v>21</v>
      </c>
      <c r="B768" s="3" t="s">
        <v>54</v>
      </c>
      <c r="C768" s="4">
        <v>21.99</v>
      </c>
      <c r="D768" s="4">
        <v>4</v>
      </c>
      <c r="E768" s="4">
        <v>86</v>
      </c>
      <c r="F768" s="4">
        <v>1891.1399999999999</v>
      </c>
      <c r="G768" s="4">
        <v>-0.23481646320569924</v>
      </c>
      <c r="H768" s="3" t="s">
        <v>439</v>
      </c>
      <c r="I768" s="3" t="s">
        <v>143</v>
      </c>
      <c r="J768" s="1">
        <v>45306</v>
      </c>
      <c r="K768" s="4">
        <v>42123.110909090959</v>
      </c>
      <c r="L768" s="4">
        <v>132929.50192099597</v>
      </c>
      <c r="M768" s="4">
        <v>-0.30265644817507886</v>
      </c>
      <c r="N768" s="3" t="s">
        <v>439</v>
      </c>
    </row>
    <row r="769" spans="1:14" x14ac:dyDescent="0.3">
      <c r="A769" s="3" t="s">
        <v>373</v>
      </c>
      <c r="B769" s="3" t="s">
        <v>41</v>
      </c>
      <c r="C769" s="4">
        <v>39.99</v>
      </c>
      <c r="D769" s="4">
        <v>3</v>
      </c>
      <c r="E769" s="4">
        <v>153</v>
      </c>
      <c r="F769" s="4">
        <v>6118.47</v>
      </c>
      <c r="G769" s="4">
        <v>-0.19331552615169451</v>
      </c>
      <c r="H769" s="3" t="s">
        <v>439</v>
      </c>
      <c r="I769" s="3" t="s">
        <v>337</v>
      </c>
      <c r="J769" s="1">
        <v>45404</v>
      </c>
      <c r="K769" s="4">
        <v>10438.718031746032</v>
      </c>
      <c r="L769" s="4">
        <v>26406.609500097282</v>
      </c>
      <c r="M769" s="4">
        <v>-0.16360479870504072</v>
      </c>
      <c r="N769" s="3" t="s">
        <v>439</v>
      </c>
    </row>
    <row r="770" spans="1:14" x14ac:dyDescent="0.3">
      <c r="A770" s="3" t="s">
        <v>170</v>
      </c>
      <c r="B770" s="3" t="s">
        <v>41</v>
      </c>
      <c r="C770" s="4">
        <v>36.67</v>
      </c>
      <c r="D770" s="4">
        <v>10</v>
      </c>
      <c r="E770" s="4">
        <v>169</v>
      </c>
      <c r="F770" s="4">
        <v>6197.2300000000005</v>
      </c>
      <c r="G770" s="4">
        <v>-0.19254231615806416</v>
      </c>
      <c r="H770" s="3" t="s">
        <v>439</v>
      </c>
      <c r="I770" s="3" t="s">
        <v>338</v>
      </c>
      <c r="J770" s="1">
        <v>45338</v>
      </c>
      <c r="K770" s="4">
        <v>10438.718031746032</v>
      </c>
      <c r="L770" s="4">
        <v>26406.609500097282</v>
      </c>
      <c r="M770" s="4">
        <v>-0.16062221209165098</v>
      </c>
      <c r="N770" s="3" t="s">
        <v>439</v>
      </c>
    </row>
    <row r="771" spans="1:14" x14ac:dyDescent="0.3">
      <c r="A771" s="3" t="s">
        <v>31</v>
      </c>
      <c r="B771" s="3" t="s">
        <v>54</v>
      </c>
      <c r="C771" s="4">
        <v>40.6</v>
      </c>
      <c r="D771" s="4">
        <v>1</v>
      </c>
      <c r="E771" s="4">
        <v>5582</v>
      </c>
      <c r="F771" s="4">
        <v>226629.2</v>
      </c>
      <c r="G771" s="4">
        <v>1.9715029113638602</v>
      </c>
      <c r="H771" s="3" t="s">
        <v>439</v>
      </c>
      <c r="I771" s="3" t="s">
        <v>143</v>
      </c>
      <c r="J771" s="1">
        <v>45393</v>
      </c>
      <c r="K771" s="4">
        <v>42123.110909090959</v>
      </c>
      <c r="L771" s="4">
        <v>132929.50192099597</v>
      </c>
      <c r="M771" s="4">
        <v>1.3879995518268518</v>
      </c>
      <c r="N771" s="3" t="s">
        <v>439</v>
      </c>
    </row>
    <row r="772" spans="1:14" x14ac:dyDescent="0.3">
      <c r="A772" s="3" t="s">
        <v>29</v>
      </c>
      <c r="B772" s="3" t="s">
        <v>7</v>
      </c>
      <c r="C772" s="4">
        <v>31.29</v>
      </c>
      <c r="D772" s="4">
        <v>3</v>
      </c>
      <c r="E772" s="4">
        <v>1</v>
      </c>
      <c r="F772" s="4">
        <v>31.29</v>
      </c>
      <c r="G772" s="4">
        <v>-0.25307515551973447</v>
      </c>
      <c r="H772" s="3" t="s">
        <v>439</v>
      </c>
      <c r="I772" s="3" t="s">
        <v>338</v>
      </c>
      <c r="J772" s="1">
        <v>45305</v>
      </c>
      <c r="K772" s="4">
        <v>1881.0670270270268</v>
      </c>
      <c r="L772" s="4">
        <v>5343.4324984110126</v>
      </c>
      <c r="M772" s="4">
        <v>-0.34617767279311545</v>
      </c>
      <c r="N772" s="3" t="s">
        <v>439</v>
      </c>
    </row>
    <row r="773" spans="1:14" x14ac:dyDescent="0.3">
      <c r="A773" s="3" t="s">
        <v>70</v>
      </c>
      <c r="B773" s="3" t="s">
        <v>180</v>
      </c>
      <c r="C773" s="4">
        <v>29.97</v>
      </c>
      <c r="D773" s="4">
        <v>4</v>
      </c>
      <c r="E773" s="4">
        <v>1</v>
      </c>
      <c r="F773" s="4">
        <v>29.97</v>
      </c>
      <c r="G773" s="4">
        <v>-0.25308811434644335</v>
      </c>
      <c r="H773" s="3" t="s">
        <v>439</v>
      </c>
      <c r="I773" s="3" t="s">
        <v>337</v>
      </c>
      <c r="J773" s="1">
        <v>45419</v>
      </c>
      <c r="K773" s="4">
        <v>15577.778285714288</v>
      </c>
      <c r="L773" s="4">
        <v>35267.89604619662</v>
      </c>
      <c r="M773" s="4">
        <v>-0.44084876130258993</v>
      </c>
      <c r="N773" s="3" t="s">
        <v>439</v>
      </c>
    </row>
    <row r="774" spans="1:14" x14ac:dyDescent="0.3">
      <c r="A774" s="3" t="s">
        <v>12</v>
      </c>
      <c r="B774" s="3" t="s">
        <v>54</v>
      </c>
      <c r="C774" s="4">
        <v>22.5</v>
      </c>
      <c r="D774" s="4">
        <v>10</v>
      </c>
      <c r="E774" s="4">
        <v>2</v>
      </c>
      <c r="F774" s="4">
        <v>45</v>
      </c>
      <c r="G774" s="4">
        <v>-0.25294056043323537</v>
      </c>
      <c r="H774" s="3" t="s">
        <v>439</v>
      </c>
      <c r="I774" s="3" t="s">
        <v>143</v>
      </c>
      <c r="J774" s="1">
        <v>45303</v>
      </c>
      <c r="K774" s="4">
        <v>42123.110909090959</v>
      </c>
      <c r="L774" s="4">
        <v>132929.50192099597</v>
      </c>
      <c r="M774" s="4">
        <v>-0.31654456159851752</v>
      </c>
      <c r="N774" s="3" t="s">
        <v>439</v>
      </c>
    </row>
    <row r="775" spans="1:14" x14ac:dyDescent="0.3">
      <c r="A775" s="3" t="s">
        <v>14</v>
      </c>
      <c r="B775" s="3" t="s">
        <v>41</v>
      </c>
      <c r="C775" s="4">
        <v>99.49</v>
      </c>
      <c r="D775" s="4">
        <v>1</v>
      </c>
      <c r="E775" s="4">
        <v>3</v>
      </c>
      <c r="F775" s="4">
        <v>298.46999999999997</v>
      </c>
      <c r="G775" s="4">
        <v>-0.25045217118633989</v>
      </c>
      <c r="H775" s="3" t="s">
        <v>439</v>
      </c>
      <c r="I775" s="3" t="s">
        <v>143</v>
      </c>
      <c r="J775" s="1">
        <v>45337</v>
      </c>
      <c r="K775" s="4">
        <v>10438.718031746032</v>
      </c>
      <c r="L775" s="4">
        <v>26406.609500097282</v>
      </c>
      <c r="M775" s="4">
        <v>-0.38400416500682055</v>
      </c>
      <c r="N775" s="3" t="s">
        <v>439</v>
      </c>
    </row>
    <row r="776" spans="1:14" x14ac:dyDescent="0.3">
      <c r="A776" s="3" t="s">
        <v>360</v>
      </c>
      <c r="B776" s="3" t="s">
        <v>180</v>
      </c>
      <c r="C776" s="4">
        <v>23.95</v>
      </c>
      <c r="D776" s="4">
        <v>1</v>
      </c>
      <c r="E776" s="4">
        <v>78</v>
      </c>
      <c r="F776" s="4">
        <v>1868.1</v>
      </c>
      <c r="G776" s="4">
        <v>-0.23504265363552712</v>
      </c>
      <c r="H776" s="3" t="s">
        <v>439</v>
      </c>
      <c r="I776" s="3" t="s">
        <v>335</v>
      </c>
      <c r="J776" s="1">
        <v>45373</v>
      </c>
      <c r="K776" s="4">
        <v>15577.778285714288</v>
      </c>
      <c r="L776" s="4">
        <v>35267.89604619662</v>
      </c>
      <c r="M776" s="4">
        <v>-0.38872968968027721</v>
      </c>
      <c r="N776" s="3" t="s">
        <v>439</v>
      </c>
    </row>
    <row r="777" spans="1:14" x14ac:dyDescent="0.3">
      <c r="A777" s="3" t="s">
        <v>93</v>
      </c>
      <c r="B777" s="3" t="s">
        <v>7</v>
      </c>
      <c r="C777" s="4">
        <v>29.99</v>
      </c>
      <c r="D777" s="4">
        <v>10</v>
      </c>
      <c r="E777" s="4">
        <v>1</v>
      </c>
      <c r="F777" s="4">
        <v>29.99</v>
      </c>
      <c r="G777" s="4">
        <v>-0.25308791800058417</v>
      </c>
      <c r="H777" s="3" t="s">
        <v>439</v>
      </c>
      <c r="I777" s="3" t="s">
        <v>338</v>
      </c>
      <c r="J777" s="1">
        <v>45319</v>
      </c>
      <c r="K777" s="4">
        <v>1881.0670270270268</v>
      </c>
      <c r="L777" s="4">
        <v>5343.4324984110126</v>
      </c>
      <c r="M777" s="4">
        <v>-0.34642096210207302</v>
      </c>
      <c r="N777" s="3" t="s">
        <v>439</v>
      </c>
    </row>
    <row r="778" spans="1:14" x14ac:dyDescent="0.3">
      <c r="A778" s="3" t="s">
        <v>27</v>
      </c>
      <c r="B778" s="3" t="s">
        <v>54</v>
      </c>
      <c r="C778" s="4">
        <v>89.99</v>
      </c>
      <c r="D778" s="4">
        <v>6</v>
      </c>
      <c r="E778" s="4">
        <v>23</v>
      </c>
      <c r="F778" s="4">
        <v>2069.77</v>
      </c>
      <c r="G778" s="4">
        <v>-0.23306280016402592</v>
      </c>
      <c r="H778" s="3" t="s">
        <v>439</v>
      </c>
      <c r="I778" s="3" t="s">
        <v>143</v>
      </c>
      <c r="J778" s="1">
        <v>45312</v>
      </c>
      <c r="K778" s="4">
        <v>42123.110909090959</v>
      </c>
      <c r="L778" s="4">
        <v>132929.50192099597</v>
      </c>
      <c r="M778" s="4">
        <v>-0.30131265317533407</v>
      </c>
      <c r="N778" s="3" t="s">
        <v>439</v>
      </c>
    </row>
    <row r="779" spans="1:14" x14ac:dyDescent="0.3">
      <c r="A779" s="3" t="s">
        <v>36</v>
      </c>
      <c r="B779" s="3" t="s">
        <v>54</v>
      </c>
      <c r="C779" s="4">
        <v>17.989999999999998</v>
      </c>
      <c r="D779" s="4">
        <v>3</v>
      </c>
      <c r="E779" s="4">
        <v>324</v>
      </c>
      <c r="F779" s="4">
        <v>5828.7599999999993</v>
      </c>
      <c r="G779" s="4">
        <v>-0.19615969409550676</v>
      </c>
      <c r="H779" s="3" t="s">
        <v>439</v>
      </c>
      <c r="I779" s="3" t="s">
        <v>143</v>
      </c>
      <c r="J779" s="1">
        <v>45302</v>
      </c>
      <c r="K779" s="4">
        <v>42123.110909090959</v>
      </c>
      <c r="L779" s="4">
        <v>132929.50192099597</v>
      </c>
      <c r="M779" s="4">
        <v>-0.27303458137277747</v>
      </c>
      <c r="N779" s="3" t="s">
        <v>439</v>
      </c>
    </row>
    <row r="780" spans="1:14" x14ac:dyDescent="0.3">
      <c r="A780" s="3" t="s">
        <v>16</v>
      </c>
      <c r="B780" s="3" t="s">
        <v>41</v>
      </c>
      <c r="C780" s="4">
        <v>74.989999999999995</v>
      </c>
      <c r="D780" s="4">
        <v>10</v>
      </c>
      <c r="E780" s="4">
        <v>23</v>
      </c>
      <c r="F780" s="4">
        <v>1724.77</v>
      </c>
      <c r="G780" s="4">
        <v>-0.23644976623566727</v>
      </c>
      <c r="H780" s="3" t="s">
        <v>439</v>
      </c>
      <c r="I780" s="3" t="s">
        <v>338</v>
      </c>
      <c r="J780" s="1">
        <v>45437</v>
      </c>
      <c r="K780" s="4">
        <v>10438.718031746032</v>
      </c>
      <c r="L780" s="4">
        <v>26406.609500097282</v>
      </c>
      <c r="M780" s="4">
        <v>-0.32999117254011456</v>
      </c>
      <c r="N780" s="3" t="s">
        <v>439</v>
      </c>
    </row>
    <row r="781" spans="1:14" x14ac:dyDescent="0.3">
      <c r="A781" s="3" t="s">
        <v>33</v>
      </c>
      <c r="B781" s="3" t="s">
        <v>54</v>
      </c>
      <c r="C781" s="4">
        <v>24.5</v>
      </c>
      <c r="D781" s="4">
        <v>2</v>
      </c>
      <c r="E781" s="4">
        <v>4</v>
      </c>
      <c r="F781" s="4">
        <v>98</v>
      </c>
      <c r="G781" s="4">
        <v>-0.25242024390628753</v>
      </c>
      <c r="H781" s="3" t="s">
        <v>439</v>
      </c>
      <c r="I781" s="3" t="s">
        <v>143</v>
      </c>
      <c r="J781" s="1">
        <v>45430</v>
      </c>
      <c r="K781" s="4">
        <v>42123.110909090959</v>
      </c>
      <c r="L781" s="4">
        <v>132929.50192099597</v>
      </c>
      <c r="M781" s="4">
        <v>-0.31614585401867945</v>
      </c>
      <c r="N781" s="3" t="s">
        <v>439</v>
      </c>
    </row>
    <row r="782" spans="1:14" x14ac:dyDescent="0.3">
      <c r="A782" s="3" t="s">
        <v>5</v>
      </c>
      <c r="B782" s="3" t="s">
        <v>54</v>
      </c>
      <c r="C782" s="4">
        <v>29.99</v>
      </c>
      <c r="D782" s="4">
        <v>10</v>
      </c>
      <c r="E782" s="4">
        <v>410</v>
      </c>
      <c r="F782" s="4">
        <v>12295.9</v>
      </c>
      <c r="G782" s="4">
        <v>-0.1326698860938991</v>
      </c>
      <c r="H782" s="3" t="s">
        <v>439</v>
      </c>
      <c r="I782" s="3" t="s">
        <v>143</v>
      </c>
      <c r="J782" s="1">
        <v>45302</v>
      </c>
      <c r="K782" s="4">
        <v>42123.110909090959</v>
      </c>
      <c r="L782" s="4">
        <v>132929.50192099597</v>
      </c>
      <c r="M782" s="4">
        <v>-0.22438368065817454</v>
      </c>
      <c r="N782" s="3" t="s">
        <v>439</v>
      </c>
    </row>
    <row r="783" spans="1:14" x14ac:dyDescent="0.3">
      <c r="A783" s="3" t="s">
        <v>115</v>
      </c>
      <c r="B783" s="3" t="s">
        <v>180</v>
      </c>
      <c r="C783" s="4">
        <v>51.49</v>
      </c>
      <c r="D783" s="4">
        <v>10</v>
      </c>
      <c r="E783" s="4">
        <v>37</v>
      </c>
      <c r="F783" s="4">
        <v>1905.13</v>
      </c>
      <c r="G783" s="4">
        <v>-0.23467911927717094</v>
      </c>
      <c r="H783" s="3" t="s">
        <v>439</v>
      </c>
      <c r="I783" s="3" t="s">
        <v>143</v>
      </c>
      <c r="J783" s="1">
        <v>45403</v>
      </c>
      <c r="K783" s="4">
        <v>15577.778285714288</v>
      </c>
      <c r="L783" s="4">
        <v>35267.89604619662</v>
      </c>
      <c r="M783" s="4">
        <v>-0.38767972628151093</v>
      </c>
      <c r="N783" s="3" t="s">
        <v>439</v>
      </c>
    </row>
    <row r="784" spans="1:14" x14ac:dyDescent="0.3">
      <c r="A784" s="3" t="s">
        <v>18</v>
      </c>
      <c r="B784" s="3" t="s">
        <v>41</v>
      </c>
      <c r="C784" s="4">
        <v>29.03</v>
      </c>
      <c r="D784" s="4">
        <v>2</v>
      </c>
      <c r="E784" s="4">
        <v>11</v>
      </c>
      <c r="F784" s="4">
        <v>319.33000000000004</v>
      </c>
      <c r="G784" s="4">
        <v>-0.25024738245516759</v>
      </c>
      <c r="H784" s="3" t="s">
        <v>439</v>
      </c>
      <c r="I784" s="3" t="s">
        <v>335</v>
      </c>
      <c r="J784" s="1">
        <v>45377</v>
      </c>
      <c r="K784" s="4">
        <v>10438.718031746032</v>
      </c>
      <c r="L784" s="4">
        <v>26406.609500097282</v>
      </c>
      <c r="M784" s="4">
        <v>-0.38321421126437122</v>
      </c>
      <c r="N784" s="3" t="s">
        <v>439</v>
      </c>
    </row>
    <row r="785" spans="1:14" x14ac:dyDescent="0.3">
      <c r="A785" s="3" t="s">
        <v>47</v>
      </c>
      <c r="B785" s="3" t="s">
        <v>41</v>
      </c>
      <c r="C785" s="4">
        <v>39.950000000000003</v>
      </c>
      <c r="D785" s="4">
        <v>10</v>
      </c>
      <c r="E785" s="4">
        <v>5</v>
      </c>
      <c r="F785" s="4">
        <v>199.75</v>
      </c>
      <c r="G785" s="4">
        <v>-0.25142133434747738</v>
      </c>
      <c r="H785" s="3" t="s">
        <v>439</v>
      </c>
      <c r="I785" s="3" t="s">
        <v>143</v>
      </c>
      <c r="J785" s="1">
        <v>45331</v>
      </c>
      <c r="K785" s="4">
        <v>10438.718031746032</v>
      </c>
      <c r="L785" s="4">
        <v>26406.609500097282</v>
      </c>
      <c r="M785" s="4">
        <v>-0.38774262298642737</v>
      </c>
      <c r="N785" s="3" t="s">
        <v>439</v>
      </c>
    </row>
    <row r="786" spans="1:14" x14ac:dyDescent="0.3">
      <c r="A786" s="3" t="s">
        <v>6</v>
      </c>
      <c r="B786" s="3" t="s">
        <v>41</v>
      </c>
      <c r="C786" s="4">
        <v>25.99</v>
      </c>
      <c r="D786" s="4">
        <v>8</v>
      </c>
      <c r="E786" s="4">
        <v>71</v>
      </c>
      <c r="F786" s="4">
        <v>1845.29</v>
      </c>
      <c r="G786" s="4">
        <v>-0.23526658608797388</v>
      </c>
      <c r="H786" s="3" t="s">
        <v>439</v>
      </c>
      <c r="I786" s="3" t="s">
        <v>335</v>
      </c>
      <c r="J786" s="1">
        <v>45383</v>
      </c>
      <c r="K786" s="4">
        <v>10438.718031746032</v>
      </c>
      <c r="L786" s="4">
        <v>26406.609500097282</v>
      </c>
      <c r="M786" s="4">
        <v>-0.32542716366954927</v>
      </c>
      <c r="N786" s="3" t="s">
        <v>439</v>
      </c>
    </row>
    <row r="787" spans="1:14" x14ac:dyDescent="0.3">
      <c r="A787" s="3" t="s">
        <v>67</v>
      </c>
      <c r="B787" s="3" t="s">
        <v>54</v>
      </c>
      <c r="C787" s="4">
        <v>30.99</v>
      </c>
      <c r="D787" s="4">
        <v>10</v>
      </c>
      <c r="E787" s="4">
        <v>866</v>
      </c>
      <c r="F787" s="4">
        <v>26837.34</v>
      </c>
      <c r="G787" s="4">
        <v>1.0087690464965807E-2</v>
      </c>
      <c r="H787" s="3" t="s">
        <v>439</v>
      </c>
      <c r="I787" s="3" t="s">
        <v>143</v>
      </c>
      <c r="J787" s="1">
        <v>45418</v>
      </c>
      <c r="K787" s="4">
        <v>42123.110909090959</v>
      </c>
      <c r="L787" s="4">
        <v>132929.50192099597</v>
      </c>
      <c r="M787" s="4">
        <v>-0.11499156085137335</v>
      </c>
      <c r="N787" s="3" t="s">
        <v>439</v>
      </c>
    </row>
    <row r="788" spans="1:14" x14ac:dyDescent="0.3">
      <c r="A788" s="3" t="s">
        <v>13</v>
      </c>
      <c r="B788" s="3" t="s">
        <v>41</v>
      </c>
      <c r="C788" s="4">
        <v>124.99</v>
      </c>
      <c r="D788" s="4">
        <v>2</v>
      </c>
      <c r="E788" s="4">
        <v>13</v>
      </c>
      <c r="F788" s="4">
        <v>1624.87</v>
      </c>
      <c r="G788" s="4">
        <v>-0.23743051380249908</v>
      </c>
      <c r="H788" s="3" t="s">
        <v>439</v>
      </c>
      <c r="I788" s="3" t="s">
        <v>337</v>
      </c>
      <c r="J788" s="1">
        <v>45347</v>
      </c>
      <c r="K788" s="4">
        <v>10438.718031746032</v>
      </c>
      <c r="L788" s="4">
        <v>26406.609500097282</v>
      </c>
      <c r="M788" s="4">
        <v>-0.33377431630189253</v>
      </c>
      <c r="N788" s="3" t="s">
        <v>439</v>
      </c>
    </row>
    <row r="789" spans="1:14" x14ac:dyDescent="0.3">
      <c r="A789" s="3" t="s">
        <v>29</v>
      </c>
      <c r="B789" s="3" t="s">
        <v>41</v>
      </c>
      <c r="C789" s="4">
        <v>52.94</v>
      </c>
      <c r="D789" s="4">
        <v>1</v>
      </c>
      <c r="E789" s="4">
        <v>100</v>
      </c>
      <c r="F789" s="4">
        <v>5294</v>
      </c>
      <c r="G789" s="4">
        <v>-0.20140958967948044</v>
      </c>
      <c r="H789" s="3" t="s">
        <v>439</v>
      </c>
      <c r="I789" s="3" t="s">
        <v>338</v>
      </c>
      <c r="J789" s="1">
        <v>45431</v>
      </c>
      <c r="K789" s="4">
        <v>10438.718031746032</v>
      </c>
      <c r="L789" s="4">
        <v>26406.609500097282</v>
      </c>
      <c r="M789" s="4">
        <v>-0.19482690618525178</v>
      </c>
      <c r="N789" s="3" t="s">
        <v>439</v>
      </c>
    </row>
    <row r="790" spans="1:14" x14ac:dyDescent="0.3">
      <c r="A790" s="3" t="s">
        <v>10</v>
      </c>
      <c r="B790" s="3" t="s">
        <v>9</v>
      </c>
      <c r="C790" s="4">
        <v>29.99</v>
      </c>
      <c r="D790" s="4">
        <v>3</v>
      </c>
      <c r="E790" s="4">
        <v>42</v>
      </c>
      <c r="F790" s="4">
        <v>1259.58</v>
      </c>
      <c r="G790" s="4">
        <v>-0.24101667274832475</v>
      </c>
      <c r="H790" s="3" t="s">
        <v>439</v>
      </c>
      <c r="I790" s="3" t="s">
        <v>335</v>
      </c>
      <c r="J790" s="1">
        <v>45385</v>
      </c>
      <c r="K790" s="4">
        <v>3369.2595999999985</v>
      </c>
      <c r="L790" s="4">
        <v>7916.3472393375896</v>
      </c>
      <c r="M790" s="4">
        <v>-0.26649659700583433</v>
      </c>
      <c r="N790" s="3" t="s">
        <v>439</v>
      </c>
    </row>
    <row r="791" spans="1:14" x14ac:dyDescent="0.3">
      <c r="A791" s="3" t="s">
        <v>68</v>
      </c>
      <c r="B791" s="3" t="s">
        <v>54</v>
      </c>
      <c r="C791" s="4">
        <v>29.99</v>
      </c>
      <c r="D791" s="4">
        <v>10</v>
      </c>
      <c r="E791" s="4">
        <v>471</v>
      </c>
      <c r="F791" s="4">
        <v>14125.289999999999</v>
      </c>
      <c r="G791" s="4">
        <v>-0.11471022852346441</v>
      </c>
      <c r="H791" s="3" t="s">
        <v>439</v>
      </c>
      <c r="I791" s="3" t="s">
        <v>143</v>
      </c>
      <c r="J791" s="1">
        <v>45323</v>
      </c>
      <c r="K791" s="4">
        <v>42123.110909090959</v>
      </c>
      <c r="L791" s="4">
        <v>132929.50192099597</v>
      </c>
      <c r="M791" s="4">
        <v>-0.21062157387553376</v>
      </c>
      <c r="N791" s="3" t="s">
        <v>439</v>
      </c>
    </row>
    <row r="792" spans="1:14" x14ac:dyDescent="0.3">
      <c r="A792" s="3" t="s">
        <v>20</v>
      </c>
      <c r="B792" s="3" t="s">
        <v>54</v>
      </c>
      <c r="C792" s="4">
        <v>36.36</v>
      </c>
      <c r="D792" s="4">
        <v>226</v>
      </c>
      <c r="E792" s="4">
        <v>771</v>
      </c>
      <c r="F792" s="4">
        <v>28033.56</v>
      </c>
      <c r="G792" s="4">
        <v>2.1831332651107312E-2</v>
      </c>
      <c r="H792" s="3" t="s">
        <v>439</v>
      </c>
      <c r="I792" s="3" t="s">
        <v>143</v>
      </c>
      <c r="J792" s="1">
        <v>45422</v>
      </c>
      <c r="K792" s="4">
        <v>42123.110909090959</v>
      </c>
      <c r="L792" s="4">
        <v>132929.50192099597</v>
      </c>
      <c r="M792" s="4">
        <v>-0.10599265554658292</v>
      </c>
      <c r="N792" s="3" t="s">
        <v>439</v>
      </c>
    </row>
    <row r="793" spans="1:14" x14ac:dyDescent="0.3">
      <c r="A793" s="3" t="s">
        <v>33</v>
      </c>
      <c r="B793" s="3" t="s">
        <v>54</v>
      </c>
      <c r="C793" s="4">
        <v>34.99</v>
      </c>
      <c r="D793" s="4">
        <v>7</v>
      </c>
      <c r="E793" s="4">
        <v>17</v>
      </c>
      <c r="F793" s="4">
        <v>594.83000000000004</v>
      </c>
      <c r="G793" s="4">
        <v>-0.24754271824433516</v>
      </c>
      <c r="H793" s="3" t="s">
        <v>439</v>
      </c>
      <c r="I793" s="3" t="s">
        <v>143</v>
      </c>
      <c r="J793" s="1">
        <v>45299</v>
      </c>
      <c r="K793" s="4">
        <v>42123.110909090959</v>
      </c>
      <c r="L793" s="4">
        <v>132929.50192099597</v>
      </c>
      <c r="M793" s="4">
        <v>-0.31240830898300115</v>
      </c>
      <c r="N793" s="3" t="s">
        <v>439</v>
      </c>
    </row>
    <row r="794" spans="1:14" x14ac:dyDescent="0.3">
      <c r="A794" s="3" t="s">
        <v>5</v>
      </c>
      <c r="B794" s="3" t="s">
        <v>54</v>
      </c>
      <c r="C794" s="4">
        <v>29.95</v>
      </c>
      <c r="D794" s="4">
        <v>6</v>
      </c>
      <c r="E794" s="4">
        <v>1484</v>
      </c>
      <c r="F794" s="4">
        <v>44445.799999999996</v>
      </c>
      <c r="G794" s="4">
        <v>0.18295510088193342</v>
      </c>
      <c r="H794" s="3" t="s">
        <v>439</v>
      </c>
      <c r="I794" s="3" t="s">
        <v>143</v>
      </c>
      <c r="J794" s="1">
        <v>45441</v>
      </c>
      <c r="K794" s="4">
        <v>42123.110909090959</v>
      </c>
      <c r="L794" s="4">
        <v>132929.50192099597</v>
      </c>
      <c r="M794" s="4">
        <v>1.7473089550049475E-2</v>
      </c>
      <c r="N794" s="3" t="s">
        <v>439</v>
      </c>
    </row>
    <row r="795" spans="1:14" x14ac:dyDescent="0.3">
      <c r="A795" s="3" t="s">
        <v>12</v>
      </c>
      <c r="B795" s="3" t="s">
        <v>41</v>
      </c>
      <c r="C795" s="4">
        <v>53.99</v>
      </c>
      <c r="D795" s="4">
        <v>2</v>
      </c>
      <c r="E795" s="4">
        <v>16</v>
      </c>
      <c r="F795" s="4">
        <v>863.84</v>
      </c>
      <c r="G795" s="4">
        <v>-0.24490176826482143</v>
      </c>
      <c r="H795" s="3" t="s">
        <v>439</v>
      </c>
      <c r="I795" s="3" t="s">
        <v>335</v>
      </c>
      <c r="J795" s="1">
        <v>45428</v>
      </c>
      <c r="K795" s="4">
        <v>10438.718031746032</v>
      </c>
      <c r="L795" s="4">
        <v>26406.609500097282</v>
      </c>
      <c r="M795" s="4">
        <v>-0.36259399495080041</v>
      </c>
      <c r="N795" s="3" t="s">
        <v>439</v>
      </c>
    </row>
    <row r="796" spans="1:14" x14ac:dyDescent="0.3">
      <c r="A796" s="3" t="s">
        <v>13</v>
      </c>
      <c r="B796" s="3" t="s">
        <v>54</v>
      </c>
      <c r="C796" s="4">
        <v>28.5</v>
      </c>
      <c r="D796" s="4">
        <v>6</v>
      </c>
      <c r="E796" s="4">
        <v>566</v>
      </c>
      <c r="F796" s="4">
        <v>16131</v>
      </c>
      <c r="G796" s="4">
        <v>-9.5019585858096944E-2</v>
      </c>
      <c r="H796" s="3" t="s">
        <v>439</v>
      </c>
      <c r="I796" s="3" t="s">
        <v>143</v>
      </c>
      <c r="J796" s="1">
        <v>45372</v>
      </c>
      <c r="K796" s="4">
        <v>42123.110909090959</v>
      </c>
      <c r="L796" s="4">
        <v>132929.50192099597</v>
      </c>
      <c r="M796" s="4">
        <v>-0.1955330497254015</v>
      </c>
      <c r="N796" s="3" t="s">
        <v>439</v>
      </c>
    </row>
    <row r="797" spans="1:14" x14ac:dyDescent="0.3">
      <c r="A797" s="3" t="s">
        <v>5</v>
      </c>
      <c r="B797" s="3" t="s">
        <v>54</v>
      </c>
      <c r="C797" s="4">
        <v>29.99</v>
      </c>
      <c r="D797" s="4">
        <v>10</v>
      </c>
      <c r="E797" s="4">
        <v>588</v>
      </c>
      <c r="F797" s="4">
        <v>17634.12</v>
      </c>
      <c r="G797" s="4">
        <v>-8.0263016462138848E-2</v>
      </c>
      <c r="H797" s="3" t="s">
        <v>439</v>
      </c>
      <c r="I797" s="3" t="s">
        <v>143</v>
      </c>
      <c r="J797" s="1">
        <v>45345</v>
      </c>
      <c r="K797" s="4">
        <v>42123.110909090959</v>
      </c>
      <c r="L797" s="4">
        <v>132929.50192099597</v>
      </c>
      <c r="M797" s="4">
        <v>-0.18422540184981293</v>
      </c>
      <c r="N797" s="3" t="s">
        <v>439</v>
      </c>
    </row>
    <row r="798" spans="1:14" x14ac:dyDescent="0.3">
      <c r="A798" s="3" t="s">
        <v>13</v>
      </c>
      <c r="B798" s="3" t="s">
        <v>54</v>
      </c>
      <c r="C798" s="4">
        <v>63.69</v>
      </c>
      <c r="D798" s="4">
        <v>1</v>
      </c>
      <c r="E798" s="4">
        <v>4733</v>
      </c>
      <c r="F798" s="4">
        <v>301444.76999999996</v>
      </c>
      <c r="G798" s="4">
        <v>2.7059892801189567</v>
      </c>
      <c r="H798" s="3" t="s">
        <v>439</v>
      </c>
      <c r="I798" s="3" t="s">
        <v>143</v>
      </c>
      <c r="J798" s="1">
        <v>45383</v>
      </c>
      <c r="K798" s="4">
        <v>42123.110909090959</v>
      </c>
      <c r="L798" s="4">
        <v>132929.50192099597</v>
      </c>
      <c r="M798" s="4">
        <v>1.9508209640703515</v>
      </c>
      <c r="N798" s="3" t="s">
        <v>439</v>
      </c>
    </row>
    <row r="799" spans="1:14" x14ac:dyDescent="0.3">
      <c r="A799" s="3" t="s">
        <v>173</v>
      </c>
      <c r="B799" s="3" t="s">
        <v>9</v>
      </c>
      <c r="C799" s="4">
        <v>24.19</v>
      </c>
      <c r="D799" s="4">
        <v>15</v>
      </c>
      <c r="E799" s="4">
        <v>73</v>
      </c>
      <c r="F799" s="4">
        <v>1765.8700000000001</v>
      </c>
      <c r="G799" s="4">
        <v>-0.23604627549495871</v>
      </c>
      <c r="H799" s="3" t="s">
        <v>439</v>
      </c>
      <c r="I799" s="3" t="s">
        <v>143</v>
      </c>
      <c r="J799" s="1">
        <v>45407</v>
      </c>
      <c r="K799" s="4">
        <v>3369.2595999999985</v>
      </c>
      <c r="L799" s="4">
        <v>7916.3472393375896</v>
      </c>
      <c r="M799" s="4">
        <v>-0.20254159545105604</v>
      </c>
      <c r="N799" s="3" t="s">
        <v>439</v>
      </c>
    </row>
    <row r="800" spans="1:14" x14ac:dyDescent="0.3">
      <c r="A800" s="3" t="s">
        <v>12</v>
      </c>
      <c r="B800" s="3" t="s">
        <v>54</v>
      </c>
      <c r="C800" s="4">
        <v>31.99</v>
      </c>
      <c r="D800" s="4">
        <v>5</v>
      </c>
      <c r="E800" s="4">
        <v>56</v>
      </c>
      <c r="F800" s="4">
        <v>1791.4399999999998</v>
      </c>
      <c r="G800" s="4">
        <v>-0.2357952473139388</v>
      </c>
      <c r="H800" s="3" t="s">
        <v>439</v>
      </c>
      <c r="I800" s="3" t="s">
        <v>143</v>
      </c>
      <c r="J800" s="1">
        <v>45338</v>
      </c>
      <c r="K800" s="4">
        <v>42123.110909090959</v>
      </c>
      <c r="L800" s="4">
        <v>132929.50192099597</v>
      </c>
      <c r="M800" s="4">
        <v>-0.30340646979224589</v>
      </c>
      <c r="N800" s="3" t="s">
        <v>439</v>
      </c>
    </row>
    <row r="801" spans="1:14" x14ac:dyDescent="0.3">
      <c r="A801" s="3" t="s">
        <v>16</v>
      </c>
      <c r="B801" s="3" t="s">
        <v>54</v>
      </c>
      <c r="C801" s="4">
        <v>47.99</v>
      </c>
      <c r="D801" s="4">
        <v>1</v>
      </c>
      <c r="E801" s="4">
        <v>8877</v>
      </c>
      <c r="F801" s="4">
        <v>426007.23000000004</v>
      </c>
      <c r="G801" s="4">
        <v>3.9288554419165886</v>
      </c>
      <c r="H801" s="3" t="s">
        <v>438</v>
      </c>
      <c r="I801" s="3" t="s">
        <v>143</v>
      </c>
      <c r="J801" s="1">
        <v>45392</v>
      </c>
      <c r="K801" s="4">
        <v>42123.110909090959</v>
      </c>
      <c r="L801" s="4">
        <v>132929.50192099597</v>
      </c>
      <c r="M801" s="4">
        <v>2.8878775105849943</v>
      </c>
      <c r="N801" s="3" t="s">
        <v>439</v>
      </c>
    </row>
    <row r="802" spans="1:14" x14ac:dyDescent="0.3">
      <c r="A802" s="3" t="s">
        <v>6</v>
      </c>
      <c r="B802" s="3" t="s">
        <v>41</v>
      </c>
      <c r="C802" s="4">
        <v>16.899999999999999</v>
      </c>
      <c r="D802" s="4">
        <v>10</v>
      </c>
      <c r="E802" s="4">
        <v>127</v>
      </c>
      <c r="F802" s="4">
        <v>2146.2999999999997</v>
      </c>
      <c r="G802" s="4">
        <v>-0.23231148273369923</v>
      </c>
      <c r="H802" s="3" t="s">
        <v>439</v>
      </c>
      <c r="I802" s="3" t="s">
        <v>338</v>
      </c>
      <c r="J802" s="1">
        <v>45444</v>
      </c>
      <c r="K802" s="4">
        <v>10438.718031746032</v>
      </c>
      <c r="L802" s="4">
        <v>26406.609500097282</v>
      </c>
      <c r="M802" s="4">
        <v>-0.31402812359214399</v>
      </c>
      <c r="N802" s="3" t="s">
        <v>439</v>
      </c>
    </row>
    <row r="803" spans="1:14" x14ac:dyDescent="0.3">
      <c r="A803" s="3" t="s">
        <v>13</v>
      </c>
      <c r="B803" s="3" t="s">
        <v>54</v>
      </c>
      <c r="C803" s="4">
        <v>29.99</v>
      </c>
      <c r="D803" s="4">
        <v>7</v>
      </c>
      <c r="E803" s="4">
        <v>51</v>
      </c>
      <c r="F803" s="4">
        <v>1529.49</v>
      </c>
      <c r="G803" s="4">
        <v>-0.23836688720514587</v>
      </c>
      <c r="H803" s="3" t="s">
        <v>439</v>
      </c>
      <c r="I803" s="3" t="s">
        <v>143</v>
      </c>
      <c r="J803" s="1">
        <v>45441</v>
      </c>
      <c r="K803" s="4">
        <v>42123.110909090959</v>
      </c>
      <c r="L803" s="4">
        <v>132929.50192099597</v>
      </c>
      <c r="M803" s="4">
        <v>-0.30537706319863428</v>
      </c>
      <c r="N803" s="3" t="s">
        <v>439</v>
      </c>
    </row>
    <row r="804" spans="1:14" x14ac:dyDescent="0.3">
      <c r="A804" s="3" t="s">
        <v>31</v>
      </c>
      <c r="B804" s="3" t="s">
        <v>54</v>
      </c>
      <c r="C804" s="4">
        <v>28.99</v>
      </c>
      <c r="D804" s="4">
        <v>10</v>
      </c>
      <c r="E804" s="4">
        <v>124</v>
      </c>
      <c r="F804" s="4">
        <v>3594.7599999999998</v>
      </c>
      <c r="G804" s="4">
        <v>-0.21809152657100467</v>
      </c>
      <c r="H804" s="3" t="s">
        <v>439</v>
      </c>
      <c r="I804" s="3" t="s">
        <v>143</v>
      </c>
      <c r="J804" s="1">
        <v>45336</v>
      </c>
      <c r="K804" s="4">
        <v>42123.110909090959</v>
      </c>
      <c r="L804" s="4">
        <v>132929.50192099597</v>
      </c>
      <c r="M804" s="4">
        <v>-0.28984048200217827</v>
      </c>
      <c r="N804" s="3" t="s">
        <v>439</v>
      </c>
    </row>
    <row r="805" spans="1:14" x14ac:dyDescent="0.3">
      <c r="A805" s="3" t="s">
        <v>12</v>
      </c>
      <c r="B805" s="3" t="s">
        <v>54</v>
      </c>
      <c r="C805" s="4">
        <v>44.49</v>
      </c>
      <c r="D805" s="4">
        <v>5</v>
      </c>
      <c r="E805" s="4">
        <v>4</v>
      </c>
      <c r="F805" s="4">
        <v>177.96</v>
      </c>
      <c r="G805" s="4">
        <v>-0.25163525316110369</v>
      </c>
      <c r="H805" s="3" t="s">
        <v>439</v>
      </c>
      <c r="I805" s="3" t="s">
        <v>143</v>
      </c>
      <c r="J805" s="1">
        <v>45370</v>
      </c>
      <c r="K805" s="4">
        <v>42123.110909090959</v>
      </c>
      <c r="L805" s="4">
        <v>132929.50192099597</v>
      </c>
      <c r="M805" s="4">
        <v>-0.31554433216804073</v>
      </c>
      <c r="N805" s="3" t="s">
        <v>439</v>
      </c>
    </row>
    <row r="806" spans="1:14" x14ac:dyDescent="0.3">
      <c r="A806" s="3" t="s">
        <v>6</v>
      </c>
      <c r="B806" s="3" t="s">
        <v>41</v>
      </c>
      <c r="C806" s="4">
        <v>17.18</v>
      </c>
      <c r="D806" s="4">
        <v>10</v>
      </c>
      <c r="E806" s="4">
        <v>65</v>
      </c>
      <c r="F806" s="4">
        <v>1116.7</v>
      </c>
      <c r="G806" s="4">
        <v>-0.24241936756663235</v>
      </c>
      <c r="H806" s="3" t="s">
        <v>439</v>
      </c>
      <c r="I806" s="3" t="s">
        <v>337</v>
      </c>
      <c r="J806" s="1">
        <v>45322</v>
      </c>
      <c r="K806" s="4">
        <v>10438.718031746032</v>
      </c>
      <c r="L806" s="4">
        <v>26406.609500097282</v>
      </c>
      <c r="M806" s="4">
        <v>-0.35301836200181963</v>
      </c>
      <c r="N806" s="3" t="s">
        <v>439</v>
      </c>
    </row>
    <row r="807" spans="1:14" x14ac:dyDescent="0.3">
      <c r="A807" s="3" t="s">
        <v>91</v>
      </c>
      <c r="B807" s="3" t="s">
        <v>54</v>
      </c>
      <c r="C807" s="4">
        <v>16.39</v>
      </c>
      <c r="D807" s="4">
        <v>31</v>
      </c>
      <c r="E807" s="4">
        <v>1630</v>
      </c>
      <c r="F807" s="4">
        <v>26715.7</v>
      </c>
      <c r="G807" s="4">
        <v>8.8935149491558025E-3</v>
      </c>
      <c r="H807" s="3" t="s">
        <v>439</v>
      </c>
      <c r="I807" s="3" t="s">
        <v>143</v>
      </c>
      <c r="J807" s="1">
        <v>45421</v>
      </c>
      <c r="K807" s="4">
        <v>42123.110909090959</v>
      </c>
      <c r="L807" s="4">
        <v>132929.50192099597</v>
      </c>
      <c r="M807" s="4">
        <v>-0.11590663236102434</v>
      </c>
      <c r="N807" s="3" t="s">
        <v>439</v>
      </c>
    </row>
    <row r="808" spans="1:14" x14ac:dyDescent="0.3">
      <c r="A808" s="3" t="s">
        <v>58</v>
      </c>
      <c r="B808" s="3" t="s">
        <v>41</v>
      </c>
      <c r="C808" s="4">
        <v>48.97</v>
      </c>
      <c r="D808" s="4">
        <v>4</v>
      </c>
      <c r="E808" s="4">
        <v>30</v>
      </c>
      <c r="F808" s="4">
        <v>1469.1</v>
      </c>
      <c r="G808" s="4">
        <v>-0.23895975352707755</v>
      </c>
      <c r="H808" s="3" t="s">
        <v>439</v>
      </c>
      <c r="I808" s="3" t="s">
        <v>338</v>
      </c>
      <c r="J808" s="1">
        <v>45422</v>
      </c>
      <c r="K808" s="4">
        <v>10438.718031746032</v>
      </c>
      <c r="L808" s="4">
        <v>26406.609500097282</v>
      </c>
      <c r="M808" s="4">
        <v>-0.33967321824155378</v>
      </c>
      <c r="N808" s="3" t="s">
        <v>439</v>
      </c>
    </row>
    <row r="809" spans="1:14" x14ac:dyDescent="0.3">
      <c r="A809" s="3" t="s">
        <v>75</v>
      </c>
      <c r="B809" s="3" t="s">
        <v>180</v>
      </c>
      <c r="C809" s="4">
        <v>25.99</v>
      </c>
      <c r="D809" s="4">
        <v>6</v>
      </c>
      <c r="E809" s="4">
        <v>209</v>
      </c>
      <c r="F809" s="4">
        <v>5431.91</v>
      </c>
      <c r="G809" s="4">
        <v>-0.20005568680719044</v>
      </c>
      <c r="H809" s="3" t="s">
        <v>439</v>
      </c>
      <c r="I809" s="3" t="s">
        <v>143</v>
      </c>
      <c r="J809" s="1">
        <v>45374</v>
      </c>
      <c r="K809" s="4">
        <v>15577.778285714288</v>
      </c>
      <c r="L809" s="4">
        <v>35267.89604619662</v>
      </c>
      <c r="M809" s="4">
        <v>-0.28767999861473009</v>
      </c>
      <c r="N809" s="3" t="s">
        <v>439</v>
      </c>
    </row>
    <row r="810" spans="1:14" x14ac:dyDescent="0.3">
      <c r="A810" s="3" t="s">
        <v>136</v>
      </c>
      <c r="B810" s="3" t="s">
        <v>180</v>
      </c>
      <c r="C810" s="4">
        <v>96.95</v>
      </c>
      <c r="D810" s="4">
        <v>2</v>
      </c>
      <c r="E810" s="4">
        <v>6</v>
      </c>
      <c r="F810" s="4">
        <v>581.70000000000005</v>
      </c>
      <c r="G810" s="4">
        <v>-0.24767161930091677</v>
      </c>
      <c r="H810" s="3" t="s">
        <v>439</v>
      </c>
      <c r="I810" s="3" t="s">
        <v>335</v>
      </c>
      <c r="J810" s="1">
        <v>45317</v>
      </c>
      <c r="K810" s="4">
        <v>15577.778285714288</v>
      </c>
      <c r="L810" s="4">
        <v>35267.89604619662</v>
      </c>
      <c r="M810" s="4">
        <v>-0.42520478868575728</v>
      </c>
      <c r="N810" s="3" t="s">
        <v>439</v>
      </c>
    </row>
    <row r="811" spans="1:14" x14ac:dyDescent="0.3">
      <c r="A811" s="3" t="s">
        <v>14</v>
      </c>
      <c r="B811" s="3" t="s">
        <v>41</v>
      </c>
      <c r="C811" s="4">
        <v>74.989999999999995</v>
      </c>
      <c r="D811" s="4">
        <v>2</v>
      </c>
      <c r="E811" s="4">
        <v>4</v>
      </c>
      <c r="F811" s="4">
        <v>299.95999999999998</v>
      </c>
      <c r="G811" s="4">
        <v>-0.2504375434198276</v>
      </c>
      <c r="H811" s="3" t="s">
        <v>439</v>
      </c>
      <c r="I811" s="3" t="s">
        <v>338</v>
      </c>
      <c r="J811" s="1">
        <v>45335</v>
      </c>
      <c r="K811" s="4">
        <v>10438.718031746032</v>
      </c>
      <c r="L811" s="4">
        <v>26406.609500097282</v>
      </c>
      <c r="M811" s="4">
        <v>-0.38394773973950275</v>
      </c>
      <c r="N811" s="3" t="s">
        <v>439</v>
      </c>
    </row>
    <row r="812" spans="1:14" x14ac:dyDescent="0.3">
      <c r="A812" s="3" t="s">
        <v>6</v>
      </c>
      <c r="B812" s="3" t="s">
        <v>41</v>
      </c>
      <c r="C812" s="4">
        <v>23.89</v>
      </c>
      <c r="D812" s="4">
        <v>9</v>
      </c>
      <c r="E812" s="4">
        <v>14</v>
      </c>
      <c r="F812" s="4">
        <v>334.46000000000004</v>
      </c>
      <c r="G812" s="4">
        <v>-0.25009884681266348</v>
      </c>
      <c r="H812" s="3" t="s">
        <v>439</v>
      </c>
      <c r="I812" s="3" t="s">
        <v>337</v>
      </c>
      <c r="J812" s="1">
        <v>45434</v>
      </c>
      <c r="K812" s="4">
        <v>10438.718031746032</v>
      </c>
      <c r="L812" s="4">
        <v>26406.609500097282</v>
      </c>
      <c r="M812" s="4">
        <v>-0.3826412486506004</v>
      </c>
      <c r="N812" s="3" t="s">
        <v>439</v>
      </c>
    </row>
    <row r="813" spans="1:14" x14ac:dyDescent="0.3">
      <c r="A813" s="3" t="s">
        <v>158</v>
      </c>
      <c r="B813" s="3" t="s">
        <v>41</v>
      </c>
      <c r="C813" s="4">
        <v>69.97</v>
      </c>
      <c r="D813" s="4">
        <v>8</v>
      </c>
      <c r="E813" s="4">
        <v>30</v>
      </c>
      <c r="F813" s="4">
        <v>2099.1</v>
      </c>
      <c r="G813" s="4">
        <v>-0.23277485896147163</v>
      </c>
      <c r="H813" s="3" t="s">
        <v>439</v>
      </c>
      <c r="I813" s="3" t="s">
        <v>335</v>
      </c>
      <c r="J813" s="1">
        <v>45362</v>
      </c>
      <c r="K813" s="4">
        <v>10438.718031746032</v>
      </c>
      <c r="L813" s="4">
        <v>26406.609500097282</v>
      </c>
      <c r="M813" s="4">
        <v>-0.31581555487898999</v>
      </c>
      <c r="N813" s="3" t="s">
        <v>439</v>
      </c>
    </row>
    <row r="814" spans="1:14" x14ac:dyDescent="0.3">
      <c r="A814" s="3" t="s">
        <v>3</v>
      </c>
      <c r="B814" s="3" t="s">
        <v>9</v>
      </c>
      <c r="C814" s="4">
        <v>15.99</v>
      </c>
      <c r="D814" s="4">
        <v>10</v>
      </c>
      <c r="E814" s="4">
        <v>45</v>
      </c>
      <c r="F814" s="4">
        <v>719.55</v>
      </c>
      <c r="G814" s="4">
        <v>-0.24631830546620442</v>
      </c>
      <c r="H814" s="3" t="s">
        <v>439</v>
      </c>
      <c r="I814" s="3" t="s">
        <v>338</v>
      </c>
      <c r="J814" s="1">
        <v>45376</v>
      </c>
      <c r="K814" s="4">
        <v>3369.2595999999985</v>
      </c>
      <c r="L814" s="4">
        <v>7916.3472393375896</v>
      </c>
      <c r="M814" s="4">
        <v>-0.33471366526637053</v>
      </c>
      <c r="N814" s="3" t="s">
        <v>439</v>
      </c>
    </row>
    <row r="815" spans="1:14" x14ac:dyDescent="0.3">
      <c r="A815" s="3" t="s">
        <v>19</v>
      </c>
      <c r="B815" s="3" t="s">
        <v>54</v>
      </c>
      <c r="C815" s="4">
        <v>39.99</v>
      </c>
      <c r="D815" s="4">
        <v>6</v>
      </c>
      <c r="E815" s="4">
        <v>25</v>
      </c>
      <c r="F815" s="4">
        <v>999.75</v>
      </c>
      <c r="G815" s="4">
        <v>-0.24356749997845398</v>
      </c>
      <c r="H815" s="3" t="s">
        <v>439</v>
      </c>
      <c r="I815" s="3" t="s">
        <v>143</v>
      </c>
      <c r="J815" s="1">
        <v>45325</v>
      </c>
      <c r="K815" s="4">
        <v>42123.110909090959</v>
      </c>
      <c r="L815" s="4">
        <v>132929.50192099597</v>
      </c>
      <c r="M815" s="4">
        <v>-0.30936218307303837</v>
      </c>
      <c r="N815" s="3" t="s">
        <v>439</v>
      </c>
    </row>
    <row r="816" spans="1:14" x14ac:dyDescent="0.3">
      <c r="A816" s="3" t="s">
        <v>32</v>
      </c>
      <c r="B816" s="3" t="s">
        <v>7</v>
      </c>
      <c r="C816" s="4">
        <v>48.87</v>
      </c>
      <c r="D816" s="4">
        <v>3</v>
      </c>
      <c r="E816" s="4">
        <v>8</v>
      </c>
      <c r="F816" s="4">
        <v>390.96</v>
      </c>
      <c r="G816" s="4">
        <v>-0.24954416976035118</v>
      </c>
      <c r="H816" s="3" t="s">
        <v>439</v>
      </c>
      <c r="I816" s="3" t="s">
        <v>337</v>
      </c>
      <c r="J816" s="1">
        <v>45441</v>
      </c>
      <c r="K816" s="4">
        <v>1881.0670270270268</v>
      </c>
      <c r="L816" s="4">
        <v>5343.4324984110126</v>
      </c>
      <c r="M816" s="4">
        <v>-0.27886700682943838</v>
      </c>
      <c r="N816" s="3" t="s">
        <v>439</v>
      </c>
    </row>
    <row r="817" spans="1:14" x14ac:dyDescent="0.3">
      <c r="A817" s="3" t="s">
        <v>32</v>
      </c>
      <c r="B817" s="3" t="s">
        <v>41</v>
      </c>
      <c r="C817" s="4">
        <v>72.989999999999995</v>
      </c>
      <c r="D817" s="4">
        <v>8</v>
      </c>
      <c r="E817" s="4">
        <v>180</v>
      </c>
      <c r="F817" s="4">
        <v>13138.199999999999</v>
      </c>
      <c r="G817" s="4">
        <v>-0.12440078023261357</v>
      </c>
      <c r="H817" s="3" t="s">
        <v>439</v>
      </c>
      <c r="I817" s="3" t="s">
        <v>335</v>
      </c>
      <c r="J817" s="1">
        <v>45396</v>
      </c>
      <c r="K817" s="4">
        <v>10438.718031746032</v>
      </c>
      <c r="L817" s="4">
        <v>26406.609500097282</v>
      </c>
      <c r="M817" s="4">
        <v>0.10222751119351474</v>
      </c>
      <c r="N817" s="3" t="s">
        <v>439</v>
      </c>
    </row>
    <row r="818" spans="1:14" x14ac:dyDescent="0.3">
      <c r="A818" s="3" t="s">
        <v>23</v>
      </c>
      <c r="B818" s="3" t="s">
        <v>7</v>
      </c>
      <c r="C818" s="4">
        <v>31.95</v>
      </c>
      <c r="D818" s="4">
        <v>3</v>
      </c>
      <c r="E818" s="4">
        <v>5</v>
      </c>
      <c r="F818" s="4">
        <v>159.75</v>
      </c>
      <c r="G818" s="4">
        <v>-0.25181402606592856</v>
      </c>
      <c r="H818" s="3" t="s">
        <v>439</v>
      </c>
      <c r="I818" s="3" t="s">
        <v>338</v>
      </c>
      <c r="J818" s="1">
        <v>45335</v>
      </c>
      <c r="K818" s="4">
        <v>1881.0670270270268</v>
      </c>
      <c r="L818" s="4">
        <v>5343.4324984110126</v>
      </c>
      <c r="M818" s="4">
        <v>-0.32213694615565902</v>
      </c>
      <c r="N818" s="3" t="s">
        <v>439</v>
      </c>
    </row>
    <row r="819" spans="1:14" x14ac:dyDescent="0.3">
      <c r="A819" s="3" t="s">
        <v>83</v>
      </c>
      <c r="B819" s="3" t="s">
        <v>41</v>
      </c>
      <c r="C819" s="4">
        <v>188.3</v>
      </c>
      <c r="D819" s="4">
        <v>1</v>
      </c>
      <c r="E819" s="4">
        <v>266</v>
      </c>
      <c r="F819" s="4">
        <v>50087.8</v>
      </c>
      <c r="G819" s="4">
        <v>0.23834426776947115</v>
      </c>
      <c r="H819" s="3" t="s">
        <v>439</v>
      </c>
      <c r="I819" s="3" t="s">
        <v>338</v>
      </c>
      <c r="J819" s="1">
        <v>45415</v>
      </c>
      <c r="K819" s="4">
        <v>10438.718031746032</v>
      </c>
      <c r="L819" s="4">
        <v>26406.609500097282</v>
      </c>
      <c r="M819" s="4">
        <v>1.5014832543385741</v>
      </c>
      <c r="N819" s="3" t="s">
        <v>439</v>
      </c>
    </row>
    <row r="820" spans="1:14" x14ac:dyDescent="0.3">
      <c r="A820" s="3" t="s">
        <v>13</v>
      </c>
      <c r="B820" s="3" t="s">
        <v>41</v>
      </c>
      <c r="C820" s="4">
        <v>55.45</v>
      </c>
      <c r="D820" s="4">
        <v>3</v>
      </c>
      <c r="E820" s="4">
        <v>11</v>
      </c>
      <c r="F820" s="4">
        <v>609.95000000000005</v>
      </c>
      <c r="G820" s="4">
        <v>-0.24739428077476064</v>
      </c>
      <c r="H820" s="3" t="s">
        <v>439</v>
      </c>
      <c r="I820" s="3" t="s">
        <v>335</v>
      </c>
      <c r="J820" s="1">
        <v>45440</v>
      </c>
      <c r="K820" s="4">
        <v>10438.718031746032</v>
      </c>
      <c r="L820" s="4">
        <v>26406.609500097282</v>
      </c>
      <c r="M820" s="4">
        <v>-0.37220863328591358</v>
      </c>
      <c r="N820" s="3" t="s">
        <v>439</v>
      </c>
    </row>
    <row r="821" spans="1:14" x14ac:dyDescent="0.3">
      <c r="A821" s="3" t="s">
        <v>20</v>
      </c>
      <c r="B821" s="3" t="s">
        <v>54</v>
      </c>
      <c r="C821" s="4">
        <v>16</v>
      </c>
      <c r="D821" s="4">
        <v>10</v>
      </c>
      <c r="E821" s="4">
        <v>41</v>
      </c>
      <c r="F821" s="4">
        <v>656</v>
      </c>
      <c r="G821" s="4">
        <v>-0.24694219443389373</v>
      </c>
      <c r="H821" s="3" t="s">
        <v>439</v>
      </c>
      <c r="I821" s="3" t="s">
        <v>143</v>
      </c>
      <c r="J821" s="1">
        <v>45420</v>
      </c>
      <c r="K821" s="4">
        <v>42123.110909090959</v>
      </c>
      <c r="L821" s="4">
        <v>132929.50192099597</v>
      </c>
      <c r="M821" s="4">
        <v>-0.31194814025359185</v>
      </c>
      <c r="N821" s="3" t="s">
        <v>439</v>
      </c>
    </row>
    <row r="822" spans="1:14" x14ac:dyDescent="0.3">
      <c r="A822" s="3" t="s">
        <v>5</v>
      </c>
      <c r="B822" s="3" t="s">
        <v>25</v>
      </c>
      <c r="C822" s="4">
        <v>123.99</v>
      </c>
      <c r="D822" s="4">
        <v>19</v>
      </c>
      <c r="E822" s="4">
        <v>5</v>
      </c>
      <c r="F822" s="4">
        <v>619.94999999999993</v>
      </c>
      <c r="G822" s="4">
        <v>-0.24729610784514783</v>
      </c>
      <c r="H822" s="3" t="s">
        <v>439</v>
      </c>
      <c r="I822" s="3" t="s">
        <v>143</v>
      </c>
      <c r="J822" s="1">
        <v>45366</v>
      </c>
      <c r="K822" s="4">
        <v>7851.1500000000024</v>
      </c>
      <c r="L822" s="4">
        <v>18631.101710406907</v>
      </c>
      <c r="M822" s="4">
        <v>-0.38812519583642335</v>
      </c>
      <c r="N822" s="3" t="s">
        <v>439</v>
      </c>
    </row>
    <row r="823" spans="1:14" x14ac:dyDescent="0.3">
      <c r="A823" s="3" t="s">
        <v>32</v>
      </c>
      <c r="B823" s="3" t="s">
        <v>41</v>
      </c>
      <c r="C823" s="4">
        <v>70</v>
      </c>
      <c r="D823" s="4">
        <v>1</v>
      </c>
      <c r="E823" s="4">
        <v>2</v>
      </c>
      <c r="F823" s="4">
        <v>140</v>
      </c>
      <c r="G823" s="4">
        <v>-0.25200791760191382</v>
      </c>
      <c r="H823" s="3" t="s">
        <v>439</v>
      </c>
      <c r="I823" s="3" t="s">
        <v>337</v>
      </c>
      <c r="J823" s="1">
        <v>45422</v>
      </c>
      <c r="K823" s="4">
        <v>10438.718031746032</v>
      </c>
      <c r="L823" s="4">
        <v>26406.609500097282</v>
      </c>
      <c r="M823" s="4">
        <v>-0.39000531407517847</v>
      </c>
      <c r="N823" s="3" t="s">
        <v>439</v>
      </c>
    </row>
    <row r="824" spans="1:14" x14ac:dyDescent="0.3">
      <c r="A824" s="3" t="s">
        <v>164</v>
      </c>
      <c r="B824" s="3" t="s">
        <v>41</v>
      </c>
      <c r="C824" s="4">
        <v>3.5</v>
      </c>
      <c r="D824" s="4">
        <v>4</v>
      </c>
      <c r="E824" s="4">
        <v>3009</v>
      </c>
      <c r="F824" s="4">
        <v>10531.5</v>
      </c>
      <c r="G824" s="4">
        <v>-0.14999151779478023</v>
      </c>
      <c r="H824" s="3" t="s">
        <v>439</v>
      </c>
      <c r="I824" s="3" t="s">
        <v>337</v>
      </c>
      <c r="J824" s="1">
        <v>45418</v>
      </c>
      <c r="K824" s="4">
        <v>10438.718031746032</v>
      </c>
      <c r="L824" s="4">
        <v>26406.609500097282</v>
      </c>
      <c r="M824" s="4">
        <v>3.5135888328877147E-3</v>
      </c>
      <c r="N824" s="3" t="s">
        <v>439</v>
      </c>
    </row>
    <row r="825" spans="1:14" x14ac:dyDescent="0.3">
      <c r="A825" s="3" t="s">
        <v>3</v>
      </c>
      <c r="B825" s="3" t="s">
        <v>7</v>
      </c>
      <c r="C825" s="4">
        <v>10.99</v>
      </c>
      <c r="D825" s="4">
        <v>10</v>
      </c>
      <c r="E825" s="4">
        <v>38</v>
      </c>
      <c r="F825" s="4">
        <v>417.62</v>
      </c>
      <c r="G825" s="4">
        <v>-0.2492824407300035</v>
      </c>
      <c r="H825" s="3" t="s">
        <v>439</v>
      </c>
      <c r="I825" s="3" t="s">
        <v>335</v>
      </c>
      <c r="J825" s="1">
        <v>45388</v>
      </c>
      <c r="K825" s="4">
        <v>1881.0670270270268</v>
      </c>
      <c r="L825" s="4">
        <v>5343.4324984110126</v>
      </c>
      <c r="M825" s="4">
        <v>-0.27387770453958482</v>
      </c>
      <c r="N825" s="3" t="s">
        <v>439</v>
      </c>
    </row>
    <row r="826" spans="1:14" x14ac:dyDescent="0.3">
      <c r="A826" s="3" t="s">
        <v>351</v>
      </c>
      <c r="B826" s="3" t="s">
        <v>129</v>
      </c>
      <c r="C826" s="4">
        <v>42.99</v>
      </c>
      <c r="D826" s="4">
        <v>4</v>
      </c>
      <c r="E826" s="4">
        <v>26</v>
      </c>
      <c r="F826" s="4">
        <v>1117.74</v>
      </c>
      <c r="G826" s="4">
        <v>-0.24240915758195261</v>
      </c>
      <c r="H826" s="3" t="s">
        <v>439</v>
      </c>
      <c r="I826" s="3" t="s">
        <v>143</v>
      </c>
      <c r="J826" s="1">
        <v>45336</v>
      </c>
      <c r="K826" s="4">
        <v>66960.915909090923</v>
      </c>
      <c r="L826" s="4">
        <v>268412.05159382155</v>
      </c>
      <c r="M826" s="4">
        <v>-0.24530633225340068</v>
      </c>
      <c r="N826" s="3" t="s">
        <v>439</v>
      </c>
    </row>
    <row r="827" spans="1:14" x14ac:dyDescent="0.3">
      <c r="A827" s="3" t="s">
        <v>12</v>
      </c>
      <c r="B827" s="3" t="s">
        <v>54</v>
      </c>
      <c r="C827" s="4">
        <v>31.99</v>
      </c>
      <c r="D827" s="4">
        <v>10</v>
      </c>
      <c r="E827" s="4">
        <v>103</v>
      </c>
      <c r="F827" s="4">
        <v>3294.97</v>
      </c>
      <c r="G827" s="4">
        <v>-0.22103465282786655</v>
      </c>
      <c r="H827" s="3" t="s">
        <v>439</v>
      </c>
      <c r="I827" s="3" t="s">
        <v>143</v>
      </c>
      <c r="J827" s="1">
        <v>45441</v>
      </c>
      <c r="K827" s="4">
        <v>42123.110909090959</v>
      </c>
      <c r="L827" s="4">
        <v>132929.50192099597</v>
      </c>
      <c r="M827" s="4">
        <v>-0.29209573757500196</v>
      </c>
      <c r="N827" s="3" t="s">
        <v>439</v>
      </c>
    </row>
    <row r="828" spans="1:14" x14ac:dyDescent="0.3">
      <c r="A828" s="3" t="s">
        <v>5</v>
      </c>
      <c r="B828" s="3" t="s">
        <v>54</v>
      </c>
      <c r="C828" s="4">
        <v>38.25</v>
      </c>
      <c r="D828" s="4">
        <v>10</v>
      </c>
      <c r="E828" s="4">
        <v>363</v>
      </c>
      <c r="F828" s="4">
        <v>13884.75</v>
      </c>
      <c r="G828" s="4">
        <v>-0.11707168017237052</v>
      </c>
      <c r="H828" s="3" t="s">
        <v>439</v>
      </c>
      <c r="I828" s="3" t="s">
        <v>143</v>
      </c>
      <c r="J828" s="1">
        <v>45341</v>
      </c>
      <c r="K828" s="4">
        <v>42123.110909090959</v>
      </c>
      <c r="L828" s="4">
        <v>132929.50192099597</v>
      </c>
      <c r="M828" s="4">
        <v>-0.21243110446523655</v>
      </c>
      <c r="N828" s="3" t="s">
        <v>439</v>
      </c>
    </row>
    <row r="829" spans="1:14" x14ac:dyDescent="0.3">
      <c r="A829" s="3" t="s">
        <v>96</v>
      </c>
      <c r="B829" s="3" t="s">
        <v>54</v>
      </c>
      <c r="C829" s="4">
        <v>36.15</v>
      </c>
      <c r="D829" s="4">
        <v>487</v>
      </c>
      <c r="E829" s="4">
        <v>7592</v>
      </c>
      <c r="F829" s="4">
        <v>274450.8</v>
      </c>
      <c r="G829" s="4">
        <v>2.4409815684409732</v>
      </c>
      <c r="H829" s="3" t="s">
        <v>439</v>
      </c>
      <c r="I829" s="3" t="s">
        <v>143</v>
      </c>
      <c r="J829" s="1">
        <v>45434</v>
      </c>
      <c r="K829" s="4">
        <v>42123.110909090959</v>
      </c>
      <c r="L829" s="4">
        <v>132929.50192099597</v>
      </c>
      <c r="M829" s="4">
        <v>1.7477511442793821</v>
      </c>
      <c r="N829" s="3" t="s">
        <v>439</v>
      </c>
    </row>
    <row r="830" spans="1:14" x14ac:dyDescent="0.3">
      <c r="A830" s="3" t="s">
        <v>277</v>
      </c>
      <c r="B830" s="3" t="s">
        <v>277</v>
      </c>
      <c r="C830" s="4">
        <v>16.34</v>
      </c>
      <c r="D830" s="4">
        <v>5</v>
      </c>
      <c r="E830" s="4">
        <v>103</v>
      </c>
      <c r="F830" s="4">
        <v>1683.02</v>
      </c>
      <c r="G830" s="4">
        <v>-0.23685963821680067</v>
      </c>
      <c r="H830" s="3" t="s">
        <v>439</v>
      </c>
      <c r="I830" s="3" t="s">
        <v>337</v>
      </c>
      <c r="J830" s="1">
        <v>45334</v>
      </c>
      <c r="K830" s="4">
        <v>888.70666666666682</v>
      </c>
      <c r="L830" s="4">
        <v>578.87046250051094</v>
      </c>
      <c r="M830" s="4">
        <v>1.3721780342741743</v>
      </c>
      <c r="N830" s="3" t="s">
        <v>439</v>
      </c>
    </row>
    <row r="831" spans="1:14" x14ac:dyDescent="0.3">
      <c r="A831" s="3" t="s">
        <v>29</v>
      </c>
      <c r="B831" s="3" t="s">
        <v>54</v>
      </c>
      <c r="C831" s="4">
        <v>25.81</v>
      </c>
      <c r="D831" s="4">
        <v>95</v>
      </c>
      <c r="E831" s="4">
        <v>1424</v>
      </c>
      <c r="F831" s="4">
        <v>36753.439999999995</v>
      </c>
      <c r="G831" s="4">
        <v>0.10743694919830718</v>
      </c>
      <c r="H831" s="3" t="s">
        <v>439</v>
      </c>
      <c r="I831" s="3" t="s">
        <v>143</v>
      </c>
      <c r="J831" s="1">
        <v>45365</v>
      </c>
      <c r="K831" s="4">
        <v>42123.110909090959</v>
      </c>
      <c r="L831" s="4">
        <v>132929.50192099597</v>
      </c>
      <c r="M831" s="4">
        <v>-4.0394877220576081E-2</v>
      </c>
      <c r="N831" s="3" t="s">
        <v>439</v>
      </c>
    </row>
    <row r="832" spans="1:14" x14ac:dyDescent="0.3">
      <c r="A832" s="3" t="s">
        <v>31</v>
      </c>
      <c r="B832" s="3" t="s">
        <v>54</v>
      </c>
      <c r="C832" s="4">
        <v>32.979999999999997</v>
      </c>
      <c r="D832" s="4">
        <v>10</v>
      </c>
      <c r="E832" s="4">
        <v>4427</v>
      </c>
      <c r="F832" s="4">
        <v>146002.46</v>
      </c>
      <c r="G832" s="4">
        <v>1.1799665842709659</v>
      </c>
      <c r="H832" s="3" t="s">
        <v>439</v>
      </c>
      <c r="I832" s="3" t="s">
        <v>143</v>
      </c>
      <c r="J832" s="1">
        <v>45397</v>
      </c>
      <c r="K832" s="4">
        <v>42123.110909090959</v>
      </c>
      <c r="L832" s="4">
        <v>132929.50192099597</v>
      </c>
      <c r="M832" s="4">
        <v>0.78146195983377476</v>
      </c>
      <c r="N832" s="3" t="s">
        <v>439</v>
      </c>
    </row>
    <row r="833" spans="1:14" x14ac:dyDescent="0.3">
      <c r="A833" s="3" t="s">
        <v>345</v>
      </c>
      <c r="B833" s="3" t="s">
        <v>180</v>
      </c>
      <c r="C833" s="4">
        <v>62.62</v>
      </c>
      <c r="D833" s="4">
        <v>3</v>
      </c>
      <c r="E833" s="4">
        <v>335</v>
      </c>
      <c r="F833" s="4">
        <v>20977.7</v>
      </c>
      <c r="G833" s="4">
        <v>-4.7438112062664677E-2</v>
      </c>
      <c r="H833" s="3" t="s">
        <v>439</v>
      </c>
      <c r="I833" s="3" t="s">
        <v>337</v>
      </c>
      <c r="J833" s="1">
        <v>45370</v>
      </c>
      <c r="K833" s="4">
        <v>15577.778285714288</v>
      </c>
      <c r="L833" s="4">
        <v>35267.89604619662</v>
      </c>
      <c r="M833" s="4">
        <v>0.15311153540921402</v>
      </c>
      <c r="N833" s="3" t="s">
        <v>439</v>
      </c>
    </row>
    <row r="834" spans="1:14" x14ac:dyDescent="0.3">
      <c r="A834" s="3" t="s">
        <v>67</v>
      </c>
      <c r="B834" s="3" t="s">
        <v>54</v>
      </c>
      <c r="C834" s="4">
        <v>27.4</v>
      </c>
      <c r="D834" s="4">
        <v>52</v>
      </c>
      <c r="E834" s="4">
        <v>397</v>
      </c>
      <c r="F834" s="4">
        <v>10877.8</v>
      </c>
      <c r="G834" s="4">
        <v>-0.14659178924228924</v>
      </c>
      <c r="H834" s="3" t="s">
        <v>439</v>
      </c>
      <c r="I834" s="3" t="s">
        <v>143</v>
      </c>
      <c r="J834" s="1">
        <v>45418</v>
      </c>
      <c r="K834" s="4">
        <v>42123.110909090959</v>
      </c>
      <c r="L834" s="4">
        <v>132929.50192099597</v>
      </c>
      <c r="M834" s="4">
        <v>-0.23505174139342669</v>
      </c>
      <c r="N834" s="3" t="s">
        <v>439</v>
      </c>
    </row>
    <row r="835" spans="1:14" x14ac:dyDescent="0.3">
      <c r="A835" s="3" t="s">
        <v>16</v>
      </c>
      <c r="B835" s="3" t="s">
        <v>54</v>
      </c>
      <c r="C835" s="4">
        <v>108.98</v>
      </c>
      <c r="D835" s="4">
        <v>3</v>
      </c>
      <c r="E835" s="4">
        <v>33</v>
      </c>
      <c r="F835" s="4">
        <v>3596.34</v>
      </c>
      <c r="G835" s="4">
        <v>-0.21807601524812581</v>
      </c>
      <c r="H835" s="3" t="s">
        <v>439</v>
      </c>
      <c r="I835" s="3" t="s">
        <v>143</v>
      </c>
      <c r="J835" s="1">
        <v>45406</v>
      </c>
      <c r="K835" s="4">
        <v>42123.110909090959</v>
      </c>
      <c r="L835" s="4">
        <v>132929.50192099597</v>
      </c>
      <c r="M835" s="4">
        <v>-0.28982859600262845</v>
      </c>
      <c r="N835" s="3" t="s">
        <v>439</v>
      </c>
    </row>
    <row r="836" spans="1:14" x14ac:dyDescent="0.3">
      <c r="A836" s="3" t="s">
        <v>374</v>
      </c>
      <c r="B836" s="3" t="s">
        <v>41</v>
      </c>
      <c r="C836" s="4">
        <v>29.95</v>
      </c>
      <c r="D836" s="4">
        <v>4</v>
      </c>
      <c r="E836" s="4">
        <v>2</v>
      </c>
      <c r="F836" s="4">
        <v>59.9</v>
      </c>
      <c r="G836" s="4">
        <v>-0.25279428276811228</v>
      </c>
      <c r="H836" s="3" t="s">
        <v>439</v>
      </c>
      <c r="I836" s="3" t="s">
        <v>338</v>
      </c>
      <c r="J836" s="1">
        <v>45389</v>
      </c>
      <c r="K836" s="4">
        <v>10438.718031746032</v>
      </c>
      <c r="L836" s="4">
        <v>26406.609500097282</v>
      </c>
      <c r="M836" s="4">
        <v>-0.3930386455598473</v>
      </c>
      <c r="N836" s="3" t="s">
        <v>439</v>
      </c>
    </row>
    <row r="837" spans="1:14" x14ac:dyDescent="0.3">
      <c r="A837" s="3" t="s">
        <v>40</v>
      </c>
      <c r="B837" s="3" t="s">
        <v>41</v>
      </c>
      <c r="C837" s="4">
        <v>58.99</v>
      </c>
      <c r="D837" s="4">
        <v>8</v>
      </c>
      <c r="E837" s="4">
        <v>22</v>
      </c>
      <c r="F837" s="4">
        <v>1297.78</v>
      </c>
      <c r="G837" s="4">
        <v>-0.24064165215720393</v>
      </c>
      <c r="H837" s="3" t="s">
        <v>439</v>
      </c>
      <c r="I837" s="3" t="s">
        <v>337</v>
      </c>
      <c r="J837" s="1">
        <v>45337</v>
      </c>
      <c r="K837" s="4">
        <v>10438.718031746032</v>
      </c>
      <c r="L837" s="4">
        <v>26406.609500097282</v>
      </c>
      <c r="M837" s="4">
        <v>-0.3461609879038941</v>
      </c>
      <c r="N837" s="3" t="s">
        <v>439</v>
      </c>
    </row>
    <row r="838" spans="1:14" x14ac:dyDescent="0.3">
      <c r="A838" s="3" t="s">
        <v>72</v>
      </c>
      <c r="B838" s="3" t="s">
        <v>54</v>
      </c>
      <c r="C838" s="4">
        <v>84.73</v>
      </c>
      <c r="D838" s="4">
        <v>1</v>
      </c>
      <c r="E838" s="4">
        <v>2774</v>
      </c>
      <c r="F838" s="4">
        <v>235041.02000000002</v>
      </c>
      <c r="G838" s="4">
        <v>2.0540842126414085</v>
      </c>
      <c r="H838" s="3" t="s">
        <v>439</v>
      </c>
      <c r="I838" s="3" t="s">
        <v>143</v>
      </c>
      <c r="J838" s="1">
        <v>45333</v>
      </c>
      <c r="K838" s="4">
        <v>42123.110909090959</v>
      </c>
      <c r="L838" s="4">
        <v>132929.50192099597</v>
      </c>
      <c r="M838" s="4">
        <v>1.4512798611520112</v>
      </c>
      <c r="N838" s="3" t="s">
        <v>439</v>
      </c>
    </row>
    <row r="839" spans="1:14" x14ac:dyDescent="0.3">
      <c r="A839" s="3" t="s">
        <v>112</v>
      </c>
      <c r="B839" s="3" t="s">
        <v>277</v>
      </c>
      <c r="C839" s="4">
        <v>159.99</v>
      </c>
      <c r="D839" s="4">
        <v>4</v>
      </c>
      <c r="E839" s="4">
        <v>2</v>
      </c>
      <c r="F839" s="4">
        <v>319.98</v>
      </c>
      <c r="G839" s="4">
        <v>-0.2502410012147428</v>
      </c>
      <c r="H839" s="3" t="s">
        <v>439</v>
      </c>
      <c r="I839" s="3" t="s">
        <v>338</v>
      </c>
      <c r="J839" s="1">
        <v>45326</v>
      </c>
      <c r="K839" s="4">
        <v>888.70666666666682</v>
      </c>
      <c r="L839" s="4">
        <v>578.87046250051094</v>
      </c>
      <c r="M839" s="4">
        <v>-0.98247657033660585</v>
      </c>
      <c r="N839" s="3" t="s">
        <v>439</v>
      </c>
    </row>
    <row r="840" spans="1:14" x14ac:dyDescent="0.3">
      <c r="A840" s="3" t="s">
        <v>1</v>
      </c>
      <c r="B840" s="3" t="s">
        <v>54</v>
      </c>
      <c r="C840" s="4">
        <v>89.98</v>
      </c>
      <c r="D840" s="4">
        <v>8</v>
      </c>
      <c r="E840" s="4">
        <v>1243</v>
      </c>
      <c r="F840" s="4">
        <v>111845.14</v>
      </c>
      <c r="G840" s="4">
        <v>0.84463416705880212</v>
      </c>
      <c r="H840" s="3" t="s">
        <v>439</v>
      </c>
      <c r="I840" s="3" t="s">
        <v>143</v>
      </c>
      <c r="J840" s="1">
        <v>45317</v>
      </c>
      <c r="K840" s="4">
        <v>42123.110909090959</v>
      </c>
      <c r="L840" s="4">
        <v>132929.50192099597</v>
      </c>
      <c r="M840" s="4">
        <v>0.52450380151388032</v>
      </c>
      <c r="N840" s="3" t="s">
        <v>439</v>
      </c>
    </row>
    <row r="841" spans="1:14" x14ac:dyDescent="0.3">
      <c r="A841" s="3" t="s">
        <v>31</v>
      </c>
      <c r="B841" s="3" t="s">
        <v>54</v>
      </c>
      <c r="C841" s="4">
        <v>19.16</v>
      </c>
      <c r="D841" s="4">
        <v>72</v>
      </c>
      <c r="E841" s="4">
        <v>348</v>
      </c>
      <c r="F841" s="4">
        <v>6667.68</v>
      </c>
      <c r="G841" s="4">
        <v>-0.18792377068443034</v>
      </c>
      <c r="H841" s="3" t="s">
        <v>439</v>
      </c>
      <c r="I841" s="3" t="s">
        <v>143</v>
      </c>
      <c r="J841" s="1">
        <v>45427</v>
      </c>
      <c r="K841" s="4">
        <v>42123.110909090959</v>
      </c>
      <c r="L841" s="4">
        <v>132929.50192099597</v>
      </c>
      <c r="M841" s="4">
        <v>-0.26672356697885768</v>
      </c>
      <c r="N841" s="3" t="s">
        <v>439</v>
      </c>
    </row>
    <row r="842" spans="1:14" x14ac:dyDescent="0.3">
      <c r="A842" s="3" t="s">
        <v>281</v>
      </c>
      <c r="B842" s="3" t="s">
        <v>41</v>
      </c>
      <c r="C842" s="4">
        <v>59</v>
      </c>
      <c r="D842" s="4">
        <v>6</v>
      </c>
      <c r="E842" s="4">
        <v>4</v>
      </c>
      <c r="F842" s="4">
        <v>236</v>
      </c>
      <c r="G842" s="4">
        <v>-0.25106545747763104</v>
      </c>
      <c r="H842" s="3" t="s">
        <v>439</v>
      </c>
      <c r="I842" s="3" t="s">
        <v>335</v>
      </c>
      <c r="J842" s="1">
        <v>45318</v>
      </c>
      <c r="K842" s="4">
        <v>10438.718031746032</v>
      </c>
      <c r="L842" s="4">
        <v>26406.609500097282</v>
      </c>
      <c r="M842" s="4">
        <v>-0.38636986061040685</v>
      </c>
      <c r="N842" s="3" t="s">
        <v>439</v>
      </c>
    </row>
    <row r="843" spans="1:14" x14ac:dyDescent="0.3">
      <c r="A843" s="3" t="s">
        <v>83</v>
      </c>
      <c r="B843" s="3" t="s">
        <v>129</v>
      </c>
      <c r="C843" s="4">
        <v>9.9600000000000009</v>
      </c>
      <c r="D843" s="4">
        <v>10</v>
      </c>
      <c r="E843" s="4">
        <v>266</v>
      </c>
      <c r="F843" s="4">
        <v>2649.36</v>
      </c>
      <c r="G843" s="4">
        <v>-0.22737279533659807</v>
      </c>
      <c r="H843" s="3" t="s">
        <v>439</v>
      </c>
      <c r="I843" s="3" t="s">
        <v>338</v>
      </c>
      <c r="J843" s="1">
        <v>45349</v>
      </c>
      <c r="K843" s="4">
        <v>66960.915909090923</v>
      </c>
      <c r="L843" s="4">
        <v>268412.05159382155</v>
      </c>
      <c r="M843" s="4">
        <v>-0.23960010561079917</v>
      </c>
      <c r="N843" s="3" t="s">
        <v>439</v>
      </c>
    </row>
    <row r="844" spans="1:14" x14ac:dyDescent="0.3">
      <c r="A844" s="3" t="s">
        <v>124</v>
      </c>
      <c r="B844" s="3" t="s">
        <v>129</v>
      </c>
      <c r="C844" s="4">
        <v>19.97</v>
      </c>
      <c r="D844" s="4">
        <v>4</v>
      </c>
      <c r="E844" s="4">
        <v>15</v>
      </c>
      <c r="F844" s="4">
        <v>299.54999999999995</v>
      </c>
      <c r="G844" s="4">
        <v>-0.2504415685099417</v>
      </c>
      <c r="H844" s="3" t="s">
        <v>439</v>
      </c>
      <c r="I844" s="3" t="s">
        <v>338</v>
      </c>
      <c r="J844" s="1">
        <v>45435</v>
      </c>
      <c r="K844" s="4">
        <v>66960.915909090923</v>
      </c>
      <c r="L844" s="4">
        <v>268412.05159382155</v>
      </c>
      <c r="M844" s="4">
        <v>-0.24835459329511481</v>
      </c>
      <c r="N844" s="3" t="s">
        <v>439</v>
      </c>
    </row>
    <row r="845" spans="1:14" x14ac:dyDescent="0.3">
      <c r="A845" s="3" t="s">
        <v>340</v>
      </c>
      <c r="B845" s="3" t="s">
        <v>25</v>
      </c>
      <c r="C845" s="4">
        <v>12.99</v>
      </c>
      <c r="D845" s="4">
        <v>10</v>
      </c>
      <c r="E845" s="4">
        <v>10</v>
      </c>
      <c r="F845" s="4">
        <v>129.9</v>
      </c>
      <c r="G845" s="4">
        <v>-0.25210707226082274</v>
      </c>
      <c r="H845" s="3" t="s">
        <v>439</v>
      </c>
      <c r="I845" s="3" t="s">
        <v>143</v>
      </c>
      <c r="J845" s="1">
        <v>45427</v>
      </c>
      <c r="K845" s="4">
        <v>7851.1500000000024</v>
      </c>
      <c r="L845" s="4">
        <v>18631.101710406907</v>
      </c>
      <c r="M845" s="4">
        <v>-0.41442798821108306</v>
      </c>
      <c r="N845" s="3" t="s">
        <v>439</v>
      </c>
    </row>
    <row r="846" spans="1:14" x14ac:dyDescent="0.3">
      <c r="A846" s="3" t="s">
        <v>13</v>
      </c>
      <c r="B846" s="3" t="s">
        <v>41</v>
      </c>
      <c r="C846" s="4">
        <v>18.89</v>
      </c>
      <c r="D846" s="4">
        <v>10</v>
      </c>
      <c r="E846" s="4">
        <v>125</v>
      </c>
      <c r="F846" s="4">
        <v>2361.25</v>
      </c>
      <c r="G846" s="4">
        <v>-0.23020125561167223</v>
      </c>
      <c r="H846" s="3" t="s">
        <v>439</v>
      </c>
      <c r="I846" s="3" t="s">
        <v>338</v>
      </c>
      <c r="J846" s="1">
        <v>45381</v>
      </c>
      <c r="K846" s="4">
        <v>10438.718031746032</v>
      </c>
      <c r="L846" s="4">
        <v>26406.609500097282</v>
      </c>
      <c r="M846" s="4">
        <v>-0.30588811606867872</v>
      </c>
      <c r="N846" s="3" t="s">
        <v>439</v>
      </c>
    </row>
    <row r="847" spans="1:14" x14ac:dyDescent="0.3">
      <c r="A847" s="3" t="s">
        <v>63</v>
      </c>
      <c r="B847" s="3" t="s">
        <v>41</v>
      </c>
      <c r="C847" s="4">
        <v>29.99</v>
      </c>
      <c r="D847" s="4">
        <v>10</v>
      </c>
      <c r="E847" s="4">
        <v>25</v>
      </c>
      <c r="F847" s="4">
        <v>749.75</v>
      </c>
      <c r="G847" s="4">
        <v>-0.24602182321877378</v>
      </c>
      <c r="H847" s="3" t="s">
        <v>439</v>
      </c>
      <c r="I847" s="3" t="s">
        <v>337</v>
      </c>
      <c r="J847" s="1">
        <v>45370</v>
      </c>
      <c r="K847" s="4">
        <v>10438.718031746032</v>
      </c>
      <c r="L847" s="4">
        <v>26406.609500097282</v>
      </c>
      <c r="M847" s="4">
        <v>-0.36691450417783994</v>
      </c>
      <c r="N847" s="3" t="s">
        <v>439</v>
      </c>
    </row>
    <row r="848" spans="1:14" x14ac:dyDescent="0.3">
      <c r="A848" s="3" t="s">
        <v>51</v>
      </c>
      <c r="B848" s="3" t="s">
        <v>41</v>
      </c>
      <c r="C848" s="4">
        <v>27.5</v>
      </c>
      <c r="D848" s="4">
        <v>10</v>
      </c>
      <c r="E848" s="4">
        <v>29</v>
      </c>
      <c r="F848" s="4">
        <v>797.5</v>
      </c>
      <c r="G848" s="4">
        <v>-0.24555304747987269</v>
      </c>
      <c r="H848" s="3" t="s">
        <v>439</v>
      </c>
      <c r="I848" s="3" t="s">
        <v>143</v>
      </c>
      <c r="J848" s="1">
        <v>45395</v>
      </c>
      <c r="K848" s="4">
        <v>10438.718031746032</v>
      </c>
      <c r="L848" s="4">
        <v>26406.609500097282</v>
      </c>
      <c r="M848" s="4">
        <v>-0.36510624477218528</v>
      </c>
      <c r="N848" s="3" t="s">
        <v>439</v>
      </c>
    </row>
    <row r="849" spans="1:14" x14ac:dyDescent="0.3">
      <c r="A849" s="3" t="s">
        <v>358</v>
      </c>
      <c r="B849" s="3" t="s">
        <v>54</v>
      </c>
      <c r="C849" s="4">
        <v>22</v>
      </c>
      <c r="D849" s="4">
        <v>49</v>
      </c>
      <c r="E849" s="4">
        <v>1</v>
      </c>
      <c r="F849" s="4">
        <v>22</v>
      </c>
      <c r="G849" s="4">
        <v>-0.25316635817134481</v>
      </c>
      <c r="H849" s="3" t="s">
        <v>439</v>
      </c>
      <c r="I849" s="3" t="s">
        <v>143</v>
      </c>
      <c r="J849" s="1">
        <v>45434</v>
      </c>
      <c r="K849" s="4">
        <v>42123.110909090959</v>
      </c>
      <c r="L849" s="4">
        <v>132929.50192099597</v>
      </c>
      <c r="M849" s="4">
        <v>-0.31671758564259817</v>
      </c>
      <c r="N849" s="3" t="s">
        <v>439</v>
      </c>
    </row>
    <row r="850" spans="1:14" x14ac:dyDescent="0.3">
      <c r="A850" s="3" t="s">
        <v>112</v>
      </c>
      <c r="B850" s="3" t="s">
        <v>54</v>
      </c>
      <c r="C850" s="4">
        <v>140</v>
      </c>
      <c r="D850" s="4">
        <v>24</v>
      </c>
      <c r="E850" s="4">
        <v>6</v>
      </c>
      <c r="F850" s="4">
        <v>840</v>
      </c>
      <c r="G850" s="4">
        <v>-0.24513581252901834</v>
      </c>
      <c r="H850" s="3" t="s">
        <v>439</v>
      </c>
      <c r="I850" s="3" t="s">
        <v>143</v>
      </c>
      <c r="J850" s="1">
        <v>45306</v>
      </c>
      <c r="K850" s="4">
        <v>42123.110909090959</v>
      </c>
      <c r="L850" s="4">
        <v>132929.50192099597</v>
      </c>
      <c r="M850" s="4">
        <v>-0.31056394790094649</v>
      </c>
      <c r="N850" s="3" t="s">
        <v>439</v>
      </c>
    </row>
    <row r="851" spans="1:14" x14ac:dyDescent="0.3">
      <c r="A851" s="3" t="s">
        <v>47</v>
      </c>
      <c r="B851" s="3" t="s">
        <v>41</v>
      </c>
      <c r="C851" s="4">
        <v>34.99</v>
      </c>
      <c r="D851" s="4">
        <v>9</v>
      </c>
      <c r="E851" s="4">
        <v>3</v>
      </c>
      <c r="F851" s="4">
        <v>104.97</v>
      </c>
      <c r="G851" s="4">
        <v>-0.25235181737434742</v>
      </c>
      <c r="H851" s="3" t="s">
        <v>439</v>
      </c>
      <c r="I851" s="3" t="s">
        <v>143</v>
      </c>
      <c r="J851" s="1">
        <v>45403</v>
      </c>
      <c r="K851" s="4">
        <v>10438.718031746032</v>
      </c>
      <c r="L851" s="4">
        <v>26406.609500097282</v>
      </c>
      <c r="M851" s="4">
        <v>-0.39133187589675089</v>
      </c>
      <c r="N851" s="3" t="s">
        <v>439</v>
      </c>
    </row>
    <row r="852" spans="1:14" x14ac:dyDescent="0.3">
      <c r="A852" s="3" t="s">
        <v>119</v>
      </c>
      <c r="B852" s="3" t="s">
        <v>41</v>
      </c>
      <c r="C852" s="4">
        <v>160.27000000000001</v>
      </c>
      <c r="D852" s="4">
        <v>3</v>
      </c>
      <c r="E852" s="4">
        <v>47</v>
      </c>
      <c r="F852" s="4">
        <v>7532.6900000000005</v>
      </c>
      <c r="G852" s="4">
        <v>-0.17943171409999412</v>
      </c>
      <c r="H852" s="3" t="s">
        <v>439</v>
      </c>
      <c r="I852" s="3" t="s">
        <v>335</v>
      </c>
      <c r="J852" s="1">
        <v>45356</v>
      </c>
      <c r="K852" s="4">
        <v>10438.718031746032</v>
      </c>
      <c r="L852" s="4">
        <v>26406.609500097282</v>
      </c>
      <c r="M852" s="4">
        <v>-0.11004926746598519</v>
      </c>
      <c r="N852" s="3" t="s">
        <v>439</v>
      </c>
    </row>
    <row r="853" spans="1:14" x14ac:dyDescent="0.3">
      <c r="A853" s="3" t="s">
        <v>63</v>
      </c>
      <c r="B853" s="3" t="s">
        <v>54</v>
      </c>
      <c r="C853" s="4">
        <v>49.99</v>
      </c>
      <c r="D853" s="4">
        <v>2</v>
      </c>
      <c r="E853" s="4">
        <v>3</v>
      </c>
      <c r="F853" s="4">
        <v>149.97</v>
      </c>
      <c r="G853" s="4">
        <v>-0.25191003919108984</v>
      </c>
      <c r="H853" s="3" t="s">
        <v>439</v>
      </c>
      <c r="I853" s="3" t="s">
        <v>143</v>
      </c>
      <c r="J853" s="1">
        <v>45440</v>
      </c>
      <c r="K853" s="4">
        <v>42123.110909090959</v>
      </c>
      <c r="L853" s="4">
        <v>132929.50192099597</v>
      </c>
      <c r="M853" s="4">
        <v>-0.31575489490690234</v>
      </c>
      <c r="N853" s="3" t="s">
        <v>439</v>
      </c>
    </row>
    <row r="854" spans="1:14" x14ac:dyDescent="0.3">
      <c r="A854" s="3" t="s">
        <v>113</v>
      </c>
      <c r="B854" s="3" t="s">
        <v>7</v>
      </c>
      <c r="C854" s="4">
        <v>32.89</v>
      </c>
      <c r="D854" s="4">
        <v>3</v>
      </c>
      <c r="E854" s="4">
        <v>8</v>
      </c>
      <c r="F854" s="4">
        <v>263.12</v>
      </c>
      <c r="G854" s="4">
        <v>-0.25079921249252113</v>
      </c>
      <c r="H854" s="3" t="s">
        <v>439</v>
      </c>
      <c r="I854" s="3" t="s">
        <v>335</v>
      </c>
      <c r="J854" s="1">
        <v>45431</v>
      </c>
      <c r="K854" s="4">
        <v>1881.0670270270268</v>
      </c>
      <c r="L854" s="4">
        <v>5343.4324984110126</v>
      </c>
      <c r="M854" s="4">
        <v>-0.30279170318108423</v>
      </c>
      <c r="N854" s="3" t="s">
        <v>439</v>
      </c>
    </row>
    <row r="855" spans="1:14" x14ac:dyDescent="0.3">
      <c r="A855" s="3" t="s">
        <v>53</v>
      </c>
      <c r="B855" s="3" t="s">
        <v>54</v>
      </c>
      <c r="C855" s="4">
        <v>47.34</v>
      </c>
      <c r="D855" s="4">
        <v>4</v>
      </c>
      <c r="E855" s="4">
        <v>14</v>
      </c>
      <c r="F855" s="4">
        <v>662.76</v>
      </c>
      <c r="G855" s="4">
        <v>-0.24687582953347548</v>
      </c>
      <c r="H855" s="3" t="s">
        <v>439</v>
      </c>
      <c r="I855" s="3" t="s">
        <v>143</v>
      </c>
      <c r="J855" s="1">
        <v>45402</v>
      </c>
      <c r="K855" s="4">
        <v>42123.110909090959</v>
      </c>
      <c r="L855" s="4">
        <v>132929.50192099597</v>
      </c>
      <c r="M855" s="4">
        <v>-0.31189728623020119</v>
      </c>
      <c r="N855" s="3" t="s">
        <v>439</v>
      </c>
    </row>
    <row r="856" spans="1:14" x14ac:dyDescent="0.3">
      <c r="A856" s="3" t="s">
        <v>42</v>
      </c>
      <c r="B856" s="3" t="s">
        <v>54</v>
      </c>
      <c r="C856" s="4">
        <v>28.99</v>
      </c>
      <c r="D856" s="4">
        <v>5</v>
      </c>
      <c r="E856" s="4">
        <v>111</v>
      </c>
      <c r="F856" s="4">
        <v>3217.89</v>
      </c>
      <c r="G856" s="4">
        <v>-0.22179136976932196</v>
      </c>
      <c r="H856" s="3" t="s">
        <v>439</v>
      </c>
      <c r="I856" s="3" t="s">
        <v>143</v>
      </c>
      <c r="J856" s="1">
        <v>45396</v>
      </c>
      <c r="K856" s="4">
        <v>42123.110909090959</v>
      </c>
      <c r="L856" s="4">
        <v>132929.50192099597</v>
      </c>
      <c r="M856" s="4">
        <v>-0.292675593806208</v>
      </c>
      <c r="N856" s="3" t="s">
        <v>439</v>
      </c>
    </row>
    <row r="857" spans="1:14" x14ac:dyDescent="0.3">
      <c r="A857" s="3" t="s">
        <v>116</v>
      </c>
      <c r="B857" s="3" t="s">
        <v>54</v>
      </c>
      <c r="C857" s="4">
        <v>22</v>
      </c>
      <c r="D857" s="4">
        <v>10</v>
      </c>
      <c r="E857" s="4">
        <v>286</v>
      </c>
      <c r="F857" s="4">
        <v>6292</v>
      </c>
      <c r="G857" s="4">
        <v>-0.19161193130412374</v>
      </c>
      <c r="H857" s="3" t="s">
        <v>439</v>
      </c>
      <c r="I857" s="3" t="s">
        <v>143</v>
      </c>
      <c r="J857" s="1">
        <v>45315</v>
      </c>
      <c r="K857" s="4">
        <v>42123.110909090959</v>
      </c>
      <c r="L857" s="4">
        <v>132929.50192099597</v>
      </c>
      <c r="M857" s="4">
        <v>-0.26954972666930233</v>
      </c>
      <c r="N857" s="3" t="s">
        <v>439</v>
      </c>
    </row>
    <row r="858" spans="1:14" x14ac:dyDescent="0.3">
      <c r="A858" s="3" t="s">
        <v>120</v>
      </c>
      <c r="B858" s="3" t="s">
        <v>41</v>
      </c>
      <c r="C858" s="4">
        <v>30.93</v>
      </c>
      <c r="D858" s="4">
        <v>65</v>
      </c>
      <c r="E858" s="4">
        <v>998</v>
      </c>
      <c r="F858" s="4">
        <v>30868.14</v>
      </c>
      <c r="G858" s="4">
        <v>4.9659234933290303E-2</v>
      </c>
      <c r="H858" s="3" t="s">
        <v>439</v>
      </c>
      <c r="I858" s="3" t="s">
        <v>143</v>
      </c>
      <c r="J858" s="1">
        <v>45420</v>
      </c>
      <c r="K858" s="4">
        <v>10438.718031746032</v>
      </c>
      <c r="L858" s="4">
        <v>26406.609500097282</v>
      </c>
      <c r="M858" s="4">
        <v>0.77364805081010901</v>
      </c>
      <c r="N858" s="3" t="s">
        <v>439</v>
      </c>
    </row>
    <row r="859" spans="1:14" x14ac:dyDescent="0.3">
      <c r="A859" s="3" t="s">
        <v>83</v>
      </c>
      <c r="B859" s="3" t="s">
        <v>41</v>
      </c>
      <c r="C859" s="4">
        <v>180.17</v>
      </c>
      <c r="D859" s="4">
        <v>1</v>
      </c>
      <c r="E859" s="4">
        <v>327</v>
      </c>
      <c r="F859" s="4">
        <v>58915.59</v>
      </c>
      <c r="G859" s="4">
        <v>0.32500926840012268</v>
      </c>
      <c r="H859" s="3" t="s">
        <v>439</v>
      </c>
      <c r="I859" s="3" t="s">
        <v>143</v>
      </c>
      <c r="J859" s="1">
        <v>45356</v>
      </c>
      <c r="K859" s="4">
        <v>10438.718031746032</v>
      </c>
      <c r="L859" s="4">
        <v>26406.609500097282</v>
      </c>
      <c r="M859" s="4">
        <v>1.8357855433154104</v>
      </c>
      <c r="N859" s="3" t="s">
        <v>439</v>
      </c>
    </row>
    <row r="860" spans="1:14" x14ac:dyDescent="0.3">
      <c r="A860" s="3" t="s">
        <v>78</v>
      </c>
      <c r="B860" s="3" t="s">
        <v>41</v>
      </c>
      <c r="C860" s="4">
        <v>35.58</v>
      </c>
      <c r="D860" s="4">
        <v>1</v>
      </c>
      <c r="E860" s="4">
        <v>1024</v>
      </c>
      <c r="F860" s="4">
        <v>36433.919999999998</v>
      </c>
      <c r="G860" s="4">
        <v>0.10430012775131925</v>
      </c>
      <c r="H860" s="3" t="s">
        <v>439</v>
      </c>
      <c r="I860" s="3" t="s">
        <v>335</v>
      </c>
      <c r="J860" s="1">
        <v>45435</v>
      </c>
      <c r="K860" s="4">
        <v>10438.718031746032</v>
      </c>
      <c r="L860" s="4">
        <v>26406.609500097282</v>
      </c>
      <c r="M860" s="4">
        <v>0.98442028190549047</v>
      </c>
      <c r="N860" s="3" t="s">
        <v>439</v>
      </c>
    </row>
    <row r="861" spans="1:14" x14ac:dyDescent="0.3">
      <c r="A861" s="3" t="s">
        <v>375</v>
      </c>
      <c r="B861" s="3" t="s">
        <v>41</v>
      </c>
      <c r="C861" s="4">
        <v>179.99</v>
      </c>
      <c r="D861" s="4">
        <v>5</v>
      </c>
      <c r="E861" s="4">
        <v>5</v>
      </c>
      <c r="F861" s="4">
        <v>899.95</v>
      </c>
      <c r="G861" s="4">
        <v>-0.24454726581598962</v>
      </c>
      <c r="H861" s="3" t="s">
        <v>439</v>
      </c>
      <c r="I861" s="3" t="s">
        <v>338</v>
      </c>
      <c r="J861" s="1">
        <v>45331</v>
      </c>
      <c r="K861" s="4">
        <v>10438.718031746032</v>
      </c>
      <c r="L861" s="4">
        <v>26406.609500097282</v>
      </c>
      <c r="M861" s="4">
        <v>-0.36122653427774931</v>
      </c>
      <c r="N861" s="3" t="s">
        <v>439</v>
      </c>
    </row>
    <row r="862" spans="1:14" x14ac:dyDescent="0.3">
      <c r="A862" s="3" t="s">
        <v>18</v>
      </c>
      <c r="B862" s="3" t="s">
        <v>41</v>
      </c>
      <c r="C862" s="4">
        <v>45.35</v>
      </c>
      <c r="D862" s="4">
        <v>2</v>
      </c>
      <c r="E862" s="4">
        <v>1</v>
      </c>
      <c r="F862" s="4">
        <v>45.35</v>
      </c>
      <c r="G862" s="4">
        <v>-0.25293712438069893</v>
      </c>
      <c r="H862" s="3" t="s">
        <v>439</v>
      </c>
      <c r="I862" s="3" t="s">
        <v>337</v>
      </c>
      <c r="J862" s="1">
        <v>45406</v>
      </c>
      <c r="K862" s="4">
        <v>10438.718031746032</v>
      </c>
      <c r="L862" s="4">
        <v>26406.609500097282</v>
      </c>
      <c r="M862" s="4">
        <v>-0.3935896439756017</v>
      </c>
      <c r="N862" s="3" t="s">
        <v>439</v>
      </c>
    </row>
    <row r="863" spans="1:14" x14ac:dyDescent="0.3">
      <c r="A863" s="3" t="s">
        <v>16</v>
      </c>
      <c r="B863" s="3" t="s">
        <v>25</v>
      </c>
      <c r="C863" s="4">
        <v>99.99</v>
      </c>
      <c r="D863" s="4">
        <v>6</v>
      </c>
      <c r="E863" s="4">
        <v>50</v>
      </c>
      <c r="F863" s="4">
        <v>4999.5</v>
      </c>
      <c r="G863" s="4">
        <v>-0.20430078245657718</v>
      </c>
      <c r="H863" s="3" t="s">
        <v>439</v>
      </c>
      <c r="I863" s="3" t="s">
        <v>143</v>
      </c>
      <c r="J863" s="1">
        <v>45343</v>
      </c>
      <c r="K863" s="4">
        <v>7851.1500000000024</v>
      </c>
      <c r="L863" s="4">
        <v>18631.101710406907</v>
      </c>
      <c r="M863" s="4">
        <v>-0.15305858152269847</v>
      </c>
      <c r="N863" s="3" t="s">
        <v>439</v>
      </c>
    </row>
    <row r="864" spans="1:14" x14ac:dyDescent="0.3">
      <c r="A864" s="3" t="s">
        <v>16</v>
      </c>
      <c r="B864" s="3" t="s">
        <v>41</v>
      </c>
      <c r="C864" s="4">
        <v>69.989999999999995</v>
      </c>
      <c r="D864" s="4">
        <v>10</v>
      </c>
      <c r="E864" s="4">
        <v>13</v>
      </c>
      <c r="F864" s="4">
        <v>909.86999999999989</v>
      </c>
      <c r="G864" s="4">
        <v>-0.24444987826981376</v>
      </c>
      <c r="H864" s="3" t="s">
        <v>439</v>
      </c>
      <c r="I864" s="3" t="s">
        <v>338</v>
      </c>
      <c r="J864" s="1">
        <v>45327</v>
      </c>
      <c r="K864" s="4">
        <v>10438.718031746032</v>
      </c>
      <c r="L864" s="4">
        <v>26406.609500097282</v>
      </c>
      <c r="M864" s="4">
        <v>-0.36085087075305622</v>
      </c>
      <c r="N864" s="3" t="s">
        <v>439</v>
      </c>
    </row>
    <row r="865" spans="1:14" x14ac:dyDescent="0.3">
      <c r="A865" s="3" t="s">
        <v>163</v>
      </c>
      <c r="B865" s="3" t="s">
        <v>180</v>
      </c>
      <c r="C865" s="4">
        <v>110.19</v>
      </c>
      <c r="D865" s="4">
        <v>10</v>
      </c>
      <c r="E865" s="4">
        <v>11</v>
      </c>
      <c r="F865" s="4">
        <v>1212.0899999999999</v>
      </c>
      <c r="G865" s="4">
        <v>-0.24148289599105593</v>
      </c>
      <c r="H865" s="3" t="s">
        <v>439</v>
      </c>
      <c r="I865" s="3" t="s">
        <v>337</v>
      </c>
      <c r="J865" s="1">
        <v>45375</v>
      </c>
      <c r="K865" s="4">
        <v>15577.778285714288</v>
      </c>
      <c r="L865" s="4">
        <v>35267.89604619662</v>
      </c>
      <c r="M865" s="4">
        <v>-0.40733045903552051</v>
      </c>
      <c r="N865" s="3" t="s">
        <v>439</v>
      </c>
    </row>
    <row r="866" spans="1:14" x14ac:dyDescent="0.3">
      <c r="A866" s="3" t="s">
        <v>178</v>
      </c>
      <c r="B866" s="3" t="s">
        <v>41</v>
      </c>
      <c r="C866" s="4">
        <v>99.86</v>
      </c>
      <c r="D866" s="4">
        <v>3</v>
      </c>
      <c r="E866" s="4">
        <v>4</v>
      </c>
      <c r="F866" s="4">
        <v>399.44</v>
      </c>
      <c r="G866" s="4">
        <v>-0.24946091911603954</v>
      </c>
      <c r="H866" s="3" t="s">
        <v>439</v>
      </c>
      <c r="I866" s="3" t="s">
        <v>337</v>
      </c>
      <c r="J866" s="1">
        <v>45370</v>
      </c>
      <c r="K866" s="4">
        <v>10438.718031746032</v>
      </c>
      <c r="L866" s="4">
        <v>26406.609500097282</v>
      </c>
      <c r="M866" s="4">
        <v>-0.38018050108663309</v>
      </c>
      <c r="N866" s="3" t="s">
        <v>439</v>
      </c>
    </row>
    <row r="867" spans="1:14" x14ac:dyDescent="0.3">
      <c r="A867" s="3" t="s">
        <v>179</v>
      </c>
      <c r="B867" s="3" t="s">
        <v>41</v>
      </c>
      <c r="C867" s="4">
        <v>11</v>
      </c>
      <c r="D867" s="4">
        <v>3</v>
      </c>
      <c r="E867" s="4">
        <v>47</v>
      </c>
      <c r="F867" s="4">
        <v>517</v>
      </c>
      <c r="G867" s="4">
        <v>-0.24830679815551154</v>
      </c>
      <c r="H867" s="3" t="s">
        <v>439</v>
      </c>
      <c r="I867" s="3" t="s">
        <v>337</v>
      </c>
      <c r="J867" s="1">
        <v>45438</v>
      </c>
      <c r="K867" s="4">
        <v>10438.718031746032</v>
      </c>
      <c r="L867" s="4">
        <v>26406.609500097282</v>
      </c>
      <c r="M867" s="4">
        <v>-0.37572858536456488</v>
      </c>
      <c r="N867" s="3" t="s">
        <v>439</v>
      </c>
    </row>
    <row r="868" spans="1:14" x14ac:dyDescent="0.3">
      <c r="A868" s="3" t="s">
        <v>136</v>
      </c>
      <c r="B868" s="3" t="s">
        <v>180</v>
      </c>
      <c r="C868" s="4">
        <v>12</v>
      </c>
      <c r="D868" s="4">
        <v>7</v>
      </c>
      <c r="E868" s="4">
        <v>22</v>
      </c>
      <c r="F868" s="4">
        <v>264</v>
      </c>
      <c r="G868" s="4">
        <v>-0.25079057327471521</v>
      </c>
      <c r="H868" s="3" t="s">
        <v>439</v>
      </c>
      <c r="I868" s="3" t="s">
        <v>335</v>
      </c>
      <c r="J868" s="1">
        <v>45441</v>
      </c>
      <c r="K868" s="4">
        <v>15577.778285714288</v>
      </c>
      <c r="L868" s="4">
        <v>35267.89604619662</v>
      </c>
      <c r="M868" s="4">
        <v>-0.43421298128062746</v>
      </c>
      <c r="N868" s="3" t="s">
        <v>439</v>
      </c>
    </row>
    <row r="869" spans="1:14" x14ac:dyDescent="0.3">
      <c r="A869" s="3" t="s">
        <v>12</v>
      </c>
      <c r="B869" s="3" t="s">
        <v>54</v>
      </c>
      <c r="C869" s="4">
        <v>17.34</v>
      </c>
      <c r="D869" s="4">
        <v>10</v>
      </c>
      <c r="E869" s="4">
        <v>460</v>
      </c>
      <c r="F869" s="4">
        <v>7976.4</v>
      </c>
      <c r="G869" s="4">
        <v>-0.1750756830401449</v>
      </c>
      <c r="H869" s="3" t="s">
        <v>439</v>
      </c>
      <c r="I869" s="3" t="s">
        <v>143</v>
      </c>
      <c r="J869" s="1">
        <v>45318</v>
      </c>
      <c r="K869" s="4">
        <v>42123.110909090959</v>
      </c>
      <c r="L869" s="4">
        <v>132929.50192099597</v>
      </c>
      <c r="M869" s="4">
        <v>-0.25687834841497698</v>
      </c>
      <c r="N869" s="3" t="s">
        <v>439</v>
      </c>
    </row>
    <row r="870" spans="1:14" x14ac:dyDescent="0.3">
      <c r="A870" s="3" t="s">
        <v>33</v>
      </c>
      <c r="B870" s="3" t="s">
        <v>41</v>
      </c>
      <c r="C870" s="4">
        <v>8.99</v>
      </c>
      <c r="D870" s="4">
        <v>4</v>
      </c>
      <c r="E870" s="4">
        <v>8</v>
      </c>
      <c r="F870" s="4">
        <v>71.92</v>
      </c>
      <c r="G870" s="4">
        <v>-0.25267627890671773</v>
      </c>
      <c r="H870" s="3" t="s">
        <v>439</v>
      </c>
      <c r="I870" s="3" t="s">
        <v>337</v>
      </c>
      <c r="J870" s="1">
        <v>45353</v>
      </c>
      <c r="K870" s="4">
        <v>10438.718031746032</v>
      </c>
      <c r="L870" s="4">
        <v>26406.609500097282</v>
      </c>
      <c r="M870" s="4">
        <v>-0.39258345649061233</v>
      </c>
      <c r="N870" s="3" t="s">
        <v>439</v>
      </c>
    </row>
    <row r="871" spans="1:14" x14ac:dyDescent="0.3">
      <c r="A871" s="3" t="s">
        <v>376</v>
      </c>
      <c r="B871" s="3" t="s">
        <v>41</v>
      </c>
      <c r="C871" s="4">
        <v>14.99</v>
      </c>
      <c r="D871" s="4">
        <v>10</v>
      </c>
      <c r="E871" s="4">
        <v>20</v>
      </c>
      <c r="F871" s="4">
        <v>299.8</v>
      </c>
      <c r="G871" s="4">
        <v>-0.25043911418670139</v>
      </c>
      <c r="H871" s="3" t="s">
        <v>439</v>
      </c>
      <c r="I871" s="3" t="s">
        <v>338</v>
      </c>
      <c r="J871" s="1">
        <v>45332</v>
      </c>
      <c r="K871" s="4">
        <v>10438.718031746032</v>
      </c>
      <c r="L871" s="4">
        <v>26406.609500097282</v>
      </c>
      <c r="M871" s="4">
        <v>-0.38395379882861069</v>
      </c>
      <c r="N871" s="3" t="s">
        <v>439</v>
      </c>
    </row>
    <row r="872" spans="1:14" x14ac:dyDescent="0.3">
      <c r="A872" s="3" t="s">
        <v>56</v>
      </c>
      <c r="B872" s="3" t="s">
        <v>54</v>
      </c>
      <c r="C872" s="4">
        <v>7.95</v>
      </c>
      <c r="D872" s="4">
        <v>5</v>
      </c>
      <c r="E872" s="4">
        <v>254</v>
      </c>
      <c r="F872" s="4">
        <v>2019.3</v>
      </c>
      <c r="G872" s="4">
        <v>-0.2335582789397817</v>
      </c>
      <c r="H872" s="3" t="s">
        <v>439</v>
      </c>
      <c r="I872" s="3" t="s">
        <v>143</v>
      </c>
      <c r="J872" s="1">
        <v>45405</v>
      </c>
      <c r="K872" s="4">
        <v>42123.110909090959</v>
      </c>
      <c r="L872" s="4">
        <v>132929.50192099597</v>
      </c>
      <c r="M872" s="4">
        <v>-0.3016923281103232</v>
      </c>
      <c r="N872" s="3" t="s">
        <v>439</v>
      </c>
    </row>
    <row r="873" spans="1:14" x14ac:dyDescent="0.3">
      <c r="A873" s="3" t="s">
        <v>15</v>
      </c>
      <c r="B873" s="3" t="s">
        <v>54</v>
      </c>
      <c r="C873" s="4">
        <v>66.39</v>
      </c>
      <c r="D873" s="4">
        <v>62</v>
      </c>
      <c r="E873" s="4">
        <v>1819</v>
      </c>
      <c r="F873" s="4">
        <v>120763.41</v>
      </c>
      <c r="G873" s="4">
        <v>0.93218743635659029</v>
      </c>
      <c r="H873" s="3" t="s">
        <v>439</v>
      </c>
      <c r="I873" s="3" t="s">
        <v>143</v>
      </c>
      <c r="J873" s="1">
        <v>45378</v>
      </c>
      <c r="K873" s="4">
        <v>42123.110909090959</v>
      </c>
      <c r="L873" s="4">
        <v>132929.50192099597</v>
      </c>
      <c r="M873" s="4">
        <v>0.59159402506185088</v>
      </c>
      <c r="N873" s="3" t="s">
        <v>439</v>
      </c>
    </row>
    <row r="874" spans="1:14" x14ac:dyDescent="0.3">
      <c r="A874" s="3" t="s">
        <v>42</v>
      </c>
      <c r="B874" s="3" t="s">
        <v>41</v>
      </c>
      <c r="C874" s="4">
        <v>24.99</v>
      </c>
      <c r="D874" s="4">
        <v>1</v>
      </c>
      <c r="E874" s="4">
        <v>2</v>
      </c>
      <c r="F874" s="4">
        <v>49.98</v>
      </c>
      <c r="G874" s="4">
        <v>-0.25289167031428822</v>
      </c>
      <c r="H874" s="3" t="s">
        <v>439</v>
      </c>
      <c r="I874" s="3" t="s">
        <v>338</v>
      </c>
      <c r="J874" s="1">
        <v>45437</v>
      </c>
      <c r="K874" s="4">
        <v>10438.718031746032</v>
      </c>
      <c r="L874" s="4">
        <v>26406.609500097282</v>
      </c>
      <c r="M874" s="4">
        <v>-0.39341430908454039</v>
      </c>
      <c r="N874" s="3" t="s">
        <v>439</v>
      </c>
    </row>
    <row r="875" spans="1:14" x14ac:dyDescent="0.3">
      <c r="A875" s="3" t="s">
        <v>19</v>
      </c>
      <c r="B875" s="3" t="s">
        <v>54</v>
      </c>
      <c r="C875" s="4">
        <v>39.99</v>
      </c>
      <c r="D875" s="4">
        <v>10</v>
      </c>
      <c r="E875" s="4">
        <v>19</v>
      </c>
      <c r="F875" s="4">
        <v>759.81000000000006</v>
      </c>
      <c r="G875" s="4">
        <v>-0.24592306125158331</v>
      </c>
      <c r="H875" s="3" t="s">
        <v>439</v>
      </c>
      <c r="I875" s="3" t="s">
        <v>143</v>
      </c>
      <c r="J875" s="1">
        <v>45301</v>
      </c>
      <c r="K875" s="4">
        <v>42123.110909090959</v>
      </c>
      <c r="L875" s="4">
        <v>132929.50192099597</v>
      </c>
      <c r="M875" s="4">
        <v>-0.31116719999202602</v>
      </c>
      <c r="N875" s="3" t="s">
        <v>439</v>
      </c>
    </row>
    <row r="876" spans="1:14" x14ac:dyDescent="0.3">
      <c r="A876" s="3" t="s">
        <v>106</v>
      </c>
      <c r="B876" s="3" t="s">
        <v>54</v>
      </c>
      <c r="C876" s="4">
        <v>9.2100000000000009</v>
      </c>
      <c r="D876" s="4">
        <v>202</v>
      </c>
      <c r="E876" s="4">
        <v>3093</v>
      </c>
      <c r="F876" s="4">
        <v>28486.530000000002</v>
      </c>
      <c r="G876" s="4">
        <v>2.6278271843777998E-2</v>
      </c>
      <c r="H876" s="3" t="s">
        <v>439</v>
      </c>
      <c r="I876" s="3" t="s">
        <v>143</v>
      </c>
      <c r="J876" s="1">
        <v>45382</v>
      </c>
      <c r="K876" s="4">
        <v>42123.110909090959</v>
      </c>
      <c r="L876" s="4">
        <v>132929.50192099597</v>
      </c>
      <c r="M876" s="4">
        <v>-0.10258505984018197</v>
      </c>
      <c r="N876" s="3" t="s">
        <v>439</v>
      </c>
    </row>
    <row r="877" spans="1:14" x14ac:dyDescent="0.3">
      <c r="A877" s="3" t="s">
        <v>16</v>
      </c>
      <c r="B877" s="3" t="s">
        <v>54</v>
      </c>
      <c r="C877" s="4">
        <v>17.98</v>
      </c>
      <c r="D877" s="4">
        <v>10</v>
      </c>
      <c r="E877" s="4">
        <v>4</v>
      </c>
      <c r="F877" s="4">
        <v>71.92</v>
      </c>
      <c r="G877" s="4">
        <v>-0.25267627890671773</v>
      </c>
      <c r="H877" s="3" t="s">
        <v>439</v>
      </c>
      <c r="I877" s="3" t="s">
        <v>143</v>
      </c>
      <c r="J877" s="1">
        <v>45412</v>
      </c>
      <c r="K877" s="4">
        <v>42123.110909090959</v>
      </c>
      <c r="L877" s="4">
        <v>132929.50192099597</v>
      </c>
      <c r="M877" s="4">
        <v>-0.31634204823909789</v>
      </c>
      <c r="N877" s="3" t="s">
        <v>439</v>
      </c>
    </row>
    <row r="878" spans="1:14" x14ac:dyDescent="0.3">
      <c r="A878" s="3" t="s">
        <v>63</v>
      </c>
      <c r="B878" s="3" t="s">
        <v>41</v>
      </c>
      <c r="C878" s="4">
        <v>250</v>
      </c>
      <c r="D878" s="4">
        <v>1</v>
      </c>
      <c r="E878" s="4">
        <v>1</v>
      </c>
      <c r="F878" s="4">
        <v>250</v>
      </c>
      <c r="G878" s="4">
        <v>-0.2509280153761731</v>
      </c>
      <c r="H878" s="3" t="s">
        <v>439</v>
      </c>
      <c r="I878" s="3" t="s">
        <v>338</v>
      </c>
      <c r="J878" s="1">
        <v>45399</v>
      </c>
      <c r="K878" s="4">
        <v>10438.718031746032</v>
      </c>
      <c r="L878" s="4">
        <v>26406.609500097282</v>
      </c>
      <c r="M878" s="4">
        <v>-0.38583969031346099</v>
      </c>
      <c r="N878" s="3" t="s">
        <v>439</v>
      </c>
    </row>
    <row r="879" spans="1:14" x14ac:dyDescent="0.3">
      <c r="A879" s="3" t="s">
        <v>39</v>
      </c>
      <c r="B879" s="3" t="s">
        <v>54</v>
      </c>
      <c r="C879" s="4">
        <v>9.9499999999999993</v>
      </c>
      <c r="D879" s="4">
        <v>5</v>
      </c>
      <c r="E879" s="4">
        <v>269</v>
      </c>
      <c r="F879" s="4">
        <v>2676.5499999999997</v>
      </c>
      <c r="G879" s="4">
        <v>-0.22710586314098088</v>
      </c>
      <c r="H879" s="3" t="s">
        <v>439</v>
      </c>
      <c r="I879" s="3" t="s">
        <v>143</v>
      </c>
      <c r="J879" s="1">
        <v>45397</v>
      </c>
      <c r="K879" s="4">
        <v>42123.110909090959</v>
      </c>
      <c r="L879" s="4">
        <v>132929.50192099597</v>
      </c>
      <c r="M879" s="4">
        <v>-0.29674797798110492</v>
      </c>
      <c r="N879" s="3" t="s">
        <v>439</v>
      </c>
    </row>
    <row r="880" spans="1:14" x14ac:dyDescent="0.3">
      <c r="A880" s="3" t="s">
        <v>16</v>
      </c>
      <c r="B880" s="3" t="s">
        <v>54</v>
      </c>
      <c r="C880" s="4">
        <v>64.989999999999995</v>
      </c>
      <c r="D880" s="4">
        <v>10</v>
      </c>
      <c r="E880" s="4">
        <v>313</v>
      </c>
      <c r="F880" s="4">
        <v>20341.87</v>
      </c>
      <c r="G880" s="4">
        <v>-5.3680241446234893E-2</v>
      </c>
      <c r="H880" s="3" t="s">
        <v>439</v>
      </c>
      <c r="I880" s="3" t="s">
        <v>143</v>
      </c>
      <c r="J880" s="1">
        <v>45419</v>
      </c>
      <c r="K880" s="4">
        <v>42123.110909090959</v>
      </c>
      <c r="L880" s="4">
        <v>132929.50192099597</v>
      </c>
      <c r="M880" s="4">
        <v>-0.16385558205157658</v>
      </c>
      <c r="N880" s="3" t="s">
        <v>439</v>
      </c>
    </row>
    <row r="881" spans="1:14" x14ac:dyDescent="0.3">
      <c r="A881" s="3" t="s">
        <v>83</v>
      </c>
      <c r="B881" s="3" t="s">
        <v>41</v>
      </c>
      <c r="C881" s="4">
        <v>15.95</v>
      </c>
      <c r="D881" s="4">
        <v>6</v>
      </c>
      <c r="E881" s="4">
        <v>30</v>
      </c>
      <c r="F881" s="4">
        <v>478.5</v>
      </c>
      <c r="G881" s="4">
        <v>-0.2486847639345208</v>
      </c>
      <c r="H881" s="3" t="s">
        <v>439</v>
      </c>
      <c r="I881" s="3" t="s">
        <v>337</v>
      </c>
      <c r="J881" s="1">
        <v>45406</v>
      </c>
      <c r="K881" s="4">
        <v>10438.718031746032</v>
      </c>
      <c r="L881" s="4">
        <v>26406.609500097282</v>
      </c>
      <c r="M881" s="4">
        <v>-0.37718655368116599</v>
      </c>
      <c r="N881" s="3" t="s">
        <v>439</v>
      </c>
    </row>
    <row r="882" spans="1:14" x14ac:dyDescent="0.3">
      <c r="A882" s="3" t="s">
        <v>13</v>
      </c>
      <c r="B882" s="3" t="s">
        <v>54</v>
      </c>
      <c r="C882" s="4">
        <v>29.99</v>
      </c>
      <c r="D882" s="4">
        <v>6</v>
      </c>
      <c r="E882" s="4">
        <v>10</v>
      </c>
      <c r="F882" s="4">
        <v>299.89999999999998</v>
      </c>
      <c r="G882" s="4">
        <v>-0.25043813245740526</v>
      </c>
      <c r="H882" s="3" t="s">
        <v>439</v>
      </c>
      <c r="I882" s="3" t="s">
        <v>143</v>
      </c>
      <c r="J882" s="1">
        <v>45420</v>
      </c>
      <c r="K882" s="4">
        <v>42123.110909090959</v>
      </c>
      <c r="L882" s="4">
        <v>132929.50192099597</v>
      </c>
      <c r="M882" s="4">
        <v>-0.31462700382303216</v>
      </c>
      <c r="N882" s="3" t="s">
        <v>439</v>
      </c>
    </row>
    <row r="883" spans="1:14" x14ac:dyDescent="0.3">
      <c r="A883" s="3" t="s">
        <v>3</v>
      </c>
      <c r="B883" s="3" t="s">
        <v>129</v>
      </c>
      <c r="C883" s="4">
        <v>7.19</v>
      </c>
      <c r="D883" s="4">
        <v>10</v>
      </c>
      <c r="E883" s="4">
        <v>131</v>
      </c>
      <c r="F883" s="4">
        <v>941.8900000000001</v>
      </c>
      <c r="G883" s="4">
        <v>-0.2441355285491936</v>
      </c>
      <c r="H883" s="3" t="s">
        <v>439</v>
      </c>
      <c r="I883" s="3" t="s">
        <v>335</v>
      </c>
      <c r="J883" s="1">
        <v>45309</v>
      </c>
      <c r="K883" s="4">
        <v>66960.915909090923</v>
      </c>
      <c r="L883" s="4">
        <v>268412.05159382155</v>
      </c>
      <c r="M883" s="4">
        <v>-0.2459614816736887</v>
      </c>
      <c r="N883" s="3" t="s">
        <v>439</v>
      </c>
    </row>
    <row r="884" spans="1:14" x14ac:dyDescent="0.3">
      <c r="A884" s="3" t="s">
        <v>347</v>
      </c>
      <c r="B884" s="3" t="s">
        <v>41</v>
      </c>
      <c r="C884" s="4">
        <v>44.99</v>
      </c>
      <c r="D884" s="4">
        <v>10</v>
      </c>
      <c r="E884" s="4">
        <v>13</v>
      </c>
      <c r="F884" s="4">
        <v>584.87</v>
      </c>
      <c r="G884" s="4">
        <v>-0.24764049848222952</v>
      </c>
      <c r="H884" s="3" t="s">
        <v>439</v>
      </c>
      <c r="I884" s="3" t="s">
        <v>335</v>
      </c>
      <c r="J884" s="1">
        <v>45435</v>
      </c>
      <c r="K884" s="4">
        <v>10438.718031746032</v>
      </c>
      <c r="L884" s="4">
        <v>26406.609500097282</v>
      </c>
      <c r="M884" s="4">
        <v>-0.37315839550358515</v>
      </c>
      <c r="N884" s="3" t="s">
        <v>439</v>
      </c>
    </row>
    <row r="885" spans="1:14" x14ac:dyDescent="0.3">
      <c r="A885" s="3" t="s">
        <v>150</v>
      </c>
      <c r="B885" s="3" t="s">
        <v>180</v>
      </c>
      <c r="C885" s="4">
        <v>9.4499999999999993</v>
      </c>
      <c r="D885" s="4">
        <v>10</v>
      </c>
      <c r="E885" s="4">
        <v>56</v>
      </c>
      <c r="F885" s="4">
        <v>529.19999999999993</v>
      </c>
      <c r="G885" s="4">
        <v>-0.24818702718138394</v>
      </c>
      <c r="H885" s="3" t="s">
        <v>439</v>
      </c>
      <c r="I885" s="3" t="s">
        <v>143</v>
      </c>
      <c r="J885" s="1">
        <v>45294</v>
      </c>
      <c r="K885" s="4">
        <v>15577.778285714288</v>
      </c>
      <c r="L885" s="4">
        <v>35267.89604619662</v>
      </c>
      <c r="M885" s="4">
        <v>-0.42669339463863948</v>
      </c>
      <c r="N885" s="3" t="s">
        <v>439</v>
      </c>
    </row>
    <row r="886" spans="1:14" x14ac:dyDescent="0.3">
      <c r="A886" s="3" t="s">
        <v>96</v>
      </c>
      <c r="B886" s="3" t="s">
        <v>54</v>
      </c>
      <c r="C886" s="4">
        <v>29.99</v>
      </c>
      <c r="D886" s="4">
        <v>10</v>
      </c>
      <c r="E886" s="4">
        <v>286</v>
      </c>
      <c r="F886" s="4">
        <v>8577.14</v>
      </c>
      <c r="G886" s="4">
        <v>-0.16917804246658602</v>
      </c>
      <c r="H886" s="3" t="s">
        <v>439</v>
      </c>
      <c r="I886" s="3" t="s">
        <v>143</v>
      </c>
      <c r="J886" s="1">
        <v>45364</v>
      </c>
      <c r="K886" s="4">
        <v>42123.110909090959</v>
      </c>
      <c r="L886" s="4">
        <v>132929.50192099597</v>
      </c>
      <c r="M886" s="4">
        <v>-0.25235911083928042</v>
      </c>
      <c r="N886" s="3" t="s">
        <v>439</v>
      </c>
    </row>
    <row r="887" spans="1:14" x14ac:dyDescent="0.3">
      <c r="A887" s="3" t="s">
        <v>3</v>
      </c>
      <c r="B887" s="3" t="s">
        <v>9</v>
      </c>
      <c r="C887" s="4">
        <v>15.99</v>
      </c>
      <c r="D887" s="4">
        <v>10</v>
      </c>
      <c r="E887" s="4">
        <v>81</v>
      </c>
      <c r="F887" s="4">
        <v>1295.19</v>
      </c>
      <c r="G887" s="4">
        <v>-0.24066707894597364</v>
      </c>
      <c r="H887" s="3" t="s">
        <v>439</v>
      </c>
      <c r="I887" s="3" t="s">
        <v>338</v>
      </c>
      <c r="J887" s="1">
        <v>45419</v>
      </c>
      <c r="K887" s="4">
        <v>3369.2595999999985</v>
      </c>
      <c r="L887" s="4">
        <v>7916.3472393375896</v>
      </c>
      <c r="M887" s="4">
        <v>-0.26199831024258469</v>
      </c>
      <c r="N887" s="3" t="s">
        <v>439</v>
      </c>
    </row>
    <row r="888" spans="1:14" x14ac:dyDescent="0.3">
      <c r="A888" s="3" t="s">
        <v>26</v>
      </c>
      <c r="B888" s="3" t="s">
        <v>41</v>
      </c>
      <c r="C888" s="4">
        <v>54.85</v>
      </c>
      <c r="D888" s="4">
        <v>9</v>
      </c>
      <c r="E888" s="4">
        <v>8</v>
      </c>
      <c r="F888" s="4">
        <v>438.8</v>
      </c>
      <c r="G888" s="4">
        <v>-0.24907451046508358</v>
      </c>
      <c r="H888" s="3" t="s">
        <v>439</v>
      </c>
      <c r="I888" s="3" t="s">
        <v>338</v>
      </c>
      <c r="J888" s="1">
        <v>45390</v>
      </c>
      <c r="K888" s="4">
        <v>10438.718031746032</v>
      </c>
      <c r="L888" s="4">
        <v>26406.609500097282</v>
      </c>
      <c r="M888" s="4">
        <v>-0.37868996516607678</v>
      </c>
      <c r="N888" s="3" t="s">
        <v>439</v>
      </c>
    </row>
    <row r="889" spans="1:14" x14ac:dyDescent="0.3">
      <c r="A889" s="3" t="s">
        <v>352</v>
      </c>
      <c r="B889" s="3" t="s">
        <v>41</v>
      </c>
      <c r="C889" s="4">
        <v>42.39</v>
      </c>
      <c r="D889" s="4">
        <v>10</v>
      </c>
      <c r="E889" s="4">
        <v>4</v>
      </c>
      <c r="F889" s="4">
        <v>169.56</v>
      </c>
      <c r="G889" s="4">
        <v>-0.25171771842197838</v>
      </c>
      <c r="H889" s="3" t="s">
        <v>439</v>
      </c>
      <c r="I889" s="3" t="s">
        <v>335</v>
      </c>
      <c r="J889" s="1">
        <v>45323</v>
      </c>
      <c r="K889" s="4">
        <v>10438.718031746032</v>
      </c>
      <c r="L889" s="4">
        <v>26406.609500097282</v>
      </c>
      <c r="M889" s="4">
        <v>-0.38888589736248419</v>
      </c>
      <c r="N889" s="3" t="s">
        <v>439</v>
      </c>
    </row>
    <row r="890" spans="1:14" x14ac:dyDescent="0.3">
      <c r="A890" s="3" t="s">
        <v>377</v>
      </c>
      <c r="B890" s="3" t="s">
        <v>180</v>
      </c>
      <c r="C890" s="4">
        <v>28.99</v>
      </c>
      <c r="D890" s="4">
        <v>8</v>
      </c>
      <c r="E890" s="4">
        <v>3</v>
      </c>
      <c r="F890" s="4">
        <v>86.97</v>
      </c>
      <c r="G890" s="4">
        <v>-0.25252852864765046</v>
      </c>
      <c r="H890" s="3" t="s">
        <v>439</v>
      </c>
      <c r="I890" s="3" t="s">
        <v>338</v>
      </c>
      <c r="J890" s="1">
        <v>45396</v>
      </c>
      <c r="K890" s="4">
        <v>15577.778285714288</v>
      </c>
      <c r="L890" s="4">
        <v>35267.89604619662</v>
      </c>
      <c r="M890" s="4">
        <v>-0.43923256055374638</v>
      </c>
      <c r="N890" s="3" t="s">
        <v>439</v>
      </c>
    </row>
    <row r="891" spans="1:14" x14ac:dyDescent="0.3">
      <c r="A891" s="3" t="s">
        <v>5</v>
      </c>
      <c r="B891" s="3" t="s">
        <v>41</v>
      </c>
      <c r="C891" s="4">
        <v>84.99</v>
      </c>
      <c r="D891" s="4">
        <v>10</v>
      </c>
      <c r="E891" s="4">
        <v>8</v>
      </c>
      <c r="F891" s="4">
        <v>679.92</v>
      </c>
      <c r="G891" s="4">
        <v>-0.24670736478625993</v>
      </c>
      <c r="H891" s="3" t="s">
        <v>439</v>
      </c>
      <c r="I891" s="3" t="s">
        <v>338</v>
      </c>
      <c r="J891" s="1">
        <v>45417</v>
      </c>
      <c r="K891" s="4">
        <v>10438.718031746032</v>
      </c>
      <c r="L891" s="4">
        <v>26406.609500097282</v>
      </c>
      <c r="M891" s="4">
        <v>-0.36955891788039202</v>
      </c>
      <c r="N891" s="3" t="s">
        <v>439</v>
      </c>
    </row>
    <row r="892" spans="1:14" x14ac:dyDescent="0.3">
      <c r="A892" s="3" t="s">
        <v>84</v>
      </c>
      <c r="B892" s="3" t="s">
        <v>7</v>
      </c>
      <c r="C892" s="4">
        <v>28.19</v>
      </c>
      <c r="D892" s="4">
        <v>3</v>
      </c>
      <c r="E892" s="4">
        <v>6</v>
      </c>
      <c r="F892" s="4">
        <v>169.14000000000001</v>
      </c>
      <c r="G892" s="4">
        <v>-0.25172184168502215</v>
      </c>
      <c r="H892" s="3" t="s">
        <v>439</v>
      </c>
      <c r="I892" s="3" t="s">
        <v>338</v>
      </c>
      <c r="J892" s="1">
        <v>45404</v>
      </c>
      <c r="K892" s="4">
        <v>1881.0670270270268</v>
      </c>
      <c r="L892" s="4">
        <v>5343.4324984110126</v>
      </c>
      <c r="M892" s="4">
        <v>-0.32037964876249603</v>
      </c>
      <c r="N892" s="3" t="s">
        <v>439</v>
      </c>
    </row>
    <row r="893" spans="1:14" x14ac:dyDescent="0.3">
      <c r="A893" s="3" t="s">
        <v>64</v>
      </c>
      <c r="B893" s="3" t="s">
        <v>41</v>
      </c>
      <c r="C893" s="4">
        <v>26.99</v>
      </c>
      <c r="D893" s="4">
        <v>3</v>
      </c>
      <c r="E893" s="4">
        <v>14</v>
      </c>
      <c r="F893" s="4">
        <v>377.85999999999996</v>
      </c>
      <c r="G893" s="4">
        <v>-0.24967277629814394</v>
      </c>
      <c r="H893" s="3" t="s">
        <v>439</v>
      </c>
      <c r="I893" s="3" t="s">
        <v>337</v>
      </c>
      <c r="J893" s="1">
        <v>45439</v>
      </c>
      <c r="K893" s="4">
        <v>10438.718031746032</v>
      </c>
      <c r="L893" s="4">
        <v>26406.609500097282</v>
      </c>
      <c r="M893" s="4">
        <v>-0.38099772073006821</v>
      </c>
      <c r="N893" s="3" t="s">
        <v>439</v>
      </c>
    </row>
    <row r="894" spans="1:14" x14ac:dyDescent="0.3">
      <c r="A894" s="3" t="s">
        <v>30</v>
      </c>
      <c r="B894" s="3" t="s">
        <v>41</v>
      </c>
      <c r="C894" s="4">
        <v>49.5</v>
      </c>
      <c r="D894" s="4">
        <v>10</v>
      </c>
      <c r="E894" s="4">
        <v>2</v>
      </c>
      <c r="F894" s="4">
        <v>99</v>
      </c>
      <c r="G894" s="4">
        <v>-0.2524104266133263</v>
      </c>
      <c r="H894" s="3" t="s">
        <v>439</v>
      </c>
      <c r="I894" s="3" t="s">
        <v>143</v>
      </c>
      <c r="J894" s="1">
        <v>45334</v>
      </c>
      <c r="K894" s="4">
        <v>10438.718031746032</v>
      </c>
      <c r="L894" s="4">
        <v>26406.609500097282</v>
      </c>
      <c r="M894" s="4">
        <v>-0.39155795565909135</v>
      </c>
      <c r="N894" s="3" t="s">
        <v>439</v>
      </c>
    </row>
    <row r="895" spans="1:14" x14ac:dyDescent="0.3">
      <c r="A895" s="3" t="s">
        <v>5</v>
      </c>
      <c r="B895" s="3" t="s">
        <v>54</v>
      </c>
      <c r="C895" s="4">
        <v>29.99</v>
      </c>
      <c r="D895" s="4">
        <v>9</v>
      </c>
      <c r="E895" s="4">
        <v>6</v>
      </c>
      <c r="F895" s="4">
        <v>179.94</v>
      </c>
      <c r="G895" s="4">
        <v>-0.25161581492104035</v>
      </c>
      <c r="H895" s="3" t="s">
        <v>439</v>
      </c>
      <c r="I895" s="3" t="s">
        <v>143</v>
      </c>
      <c r="J895" s="1">
        <v>45398</v>
      </c>
      <c r="K895" s="4">
        <v>42123.110909090959</v>
      </c>
      <c r="L895" s="4">
        <v>132929.50192099597</v>
      </c>
      <c r="M895" s="4">
        <v>-0.31552943705468073</v>
      </c>
      <c r="N895" s="3" t="s">
        <v>439</v>
      </c>
    </row>
    <row r="896" spans="1:14" x14ac:dyDescent="0.3">
      <c r="A896" s="3" t="s">
        <v>53</v>
      </c>
      <c r="B896" s="3" t="s">
        <v>54</v>
      </c>
      <c r="C896" s="4">
        <v>32.5</v>
      </c>
      <c r="D896" s="4">
        <v>40</v>
      </c>
      <c r="E896" s="4">
        <v>634</v>
      </c>
      <c r="F896" s="4">
        <v>20605</v>
      </c>
      <c r="G896" s="4">
        <v>-5.1097017149333471E-2</v>
      </c>
      <c r="H896" s="3" t="s">
        <v>439</v>
      </c>
      <c r="I896" s="3" t="s">
        <v>143</v>
      </c>
      <c r="J896" s="1">
        <v>45325</v>
      </c>
      <c r="K896" s="4">
        <v>42123.110909090959</v>
      </c>
      <c r="L896" s="4">
        <v>132929.50192099597</v>
      </c>
      <c r="M896" s="4">
        <v>-0.16187611175944844</v>
      </c>
      <c r="N896" s="3" t="s">
        <v>439</v>
      </c>
    </row>
    <row r="897" spans="1:14" x14ac:dyDescent="0.3">
      <c r="A897" s="3" t="s">
        <v>5</v>
      </c>
      <c r="B897" s="3" t="s">
        <v>54</v>
      </c>
      <c r="C897" s="4">
        <v>48.95</v>
      </c>
      <c r="D897" s="4">
        <v>6</v>
      </c>
      <c r="E897" s="4">
        <v>40</v>
      </c>
      <c r="F897" s="4">
        <v>1958</v>
      </c>
      <c r="G897" s="4">
        <v>-0.2341600789983081</v>
      </c>
      <c r="H897" s="3" t="s">
        <v>439</v>
      </c>
      <c r="I897" s="3" t="s">
        <v>143</v>
      </c>
      <c r="J897" s="1">
        <v>45361</v>
      </c>
      <c r="K897" s="4">
        <v>42123.110909090959</v>
      </c>
      <c r="L897" s="4">
        <v>132929.50192099597</v>
      </c>
      <c r="M897" s="4">
        <v>-0.30215347480172083</v>
      </c>
      <c r="N897" s="3" t="s">
        <v>439</v>
      </c>
    </row>
    <row r="898" spans="1:14" x14ac:dyDescent="0.3">
      <c r="A898" s="3" t="s">
        <v>16</v>
      </c>
      <c r="B898" s="3" t="s">
        <v>54</v>
      </c>
      <c r="C898" s="4">
        <v>84.6</v>
      </c>
      <c r="D898" s="4">
        <v>1</v>
      </c>
      <c r="E898" s="4">
        <v>111</v>
      </c>
      <c r="F898" s="4">
        <v>9390.5999999999985</v>
      </c>
      <c r="G898" s="4">
        <v>-0.16119206733430377</v>
      </c>
      <c r="H898" s="3" t="s">
        <v>439</v>
      </c>
      <c r="I898" s="3" t="s">
        <v>143</v>
      </c>
      <c r="J898" s="1">
        <v>45381</v>
      </c>
      <c r="K898" s="4">
        <v>42123.110909090959</v>
      </c>
      <c r="L898" s="4">
        <v>132929.50192099597</v>
      </c>
      <c r="M898" s="4">
        <v>-0.24623962653937334</v>
      </c>
      <c r="N898" s="3" t="s">
        <v>439</v>
      </c>
    </row>
    <row r="899" spans="1:14" x14ac:dyDescent="0.3">
      <c r="A899" s="3" t="s">
        <v>183</v>
      </c>
      <c r="B899" s="3" t="s">
        <v>180</v>
      </c>
      <c r="C899" s="4">
        <v>17.170000000000002</v>
      </c>
      <c r="D899" s="4">
        <v>1</v>
      </c>
      <c r="E899" s="4">
        <v>4</v>
      </c>
      <c r="F899" s="4">
        <v>68.680000000000007</v>
      </c>
      <c r="G899" s="4">
        <v>-0.25270808693591229</v>
      </c>
      <c r="H899" s="3" t="s">
        <v>439</v>
      </c>
      <c r="I899" s="3" t="s">
        <v>338</v>
      </c>
      <c r="J899" s="1">
        <v>45310</v>
      </c>
      <c r="K899" s="4">
        <v>15577.778285714288</v>
      </c>
      <c r="L899" s="4">
        <v>35267.89604619662</v>
      </c>
      <c r="M899" s="4">
        <v>-0.43975116251333141</v>
      </c>
      <c r="N899" s="3" t="s">
        <v>439</v>
      </c>
    </row>
    <row r="900" spans="1:14" x14ac:dyDescent="0.3">
      <c r="A900" s="3" t="s">
        <v>33</v>
      </c>
      <c r="B900" s="3" t="s">
        <v>25</v>
      </c>
      <c r="C900" s="4">
        <v>103.2</v>
      </c>
      <c r="D900" s="4">
        <v>9</v>
      </c>
      <c r="E900" s="4">
        <v>5</v>
      </c>
      <c r="F900" s="4">
        <v>516</v>
      </c>
      <c r="G900" s="4">
        <v>-0.24831661544847283</v>
      </c>
      <c r="H900" s="3" t="s">
        <v>439</v>
      </c>
      <c r="I900" s="3" t="s">
        <v>143</v>
      </c>
      <c r="J900" s="1">
        <v>45344</v>
      </c>
      <c r="K900" s="4">
        <v>7851.1500000000024</v>
      </c>
      <c r="L900" s="4">
        <v>18631.101710406907</v>
      </c>
      <c r="M900" s="4">
        <v>-0.39370457603710873</v>
      </c>
      <c r="N900" s="3" t="s">
        <v>439</v>
      </c>
    </row>
    <row r="901" spans="1:14" x14ac:dyDescent="0.3">
      <c r="A901" s="3" t="s">
        <v>5</v>
      </c>
      <c r="B901" s="3" t="s">
        <v>54</v>
      </c>
      <c r="C901" s="4">
        <v>27.5</v>
      </c>
      <c r="D901" s="4">
        <v>3</v>
      </c>
      <c r="E901" s="4">
        <v>18</v>
      </c>
      <c r="F901" s="4">
        <v>495</v>
      </c>
      <c r="G901" s="4">
        <v>-0.24852277860065969</v>
      </c>
      <c r="H901" s="3" t="s">
        <v>439</v>
      </c>
      <c r="I901" s="3" t="s">
        <v>143</v>
      </c>
      <c r="J901" s="1">
        <v>45296</v>
      </c>
      <c r="K901" s="4">
        <v>42123.110909090959</v>
      </c>
      <c r="L901" s="4">
        <v>132929.50192099597</v>
      </c>
      <c r="M901" s="4">
        <v>-0.31315930856215657</v>
      </c>
      <c r="N901" s="3" t="s">
        <v>439</v>
      </c>
    </row>
    <row r="902" spans="1:14" x14ac:dyDescent="0.3">
      <c r="A902" s="3" t="s">
        <v>87</v>
      </c>
      <c r="B902" s="3" t="s">
        <v>54</v>
      </c>
      <c r="C902" s="4">
        <v>17.02</v>
      </c>
      <c r="D902" s="4">
        <v>73</v>
      </c>
      <c r="E902" s="4">
        <v>3823</v>
      </c>
      <c r="F902" s="4">
        <v>65067.46</v>
      </c>
      <c r="G902" s="4">
        <v>0.38540397844982782</v>
      </c>
      <c r="H902" s="3" t="s">
        <v>439</v>
      </c>
      <c r="I902" s="3" t="s">
        <v>143</v>
      </c>
      <c r="J902" s="1">
        <v>45361</v>
      </c>
      <c r="K902" s="4">
        <v>42123.110909090959</v>
      </c>
      <c r="L902" s="4">
        <v>132929.50192099597</v>
      </c>
      <c r="M902" s="4">
        <v>0.17260539428294527</v>
      </c>
      <c r="N902" s="3" t="s">
        <v>439</v>
      </c>
    </row>
    <row r="903" spans="1:14" x14ac:dyDescent="0.3">
      <c r="A903" s="3" t="s">
        <v>12</v>
      </c>
      <c r="B903" s="3" t="s">
        <v>180</v>
      </c>
      <c r="C903" s="4">
        <v>41.44</v>
      </c>
      <c r="D903" s="4">
        <v>84</v>
      </c>
      <c r="E903" s="4">
        <v>145</v>
      </c>
      <c r="F903" s="4">
        <v>6008.7999999999993</v>
      </c>
      <c r="G903" s="4">
        <v>-0.19439218867075803</v>
      </c>
      <c r="H903" s="3" t="s">
        <v>439</v>
      </c>
      <c r="I903" s="3" t="s">
        <v>337</v>
      </c>
      <c r="J903" s="1">
        <v>45430</v>
      </c>
      <c r="K903" s="4">
        <v>15577.778285714288</v>
      </c>
      <c r="L903" s="4">
        <v>35267.89604619662</v>
      </c>
      <c r="M903" s="4">
        <v>-0.2713226293164781</v>
      </c>
      <c r="N903" s="3" t="s">
        <v>439</v>
      </c>
    </row>
    <row r="904" spans="1:14" x14ac:dyDescent="0.3">
      <c r="A904" s="3" t="s">
        <v>70</v>
      </c>
      <c r="B904" s="3" t="s">
        <v>129</v>
      </c>
      <c r="C904" s="4">
        <v>10.91</v>
      </c>
      <c r="D904" s="4">
        <v>1</v>
      </c>
      <c r="E904" s="4">
        <v>654</v>
      </c>
      <c r="F904" s="4">
        <v>7135.14</v>
      </c>
      <c r="G904" s="4">
        <v>-0.18333457891675073</v>
      </c>
      <c r="H904" s="3" t="s">
        <v>439</v>
      </c>
      <c r="I904" s="3" t="s">
        <v>335</v>
      </c>
      <c r="J904" s="1">
        <v>45366</v>
      </c>
      <c r="K904" s="4">
        <v>66960.915909090923</v>
      </c>
      <c r="L904" s="4">
        <v>268412.05159382155</v>
      </c>
      <c r="M904" s="4">
        <v>-0.22288781578117495</v>
      </c>
      <c r="N904" s="3" t="s">
        <v>439</v>
      </c>
    </row>
    <row r="905" spans="1:14" x14ac:dyDescent="0.3">
      <c r="A905" s="3" t="s">
        <v>12</v>
      </c>
      <c r="B905" s="3" t="s">
        <v>54</v>
      </c>
      <c r="C905" s="4">
        <v>54.52</v>
      </c>
      <c r="D905" s="4">
        <v>51</v>
      </c>
      <c r="E905" s="4">
        <v>143</v>
      </c>
      <c r="F905" s="4">
        <v>7796.3600000000006</v>
      </c>
      <c r="G905" s="4">
        <v>-0.17684318846489364</v>
      </c>
      <c r="H905" s="3" t="s">
        <v>439</v>
      </c>
      <c r="I905" s="3" t="s">
        <v>143</v>
      </c>
      <c r="J905" s="1">
        <v>45329</v>
      </c>
      <c r="K905" s="4">
        <v>42123.110909090959</v>
      </c>
      <c r="L905" s="4">
        <v>132929.50192099597</v>
      </c>
      <c r="M905" s="4">
        <v>-0.25823275054090239</v>
      </c>
      <c r="N905" s="3" t="s">
        <v>439</v>
      </c>
    </row>
    <row r="906" spans="1:14" x14ac:dyDescent="0.3">
      <c r="A906" s="3" t="s">
        <v>86</v>
      </c>
      <c r="B906" s="3" t="s">
        <v>41</v>
      </c>
      <c r="C906" s="4">
        <v>25.74</v>
      </c>
      <c r="D906" s="4">
        <v>5</v>
      </c>
      <c r="E906" s="4">
        <v>7</v>
      </c>
      <c r="F906" s="4">
        <v>180.17999999999998</v>
      </c>
      <c r="G906" s="4">
        <v>-0.2516134587707296</v>
      </c>
      <c r="H906" s="3" t="s">
        <v>439</v>
      </c>
      <c r="I906" s="3" t="s">
        <v>338</v>
      </c>
      <c r="J906" s="1">
        <v>45347</v>
      </c>
      <c r="K906" s="4">
        <v>10438.718031746032</v>
      </c>
      <c r="L906" s="4">
        <v>26406.609500097282</v>
      </c>
      <c r="M906" s="4">
        <v>-0.38848372532294384</v>
      </c>
      <c r="N906" s="3" t="s">
        <v>439</v>
      </c>
    </row>
    <row r="907" spans="1:14" x14ac:dyDescent="0.3">
      <c r="A907" s="3" t="s">
        <v>1</v>
      </c>
      <c r="B907" s="3" t="s">
        <v>54</v>
      </c>
      <c r="C907" s="4">
        <v>67.989999999999995</v>
      </c>
      <c r="D907" s="4">
        <v>5</v>
      </c>
      <c r="E907" s="4">
        <v>28</v>
      </c>
      <c r="F907" s="4">
        <v>1903.7199999999998</v>
      </c>
      <c r="G907" s="4">
        <v>-0.23469296166024634</v>
      </c>
      <c r="H907" s="3" t="s">
        <v>439</v>
      </c>
      <c r="I907" s="3" t="s">
        <v>143</v>
      </c>
      <c r="J907" s="1">
        <v>45395</v>
      </c>
      <c r="K907" s="4">
        <v>42123.110909090959</v>
      </c>
      <c r="L907" s="4">
        <v>132929.50192099597</v>
      </c>
      <c r="M907" s="4">
        <v>-0.30256181154575124</v>
      </c>
      <c r="N907" s="3" t="s">
        <v>439</v>
      </c>
    </row>
    <row r="908" spans="1:14" x14ac:dyDescent="0.3">
      <c r="A908" s="3" t="s">
        <v>23</v>
      </c>
      <c r="B908" s="3" t="s">
        <v>41</v>
      </c>
      <c r="C908" s="4">
        <v>6.94</v>
      </c>
      <c r="D908" s="4">
        <v>10</v>
      </c>
      <c r="E908" s="4">
        <v>131</v>
      </c>
      <c r="F908" s="4">
        <v>909.1400000000001</v>
      </c>
      <c r="G908" s="4">
        <v>-0.24445704489367548</v>
      </c>
      <c r="H908" s="3" t="s">
        <v>439</v>
      </c>
      <c r="I908" s="3" t="s">
        <v>338</v>
      </c>
      <c r="J908" s="1">
        <v>45305</v>
      </c>
      <c r="K908" s="4">
        <v>10438.718031746032</v>
      </c>
      <c r="L908" s="4">
        <v>26406.609500097282</v>
      </c>
      <c r="M908" s="4">
        <v>-0.36087851534711129</v>
      </c>
      <c r="N908" s="3" t="s">
        <v>439</v>
      </c>
    </row>
    <row r="909" spans="1:14" x14ac:dyDescent="0.3">
      <c r="A909" s="3" t="s">
        <v>48</v>
      </c>
      <c r="B909" s="3" t="s">
        <v>41</v>
      </c>
      <c r="C909" s="4">
        <v>36.99</v>
      </c>
      <c r="D909" s="4">
        <v>10</v>
      </c>
      <c r="E909" s="4">
        <v>12</v>
      </c>
      <c r="F909" s="4">
        <v>443.88</v>
      </c>
      <c r="G909" s="4">
        <v>-0.24902463861684027</v>
      </c>
      <c r="H909" s="3" t="s">
        <v>439</v>
      </c>
      <c r="I909" s="3" t="s">
        <v>143</v>
      </c>
      <c r="J909" s="1">
        <v>45404</v>
      </c>
      <c r="K909" s="4">
        <v>10438.718031746032</v>
      </c>
      <c r="L909" s="4">
        <v>26406.609500097282</v>
      </c>
      <c r="M909" s="4">
        <v>-0.37849758908689929</v>
      </c>
      <c r="N909" s="3" t="s">
        <v>439</v>
      </c>
    </row>
    <row r="910" spans="1:14" x14ac:dyDescent="0.3">
      <c r="A910" s="3" t="s">
        <v>179</v>
      </c>
      <c r="B910" s="3" t="s">
        <v>41</v>
      </c>
      <c r="C910" s="4">
        <v>11.99</v>
      </c>
      <c r="D910" s="4">
        <v>4</v>
      </c>
      <c r="E910" s="4">
        <v>442</v>
      </c>
      <c r="F910" s="4">
        <v>5299.58</v>
      </c>
      <c r="G910" s="4">
        <v>-0.20135480918475648</v>
      </c>
      <c r="H910" s="3" t="s">
        <v>439</v>
      </c>
      <c r="I910" s="3" t="s">
        <v>338</v>
      </c>
      <c r="J910" s="1">
        <v>45419</v>
      </c>
      <c r="K910" s="4">
        <v>10438.718031746032</v>
      </c>
      <c r="L910" s="4">
        <v>26406.609500097282</v>
      </c>
      <c r="M910" s="4">
        <v>-0.19461559545261192</v>
      </c>
      <c r="N910" s="3" t="s">
        <v>439</v>
      </c>
    </row>
    <row r="911" spans="1:14" x14ac:dyDescent="0.3">
      <c r="A911" s="3" t="s">
        <v>72</v>
      </c>
      <c r="B911" s="3" t="s">
        <v>54</v>
      </c>
      <c r="C911" s="4">
        <v>8.8800000000000008</v>
      </c>
      <c r="D911" s="4">
        <v>10</v>
      </c>
      <c r="E911" s="4">
        <v>21</v>
      </c>
      <c r="F911" s="4">
        <v>186.48000000000002</v>
      </c>
      <c r="G911" s="4">
        <v>-0.25155160982507357</v>
      </c>
      <c r="H911" s="3" t="s">
        <v>439</v>
      </c>
      <c r="I911" s="3" t="s">
        <v>143</v>
      </c>
      <c r="J911" s="1">
        <v>45345</v>
      </c>
      <c r="K911" s="4">
        <v>42123.110909090959</v>
      </c>
      <c r="L911" s="4">
        <v>132929.50192099597</v>
      </c>
      <c r="M911" s="4">
        <v>-0.31548023804388559</v>
      </c>
      <c r="N911" s="3" t="s">
        <v>439</v>
      </c>
    </row>
    <row r="912" spans="1:14" x14ac:dyDescent="0.3">
      <c r="A912" s="3" t="s">
        <v>184</v>
      </c>
      <c r="B912" s="3" t="s">
        <v>9</v>
      </c>
      <c r="C912" s="4">
        <v>8.99</v>
      </c>
      <c r="D912" s="4">
        <v>7</v>
      </c>
      <c r="E912" s="4">
        <v>76</v>
      </c>
      <c r="F912" s="4">
        <v>683.24</v>
      </c>
      <c r="G912" s="4">
        <v>-0.24667477137362845</v>
      </c>
      <c r="H912" s="3" t="s">
        <v>439</v>
      </c>
      <c r="I912" s="3" t="s">
        <v>338</v>
      </c>
      <c r="J912" s="1">
        <v>45425</v>
      </c>
      <c r="K912" s="4">
        <v>3369.2595999999985</v>
      </c>
      <c r="L912" s="4">
        <v>7916.3472393375896</v>
      </c>
      <c r="M912" s="4">
        <v>-0.33930037665007162</v>
      </c>
      <c r="N912" s="3" t="s">
        <v>439</v>
      </c>
    </row>
    <row r="913" spans="1:14" x14ac:dyDescent="0.3">
      <c r="A913" s="3" t="s">
        <v>42</v>
      </c>
      <c r="B913" s="3" t="s">
        <v>9</v>
      </c>
      <c r="C913" s="4">
        <v>19.899999999999999</v>
      </c>
      <c r="D913" s="4">
        <v>1</v>
      </c>
      <c r="E913" s="4">
        <v>331</v>
      </c>
      <c r="F913" s="4">
        <v>6586.9</v>
      </c>
      <c r="G913" s="4">
        <v>-0.18871681160984247</v>
      </c>
      <c r="H913" s="3" t="s">
        <v>439</v>
      </c>
      <c r="I913" s="3" t="s">
        <v>335</v>
      </c>
      <c r="J913" s="1">
        <v>45399</v>
      </c>
      <c r="K913" s="4">
        <v>3369.2595999999985</v>
      </c>
      <c r="L913" s="4">
        <v>7916.3472393375896</v>
      </c>
      <c r="M913" s="4">
        <v>0.4064551873130367</v>
      </c>
      <c r="N913" s="3" t="s">
        <v>439</v>
      </c>
    </row>
    <row r="914" spans="1:14" x14ac:dyDescent="0.3">
      <c r="A914" s="3" t="s">
        <v>378</v>
      </c>
      <c r="B914" s="3" t="s">
        <v>7</v>
      </c>
      <c r="C914" s="4">
        <v>9.99</v>
      </c>
      <c r="D914" s="4">
        <v>3</v>
      </c>
      <c r="E914" s="4">
        <v>32</v>
      </c>
      <c r="F914" s="4">
        <v>319.68</v>
      </c>
      <c r="G914" s="4">
        <v>-0.25024394640263115</v>
      </c>
      <c r="H914" s="3" t="s">
        <v>439</v>
      </c>
      <c r="I914" s="3" t="s">
        <v>143</v>
      </c>
      <c r="J914" s="1">
        <v>45378</v>
      </c>
      <c r="K914" s="4">
        <v>1881.0670270270268</v>
      </c>
      <c r="L914" s="4">
        <v>5343.4324984110126</v>
      </c>
      <c r="M914" s="4">
        <v>-0.29220674678520586</v>
      </c>
      <c r="N914" s="3" t="s">
        <v>439</v>
      </c>
    </row>
    <row r="915" spans="1:14" x14ac:dyDescent="0.3">
      <c r="A915" s="3" t="s">
        <v>145</v>
      </c>
      <c r="B915" s="3" t="s">
        <v>54</v>
      </c>
      <c r="C915" s="4">
        <v>41.79</v>
      </c>
      <c r="D915" s="4">
        <v>2</v>
      </c>
      <c r="E915" s="4">
        <v>174</v>
      </c>
      <c r="F915" s="4">
        <v>7271.46</v>
      </c>
      <c r="G915" s="4">
        <v>-0.18199628554026914</v>
      </c>
      <c r="H915" s="3" t="s">
        <v>439</v>
      </c>
      <c r="I915" s="3" t="s">
        <v>143</v>
      </c>
      <c r="J915" s="1">
        <v>45333</v>
      </c>
      <c r="K915" s="4">
        <v>42123.110909090959</v>
      </c>
      <c r="L915" s="4">
        <v>132929.50192099597</v>
      </c>
      <c r="M915" s="4">
        <v>-0.26218146013820431</v>
      </c>
      <c r="N915" s="3" t="s">
        <v>439</v>
      </c>
    </row>
    <row r="916" spans="1:14" x14ac:dyDescent="0.3">
      <c r="A916" s="3" t="s">
        <v>185</v>
      </c>
      <c r="B916" s="3" t="s">
        <v>41</v>
      </c>
      <c r="C916" s="4">
        <v>166.18</v>
      </c>
      <c r="D916" s="4">
        <v>10</v>
      </c>
      <c r="E916" s="4">
        <v>78</v>
      </c>
      <c r="F916" s="4">
        <v>12962.04</v>
      </c>
      <c r="G916" s="4">
        <v>-0.12613019456067251</v>
      </c>
      <c r="H916" s="3" t="s">
        <v>439</v>
      </c>
      <c r="I916" s="3" t="s">
        <v>338</v>
      </c>
      <c r="J916" s="1">
        <v>45400</v>
      </c>
      <c r="K916" s="4">
        <v>10438.718031746032</v>
      </c>
      <c r="L916" s="4">
        <v>26406.609500097282</v>
      </c>
      <c r="M916" s="4">
        <v>9.5556454085658868E-2</v>
      </c>
      <c r="N916" s="3" t="s">
        <v>439</v>
      </c>
    </row>
    <row r="917" spans="1:14" x14ac:dyDescent="0.3">
      <c r="A917" s="3" t="s">
        <v>12</v>
      </c>
      <c r="B917" s="3" t="s">
        <v>180</v>
      </c>
      <c r="C917" s="4">
        <v>29.99</v>
      </c>
      <c r="D917" s="4">
        <v>10</v>
      </c>
      <c r="E917" s="4">
        <v>60</v>
      </c>
      <c r="F917" s="4">
        <v>1799.3999999999999</v>
      </c>
      <c r="G917" s="4">
        <v>-0.23571710166196699</v>
      </c>
      <c r="H917" s="3" t="s">
        <v>439</v>
      </c>
      <c r="I917" s="3" t="s">
        <v>143</v>
      </c>
      <c r="J917" s="1">
        <v>45308</v>
      </c>
      <c r="K917" s="4">
        <v>15577.778285714288</v>
      </c>
      <c r="L917" s="4">
        <v>35267.89604619662</v>
      </c>
      <c r="M917" s="4">
        <v>-0.39067763689862028</v>
      </c>
      <c r="N917" s="3" t="s">
        <v>439</v>
      </c>
    </row>
    <row r="918" spans="1:14" x14ac:dyDescent="0.3">
      <c r="A918" s="3" t="s">
        <v>30</v>
      </c>
      <c r="B918" s="3" t="s">
        <v>41</v>
      </c>
      <c r="C918" s="4">
        <v>38</v>
      </c>
      <c r="D918" s="4">
        <v>8</v>
      </c>
      <c r="E918" s="4">
        <v>12</v>
      </c>
      <c r="F918" s="4">
        <v>456</v>
      </c>
      <c r="G918" s="4">
        <v>-0.24890565302614959</v>
      </c>
      <c r="H918" s="3" t="s">
        <v>439</v>
      </c>
      <c r="I918" s="3" t="s">
        <v>335</v>
      </c>
      <c r="J918" s="1">
        <v>45377</v>
      </c>
      <c r="K918" s="4">
        <v>10438.718031746032</v>
      </c>
      <c r="L918" s="4">
        <v>26406.609500097282</v>
      </c>
      <c r="M918" s="4">
        <v>-0.37803861308697184</v>
      </c>
      <c r="N918" s="3" t="s">
        <v>439</v>
      </c>
    </row>
    <row r="919" spans="1:14" x14ac:dyDescent="0.3">
      <c r="A919" s="3" t="s">
        <v>146</v>
      </c>
      <c r="B919" s="3" t="s">
        <v>54</v>
      </c>
      <c r="C919" s="4">
        <v>42.95</v>
      </c>
      <c r="D919" s="4">
        <v>10</v>
      </c>
      <c r="E919" s="4">
        <v>8</v>
      </c>
      <c r="F919" s="4">
        <v>343.6</v>
      </c>
      <c r="G919" s="4">
        <v>-0.25000911675499737</v>
      </c>
      <c r="H919" s="3" t="s">
        <v>439</v>
      </c>
      <c r="I919" s="3" t="s">
        <v>143</v>
      </c>
      <c r="J919" s="1">
        <v>45410</v>
      </c>
      <c r="K919" s="4">
        <v>42123.110909090959</v>
      </c>
      <c r="L919" s="4">
        <v>132929.50192099597</v>
      </c>
      <c r="M919" s="4">
        <v>-0.31429825813927886</v>
      </c>
      <c r="N919" s="3" t="s">
        <v>439</v>
      </c>
    </row>
    <row r="920" spans="1:14" x14ac:dyDescent="0.3">
      <c r="A920" s="3" t="s">
        <v>18</v>
      </c>
      <c r="B920" s="3" t="s">
        <v>41</v>
      </c>
      <c r="C920" s="4">
        <v>85</v>
      </c>
      <c r="D920" s="4">
        <v>10</v>
      </c>
      <c r="E920" s="4">
        <v>10</v>
      </c>
      <c r="F920" s="4">
        <v>850</v>
      </c>
      <c r="G920" s="4">
        <v>-0.24503763959940555</v>
      </c>
      <c r="H920" s="3" t="s">
        <v>439</v>
      </c>
      <c r="I920" s="3" t="s">
        <v>143</v>
      </c>
      <c r="J920" s="1">
        <v>45415</v>
      </c>
      <c r="K920" s="4">
        <v>10438.718031746032</v>
      </c>
      <c r="L920" s="4">
        <v>26406.609500097282</v>
      </c>
      <c r="M920" s="4">
        <v>-0.36311810615863832</v>
      </c>
      <c r="N920" s="3" t="s">
        <v>439</v>
      </c>
    </row>
    <row r="921" spans="1:14" x14ac:dyDescent="0.3">
      <c r="A921" s="3" t="s">
        <v>18</v>
      </c>
      <c r="B921" s="3" t="s">
        <v>41</v>
      </c>
      <c r="C921" s="4">
        <v>41</v>
      </c>
      <c r="D921" s="4">
        <v>8</v>
      </c>
      <c r="E921" s="4">
        <v>397</v>
      </c>
      <c r="F921" s="4">
        <v>16277</v>
      </c>
      <c r="G921" s="4">
        <v>-9.3586261085750175E-2</v>
      </c>
      <c r="H921" s="3" t="s">
        <v>439</v>
      </c>
      <c r="I921" s="3" t="s">
        <v>335</v>
      </c>
      <c r="J921" s="1">
        <v>45439</v>
      </c>
      <c r="K921" s="4">
        <v>10438.718031746032</v>
      </c>
      <c r="L921" s="4">
        <v>26406.609500097282</v>
      </c>
      <c r="M921" s="4">
        <v>0.22109169176877708</v>
      </c>
      <c r="N921" s="3" t="s">
        <v>439</v>
      </c>
    </row>
    <row r="922" spans="1:14" x14ac:dyDescent="0.3">
      <c r="A922" s="3" t="s">
        <v>186</v>
      </c>
      <c r="B922" s="3" t="s">
        <v>180</v>
      </c>
      <c r="C922" s="4">
        <v>14.99</v>
      </c>
      <c r="D922" s="4">
        <v>10</v>
      </c>
      <c r="E922" s="4">
        <v>647</v>
      </c>
      <c r="F922" s="4">
        <v>9698.5300000000007</v>
      </c>
      <c r="G922" s="4">
        <v>-0.15816902831273705</v>
      </c>
      <c r="H922" s="3" t="s">
        <v>439</v>
      </c>
      <c r="I922" s="3" t="s">
        <v>143</v>
      </c>
      <c r="J922" s="1">
        <v>45438</v>
      </c>
      <c r="K922" s="4">
        <v>15577.778285714288</v>
      </c>
      <c r="L922" s="4">
        <v>35267.89604619662</v>
      </c>
      <c r="M922" s="4">
        <v>-0.16670255231594178</v>
      </c>
      <c r="N922" s="3" t="s">
        <v>439</v>
      </c>
    </row>
    <row r="923" spans="1:14" x14ac:dyDescent="0.3">
      <c r="A923" s="3" t="s">
        <v>64</v>
      </c>
      <c r="B923" s="3" t="s">
        <v>54</v>
      </c>
      <c r="C923" s="4">
        <v>21</v>
      </c>
      <c r="D923" s="4">
        <v>4</v>
      </c>
      <c r="E923" s="4">
        <v>785</v>
      </c>
      <c r="F923" s="4">
        <v>16485</v>
      </c>
      <c r="G923" s="4">
        <v>-9.1544264149804086E-2</v>
      </c>
      <c r="H923" s="3" t="s">
        <v>439</v>
      </c>
      <c r="I923" s="3" t="s">
        <v>143</v>
      </c>
      <c r="J923" s="1">
        <v>45305</v>
      </c>
      <c r="K923" s="4">
        <v>42123.110909090959</v>
      </c>
      <c r="L923" s="4">
        <v>132929.50192099597</v>
      </c>
      <c r="M923" s="4">
        <v>-0.19286998400346422</v>
      </c>
      <c r="N923" s="3" t="s">
        <v>439</v>
      </c>
    </row>
    <row r="924" spans="1:14" x14ac:dyDescent="0.3">
      <c r="A924" s="3" t="s">
        <v>5</v>
      </c>
      <c r="B924" s="3" t="s">
        <v>41</v>
      </c>
      <c r="C924" s="4">
        <v>24</v>
      </c>
      <c r="D924" s="4">
        <v>3</v>
      </c>
      <c r="E924" s="4">
        <v>2</v>
      </c>
      <c r="F924" s="4">
        <v>48</v>
      </c>
      <c r="G924" s="4">
        <v>-0.2529111085543515</v>
      </c>
      <c r="H924" s="3" t="s">
        <v>439</v>
      </c>
      <c r="I924" s="3" t="s">
        <v>143</v>
      </c>
      <c r="J924" s="1">
        <v>45437</v>
      </c>
      <c r="K924" s="4">
        <v>10438.718031746032</v>
      </c>
      <c r="L924" s="4">
        <v>26406.609500097282</v>
      </c>
      <c r="M924" s="4">
        <v>-0.39348929031225127</v>
      </c>
      <c r="N924" s="3" t="s">
        <v>439</v>
      </c>
    </row>
    <row r="925" spans="1:14" x14ac:dyDescent="0.3">
      <c r="A925" s="3" t="s">
        <v>131</v>
      </c>
      <c r="B925" s="3" t="s">
        <v>54</v>
      </c>
      <c r="C925" s="4">
        <v>37.99</v>
      </c>
      <c r="D925" s="4">
        <v>4</v>
      </c>
      <c r="E925" s="4">
        <v>2</v>
      </c>
      <c r="F925" s="4">
        <v>75.98</v>
      </c>
      <c r="G925" s="4">
        <v>-0.25263642069729492</v>
      </c>
      <c r="H925" s="3" t="s">
        <v>439</v>
      </c>
      <c r="I925" s="3" t="s">
        <v>143</v>
      </c>
      <c r="J925" s="1">
        <v>45414</v>
      </c>
      <c r="K925" s="4">
        <v>42123.110909090959</v>
      </c>
      <c r="L925" s="4">
        <v>132929.50192099597</v>
      </c>
      <c r="M925" s="4">
        <v>-0.31631150573392536</v>
      </c>
      <c r="N925" s="3" t="s">
        <v>439</v>
      </c>
    </row>
    <row r="926" spans="1:14" x14ac:dyDescent="0.3">
      <c r="A926" s="3" t="s">
        <v>187</v>
      </c>
      <c r="B926" s="3" t="s">
        <v>129</v>
      </c>
      <c r="C926" s="4">
        <v>8</v>
      </c>
      <c r="D926" s="4">
        <v>10</v>
      </c>
      <c r="E926" s="4">
        <v>1113</v>
      </c>
      <c r="F926" s="4">
        <v>8904</v>
      </c>
      <c r="G926" s="4">
        <v>-0.16596916208926227</v>
      </c>
      <c r="H926" s="3" t="s">
        <v>439</v>
      </c>
      <c r="I926" s="3" t="s">
        <v>143</v>
      </c>
      <c r="J926" s="1">
        <v>45412</v>
      </c>
      <c r="K926" s="4">
        <v>66960.915909090923</v>
      </c>
      <c r="L926" s="4">
        <v>268412.05159382155</v>
      </c>
      <c r="M926" s="4">
        <v>-0.21629772420556734</v>
      </c>
      <c r="N926" s="3" t="s">
        <v>439</v>
      </c>
    </row>
    <row r="927" spans="1:14" x14ac:dyDescent="0.3">
      <c r="A927" s="3" t="s">
        <v>346</v>
      </c>
      <c r="B927" s="3" t="s">
        <v>25</v>
      </c>
      <c r="C927" s="4">
        <v>12</v>
      </c>
      <c r="D927" s="4">
        <v>10</v>
      </c>
      <c r="E927" s="4">
        <v>19</v>
      </c>
      <c r="F927" s="4">
        <v>228</v>
      </c>
      <c r="G927" s="4">
        <v>-0.25114399582132124</v>
      </c>
      <c r="H927" s="3" t="s">
        <v>439</v>
      </c>
      <c r="I927" s="3" t="s">
        <v>338</v>
      </c>
      <c r="J927" s="1">
        <v>45303</v>
      </c>
      <c r="K927" s="4">
        <v>7851.1500000000024</v>
      </c>
      <c r="L927" s="4">
        <v>18631.101710406907</v>
      </c>
      <c r="M927" s="4">
        <v>-0.4091625991039427</v>
      </c>
      <c r="N927" s="3" t="s">
        <v>439</v>
      </c>
    </row>
    <row r="928" spans="1:14" x14ac:dyDescent="0.3">
      <c r="A928" s="3" t="s">
        <v>23</v>
      </c>
      <c r="B928" s="3" t="s">
        <v>41</v>
      </c>
      <c r="C928" s="4">
        <v>24.35</v>
      </c>
      <c r="D928" s="4">
        <v>110</v>
      </c>
      <c r="E928" s="4">
        <v>692</v>
      </c>
      <c r="F928" s="4">
        <v>16850.2</v>
      </c>
      <c r="G928" s="4">
        <v>-8.7958988760344886E-2</v>
      </c>
      <c r="H928" s="3" t="s">
        <v>439</v>
      </c>
      <c r="I928" s="3" t="s">
        <v>335</v>
      </c>
      <c r="J928" s="1">
        <v>45441</v>
      </c>
      <c r="K928" s="4">
        <v>10438.718031746032</v>
      </c>
      <c r="L928" s="4">
        <v>26406.609500097282</v>
      </c>
      <c r="M928" s="4">
        <v>0.24279837849801766</v>
      </c>
      <c r="N928" s="3" t="s">
        <v>439</v>
      </c>
    </row>
    <row r="929" spans="1:14" x14ac:dyDescent="0.3">
      <c r="A929" s="3" t="s">
        <v>56</v>
      </c>
      <c r="B929" s="3" t="s">
        <v>54</v>
      </c>
      <c r="C929" s="4">
        <v>32.99</v>
      </c>
      <c r="D929" s="4">
        <v>6</v>
      </c>
      <c r="E929" s="4">
        <v>59</v>
      </c>
      <c r="F929" s="4">
        <v>1946.41</v>
      </c>
      <c r="G929" s="4">
        <v>-0.23427386142372933</v>
      </c>
      <c r="H929" s="3" t="s">
        <v>439</v>
      </c>
      <c r="I929" s="3" t="s">
        <v>143</v>
      </c>
      <c r="J929" s="1">
        <v>45302</v>
      </c>
      <c r="K929" s="4">
        <v>42123.110909090959</v>
      </c>
      <c r="L929" s="4">
        <v>132929.50192099597</v>
      </c>
      <c r="M929" s="4">
        <v>-0.30224066387436843</v>
      </c>
      <c r="N929" s="3" t="s">
        <v>439</v>
      </c>
    </row>
    <row r="930" spans="1:14" x14ac:dyDescent="0.3">
      <c r="A930" s="3" t="s">
        <v>188</v>
      </c>
      <c r="B930" s="3" t="s">
        <v>7</v>
      </c>
      <c r="C930" s="4">
        <v>99.63</v>
      </c>
      <c r="D930" s="4">
        <v>3</v>
      </c>
      <c r="E930" s="4">
        <v>13</v>
      </c>
      <c r="F930" s="4">
        <v>1295.19</v>
      </c>
      <c r="G930" s="4">
        <v>-0.24066707894597364</v>
      </c>
      <c r="H930" s="3" t="s">
        <v>439</v>
      </c>
      <c r="I930" s="3" t="s">
        <v>338</v>
      </c>
      <c r="J930" s="1">
        <v>45430</v>
      </c>
      <c r="K930" s="4">
        <v>1881.0670270270268</v>
      </c>
      <c r="L930" s="4">
        <v>5343.4324984110126</v>
      </c>
      <c r="M930" s="4">
        <v>-0.10964432079964521</v>
      </c>
      <c r="N930" s="3" t="s">
        <v>439</v>
      </c>
    </row>
    <row r="931" spans="1:14" x14ac:dyDescent="0.3">
      <c r="A931" s="3" t="s">
        <v>110</v>
      </c>
      <c r="B931" s="3" t="s">
        <v>9</v>
      </c>
      <c r="C931" s="4">
        <v>74.989999999999995</v>
      </c>
      <c r="D931" s="4">
        <v>10</v>
      </c>
      <c r="E931" s="4">
        <v>82</v>
      </c>
      <c r="F931" s="4">
        <v>6149.1799999999994</v>
      </c>
      <c r="G931" s="4">
        <v>-0.19301403708485362</v>
      </c>
      <c r="H931" s="3" t="s">
        <v>439</v>
      </c>
      <c r="I931" s="3" t="s">
        <v>337</v>
      </c>
      <c r="J931" s="1">
        <v>45360</v>
      </c>
      <c r="K931" s="4">
        <v>3369.2595999999985</v>
      </c>
      <c r="L931" s="4">
        <v>7916.3472393375896</v>
      </c>
      <c r="M931" s="4">
        <v>0.35116200893590593</v>
      </c>
      <c r="N931" s="3" t="s">
        <v>439</v>
      </c>
    </row>
    <row r="932" spans="1:14" x14ac:dyDescent="0.3">
      <c r="A932" s="3" t="s">
        <v>18</v>
      </c>
      <c r="B932" s="3" t="s">
        <v>41</v>
      </c>
      <c r="C932" s="4">
        <v>23.62</v>
      </c>
      <c r="D932" s="4">
        <v>130</v>
      </c>
      <c r="E932" s="4">
        <v>415</v>
      </c>
      <c r="F932" s="4">
        <v>9802.3000000000011</v>
      </c>
      <c r="G932" s="4">
        <v>-0.15715028782214507</v>
      </c>
      <c r="H932" s="3" t="s">
        <v>439</v>
      </c>
      <c r="I932" s="3" t="s">
        <v>335</v>
      </c>
      <c r="J932" s="1">
        <v>45393</v>
      </c>
      <c r="K932" s="4">
        <v>10438.718031746032</v>
      </c>
      <c r="L932" s="4">
        <v>26406.609500097282</v>
      </c>
      <c r="M932" s="4">
        <v>-2.4100709776606721E-2</v>
      </c>
      <c r="N932" s="3" t="s">
        <v>439</v>
      </c>
    </row>
    <row r="933" spans="1:14" x14ac:dyDescent="0.3">
      <c r="A933" s="3" t="s">
        <v>18</v>
      </c>
      <c r="B933" s="3" t="s">
        <v>54</v>
      </c>
      <c r="C933" s="4">
        <v>28.95</v>
      </c>
      <c r="D933" s="4">
        <v>10</v>
      </c>
      <c r="E933" s="4">
        <v>1306</v>
      </c>
      <c r="F933" s="4">
        <v>37808.699999999997</v>
      </c>
      <c r="G933" s="4">
        <v>0.11779674576862677</v>
      </c>
      <c r="H933" s="3" t="s">
        <v>439</v>
      </c>
      <c r="I933" s="3" t="s">
        <v>143</v>
      </c>
      <c r="J933" s="1">
        <v>45357</v>
      </c>
      <c r="K933" s="4">
        <v>42123.110909090959</v>
      </c>
      <c r="L933" s="4">
        <v>132929.50192099597</v>
      </c>
      <c r="M933" s="4">
        <v>-3.2456383622464391E-2</v>
      </c>
      <c r="N933" s="3" t="s">
        <v>439</v>
      </c>
    </row>
    <row r="934" spans="1:14" x14ac:dyDescent="0.3">
      <c r="A934" s="3" t="s">
        <v>369</v>
      </c>
      <c r="B934" s="3" t="s">
        <v>54</v>
      </c>
      <c r="C934" s="4">
        <v>59</v>
      </c>
      <c r="D934" s="4">
        <v>5</v>
      </c>
      <c r="E934" s="4">
        <v>4</v>
      </c>
      <c r="F934" s="4">
        <v>236</v>
      </c>
      <c r="G934" s="4">
        <v>-0.25106545747763104</v>
      </c>
      <c r="H934" s="3" t="s">
        <v>439</v>
      </c>
      <c r="I934" s="3" t="s">
        <v>143</v>
      </c>
      <c r="J934" s="1">
        <v>45333</v>
      </c>
      <c r="K934" s="4">
        <v>42123.110909090959</v>
      </c>
      <c r="L934" s="4">
        <v>132929.50192099597</v>
      </c>
      <c r="M934" s="4">
        <v>-0.31510770975419539</v>
      </c>
      <c r="N934" s="3" t="s">
        <v>439</v>
      </c>
    </row>
    <row r="935" spans="1:14" x14ac:dyDescent="0.3">
      <c r="A935" s="3" t="s">
        <v>116</v>
      </c>
      <c r="B935" s="3" t="s">
        <v>54</v>
      </c>
      <c r="C935" s="4">
        <v>89.97</v>
      </c>
      <c r="D935" s="4">
        <v>1</v>
      </c>
      <c r="E935" s="4">
        <v>1</v>
      </c>
      <c r="F935" s="4">
        <v>89.97</v>
      </c>
      <c r="G935" s="4">
        <v>-0.25249907676876659</v>
      </c>
      <c r="H935" s="3" t="s">
        <v>439</v>
      </c>
      <c r="I935" s="3" t="s">
        <v>143</v>
      </c>
      <c r="J935" s="1">
        <v>45435</v>
      </c>
      <c r="K935" s="4">
        <v>42123.110909090959</v>
      </c>
      <c r="L935" s="4">
        <v>132929.50192099597</v>
      </c>
      <c r="M935" s="4">
        <v>-0.31620626197841717</v>
      </c>
      <c r="N935" s="3" t="s">
        <v>439</v>
      </c>
    </row>
    <row r="936" spans="1:14" x14ac:dyDescent="0.3">
      <c r="A936" s="3" t="s">
        <v>15</v>
      </c>
      <c r="B936" s="3" t="s">
        <v>54</v>
      </c>
      <c r="C936" s="4">
        <v>19.73</v>
      </c>
      <c r="D936" s="4">
        <v>3</v>
      </c>
      <c r="E936" s="4">
        <v>7</v>
      </c>
      <c r="F936" s="4">
        <v>138.11000000000001</v>
      </c>
      <c r="G936" s="4">
        <v>-0.25202647228561065</v>
      </c>
      <c r="H936" s="3" t="s">
        <v>439</v>
      </c>
      <c r="I936" s="3" t="s">
        <v>143</v>
      </c>
      <c r="J936" s="1">
        <v>45336</v>
      </c>
      <c r="K936" s="4">
        <v>42123.110909090959</v>
      </c>
      <c r="L936" s="4">
        <v>132929.50192099597</v>
      </c>
      <c r="M936" s="4">
        <v>-0.31584411513137178</v>
      </c>
      <c r="N936" s="3" t="s">
        <v>439</v>
      </c>
    </row>
    <row r="937" spans="1:14" x14ac:dyDescent="0.3">
      <c r="A937" s="3" t="s">
        <v>120</v>
      </c>
      <c r="B937" s="3" t="s">
        <v>41</v>
      </c>
      <c r="C937" s="4">
        <v>31.98</v>
      </c>
      <c r="D937" s="4">
        <v>10</v>
      </c>
      <c r="E937" s="4">
        <v>12</v>
      </c>
      <c r="F937" s="4">
        <v>383.76</v>
      </c>
      <c r="G937" s="4">
        <v>-0.24961485426967242</v>
      </c>
      <c r="H937" s="3" t="s">
        <v>439</v>
      </c>
      <c r="I937" s="3" t="s">
        <v>335</v>
      </c>
      <c r="J937" s="1">
        <v>45428</v>
      </c>
      <c r="K937" s="4">
        <v>10438.718031746032</v>
      </c>
      <c r="L937" s="4">
        <v>26406.609500097282</v>
      </c>
      <c r="M937" s="4">
        <v>-0.38077429181921252</v>
      </c>
      <c r="N937" s="3" t="s">
        <v>439</v>
      </c>
    </row>
    <row r="938" spans="1:14" x14ac:dyDescent="0.3">
      <c r="A938" s="3" t="s">
        <v>30</v>
      </c>
      <c r="B938" s="3" t="s">
        <v>41</v>
      </c>
      <c r="C938" s="4">
        <v>78</v>
      </c>
      <c r="D938" s="4">
        <v>6</v>
      </c>
      <c r="E938" s="4">
        <v>27</v>
      </c>
      <c r="F938" s="4">
        <v>2106</v>
      </c>
      <c r="G938" s="4">
        <v>-0.23270711964003876</v>
      </c>
      <c r="H938" s="3" t="s">
        <v>439</v>
      </c>
      <c r="I938" s="3" t="s">
        <v>143</v>
      </c>
      <c r="J938" s="1">
        <v>45422</v>
      </c>
      <c r="K938" s="4">
        <v>10438.718031746032</v>
      </c>
      <c r="L938" s="4">
        <v>26406.609500097282</v>
      </c>
      <c r="M938" s="4">
        <v>-0.31555425666120951</v>
      </c>
      <c r="N938" s="3" t="s">
        <v>439</v>
      </c>
    </row>
    <row r="939" spans="1:14" x14ac:dyDescent="0.3">
      <c r="A939" s="3" t="s">
        <v>151</v>
      </c>
      <c r="B939" s="3" t="s">
        <v>41</v>
      </c>
      <c r="C939" s="4">
        <v>53.42</v>
      </c>
      <c r="D939" s="4">
        <v>10</v>
      </c>
      <c r="E939" s="4">
        <v>4</v>
      </c>
      <c r="F939" s="4">
        <v>213.68</v>
      </c>
      <c r="G939" s="4">
        <v>-0.25128457945652677</v>
      </c>
      <c r="H939" s="3" t="s">
        <v>439</v>
      </c>
      <c r="I939" s="3" t="s">
        <v>338</v>
      </c>
      <c r="J939" s="1">
        <v>45292</v>
      </c>
      <c r="K939" s="4">
        <v>10438.718031746032</v>
      </c>
      <c r="L939" s="4">
        <v>26406.609500097282</v>
      </c>
      <c r="M939" s="4">
        <v>-0.38721510354096622</v>
      </c>
      <c r="N939" s="3" t="s">
        <v>439</v>
      </c>
    </row>
    <row r="940" spans="1:14" x14ac:dyDescent="0.3">
      <c r="A940" s="3" t="s">
        <v>12</v>
      </c>
      <c r="B940" s="3" t="s">
        <v>54</v>
      </c>
      <c r="C940" s="4">
        <v>29.99</v>
      </c>
      <c r="D940" s="4">
        <v>10</v>
      </c>
      <c r="E940" s="4">
        <v>8</v>
      </c>
      <c r="F940" s="4">
        <v>239.92</v>
      </c>
      <c r="G940" s="4">
        <v>-0.25102697368922283</v>
      </c>
      <c r="H940" s="3" t="s">
        <v>439</v>
      </c>
      <c r="I940" s="3" t="s">
        <v>143</v>
      </c>
      <c r="J940" s="1">
        <v>45358</v>
      </c>
      <c r="K940" s="4">
        <v>42123.110909090959</v>
      </c>
      <c r="L940" s="4">
        <v>132929.50192099597</v>
      </c>
      <c r="M940" s="4">
        <v>-0.31507822043885647</v>
      </c>
      <c r="N940" s="3" t="s">
        <v>439</v>
      </c>
    </row>
    <row r="941" spans="1:14" x14ac:dyDescent="0.3">
      <c r="A941" s="3" t="s">
        <v>42</v>
      </c>
      <c r="B941" s="3" t="s">
        <v>54</v>
      </c>
      <c r="C941" s="4">
        <v>25.46</v>
      </c>
      <c r="D941" s="4">
        <v>10</v>
      </c>
      <c r="E941" s="4">
        <v>410</v>
      </c>
      <c r="F941" s="4">
        <v>10438.6</v>
      </c>
      <c r="G941" s="4">
        <v>-0.1509035443108831</v>
      </c>
      <c r="H941" s="3" t="s">
        <v>439</v>
      </c>
      <c r="I941" s="3" t="s">
        <v>143</v>
      </c>
      <c r="J941" s="1">
        <v>45352</v>
      </c>
      <c r="K941" s="4">
        <v>42123.110909090959</v>
      </c>
      <c r="L941" s="4">
        <v>132929.50192099597</v>
      </c>
      <c r="M941" s="4">
        <v>-0.23835574835691498</v>
      </c>
      <c r="N941" s="3" t="s">
        <v>439</v>
      </c>
    </row>
    <row r="942" spans="1:14" x14ac:dyDescent="0.3">
      <c r="A942" s="3" t="s">
        <v>5</v>
      </c>
      <c r="B942" s="3" t="s">
        <v>41</v>
      </c>
      <c r="C942" s="4">
        <v>94.99</v>
      </c>
      <c r="D942" s="4">
        <v>10</v>
      </c>
      <c r="E942" s="4">
        <v>420</v>
      </c>
      <c r="F942" s="4">
        <v>39895.799999999996</v>
      </c>
      <c r="G942" s="4">
        <v>0.13828641790811272</v>
      </c>
      <c r="H942" s="3" t="s">
        <v>439</v>
      </c>
      <c r="I942" s="3" t="s">
        <v>143</v>
      </c>
      <c r="J942" s="1">
        <v>45325</v>
      </c>
      <c r="K942" s="4">
        <v>10438.718031746032</v>
      </c>
      <c r="L942" s="4">
        <v>26406.609500097282</v>
      </c>
      <c r="M942" s="4">
        <v>1.1155192781619863</v>
      </c>
      <c r="N942" s="3" t="s">
        <v>439</v>
      </c>
    </row>
    <row r="943" spans="1:14" x14ac:dyDescent="0.3">
      <c r="A943" s="3" t="s">
        <v>14</v>
      </c>
      <c r="B943" s="3" t="s">
        <v>54</v>
      </c>
      <c r="C943" s="4">
        <v>47.99</v>
      </c>
      <c r="D943" s="4">
        <v>6</v>
      </c>
      <c r="E943" s="4">
        <v>16</v>
      </c>
      <c r="F943" s="4">
        <v>767.84</v>
      </c>
      <c r="G943" s="4">
        <v>-0.24584422838910425</v>
      </c>
      <c r="H943" s="3" t="s">
        <v>439</v>
      </c>
      <c r="I943" s="3" t="s">
        <v>143</v>
      </c>
      <c r="J943" s="1">
        <v>45398</v>
      </c>
      <c r="K943" s="4">
        <v>42123.110909090959</v>
      </c>
      <c r="L943" s="4">
        <v>132929.50192099597</v>
      </c>
      <c r="M943" s="4">
        <v>-0.3111067920322883</v>
      </c>
      <c r="N943" s="3" t="s">
        <v>439</v>
      </c>
    </row>
    <row r="944" spans="1:14" x14ac:dyDescent="0.3">
      <c r="A944" s="3" t="s">
        <v>11</v>
      </c>
      <c r="B944" s="3" t="s">
        <v>54</v>
      </c>
      <c r="C944" s="4">
        <v>58.46</v>
      </c>
      <c r="D944" s="4">
        <v>1</v>
      </c>
      <c r="E944" s="4">
        <v>5227</v>
      </c>
      <c r="F944" s="4">
        <v>305570.42</v>
      </c>
      <c r="G944" s="4">
        <v>2.7464919948246589</v>
      </c>
      <c r="H944" s="3" t="s">
        <v>439</v>
      </c>
      <c r="I944" s="3" t="s">
        <v>143</v>
      </c>
      <c r="J944" s="1">
        <v>45310</v>
      </c>
      <c r="K944" s="4">
        <v>42123.110909090959</v>
      </c>
      <c r="L944" s="4">
        <v>132929.50192099597</v>
      </c>
      <c r="M944" s="4">
        <v>1.981857340046935</v>
      </c>
      <c r="N944" s="3" t="s">
        <v>439</v>
      </c>
    </row>
    <row r="945" spans="1:14" x14ac:dyDescent="0.3">
      <c r="A945" s="3" t="s">
        <v>42</v>
      </c>
      <c r="B945" s="3" t="s">
        <v>54</v>
      </c>
      <c r="C945" s="4">
        <v>35</v>
      </c>
      <c r="D945" s="4">
        <v>3</v>
      </c>
      <c r="E945" s="4">
        <v>214</v>
      </c>
      <c r="F945" s="4">
        <v>7490</v>
      </c>
      <c r="G945" s="4">
        <v>-0.17985081433651115</v>
      </c>
      <c r="H945" s="3" t="s">
        <v>439</v>
      </c>
      <c r="I945" s="3" t="s">
        <v>143</v>
      </c>
      <c r="J945" s="1">
        <v>45412</v>
      </c>
      <c r="K945" s="4">
        <v>42123.110909090959</v>
      </c>
      <c r="L945" s="4">
        <v>132929.50192099597</v>
      </c>
      <c r="M945" s="4">
        <v>-0.26053743080805691</v>
      </c>
      <c r="N945" s="3" t="s">
        <v>439</v>
      </c>
    </row>
    <row r="946" spans="1:14" x14ac:dyDescent="0.3">
      <c r="A946" s="3" t="s">
        <v>12</v>
      </c>
      <c r="B946" s="3" t="s">
        <v>54</v>
      </c>
      <c r="C946" s="4">
        <v>34.99</v>
      </c>
      <c r="D946" s="4">
        <v>5</v>
      </c>
      <c r="E946" s="4">
        <v>31</v>
      </c>
      <c r="F946" s="4">
        <v>1084.69</v>
      </c>
      <c r="G946" s="4">
        <v>-0.24273361911432292</v>
      </c>
      <c r="H946" s="3" t="s">
        <v>439</v>
      </c>
      <c r="I946" s="3" t="s">
        <v>143</v>
      </c>
      <c r="J946" s="1">
        <v>45303</v>
      </c>
      <c r="K946" s="4">
        <v>42123.110909090959</v>
      </c>
      <c r="L946" s="4">
        <v>132929.50192099597</v>
      </c>
      <c r="M946" s="4">
        <v>-0.30872319775546392</v>
      </c>
      <c r="N946" s="3" t="s">
        <v>439</v>
      </c>
    </row>
    <row r="947" spans="1:14" x14ac:dyDescent="0.3">
      <c r="A947" s="3" t="s">
        <v>33</v>
      </c>
      <c r="B947" s="3" t="s">
        <v>54</v>
      </c>
      <c r="C947" s="4">
        <v>26.55</v>
      </c>
      <c r="D947" s="4">
        <v>7</v>
      </c>
      <c r="E947" s="4">
        <v>15</v>
      </c>
      <c r="F947" s="4">
        <v>398.25</v>
      </c>
      <c r="G947" s="4">
        <v>-0.24947260169466345</v>
      </c>
      <c r="H947" s="3" t="s">
        <v>439</v>
      </c>
      <c r="I947" s="3" t="s">
        <v>143</v>
      </c>
      <c r="J947" s="1">
        <v>45423</v>
      </c>
      <c r="K947" s="4">
        <v>42123.110909090959</v>
      </c>
      <c r="L947" s="4">
        <v>132929.50192099597</v>
      </c>
      <c r="M947" s="4">
        <v>-0.31388713796497414</v>
      </c>
      <c r="N947" s="3" t="s">
        <v>439</v>
      </c>
    </row>
    <row r="948" spans="1:14" x14ac:dyDescent="0.3">
      <c r="A948" s="3" t="s">
        <v>86</v>
      </c>
      <c r="B948" s="3" t="s">
        <v>41</v>
      </c>
      <c r="C948" s="4">
        <v>31.47</v>
      </c>
      <c r="D948" s="4">
        <v>48</v>
      </c>
      <c r="E948" s="4">
        <v>397</v>
      </c>
      <c r="F948" s="4">
        <v>12493.59</v>
      </c>
      <c r="G948" s="4">
        <v>-0.13072910544838379</v>
      </c>
      <c r="H948" s="3" t="s">
        <v>439</v>
      </c>
      <c r="I948" s="3" t="s">
        <v>337</v>
      </c>
      <c r="J948" s="1">
        <v>45422</v>
      </c>
      <c r="K948" s="4">
        <v>10438.718031746032</v>
      </c>
      <c r="L948" s="4">
        <v>26406.609500097282</v>
      </c>
      <c r="M948" s="4">
        <v>7.7816577256781053E-2</v>
      </c>
      <c r="N948" s="3" t="s">
        <v>439</v>
      </c>
    </row>
    <row r="949" spans="1:14" x14ac:dyDescent="0.3">
      <c r="A949" s="3" t="s">
        <v>192</v>
      </c>
      <c r="B949" s="3" t="s">
        <v>180</v>
      </c>
      <c r="C949" s="4">
        <v>34.99</v>
      </c>
      <c r="D949" s="4">
        <v>3</v>
      </c>
      <c r="E949" s="4">
        <v>1</v>
      </c>
      <c r="F949" s="4">
        <v>34.99</v>
      </c>
      <c r="G949" s="4">
        <v>-0.25303883153577778</v>
      </c>
      <c r="H949" s="3" t="s">
        <v>439</v>
      </c>
      <c r="I949" s="3" t="s">
        <v>338</v>
      </c>
      <c r="J949" s="1">
        <v>45413</v>
      </c>
      <c r="K949" s="4">
        <v>15577.778285714288</v>
      </c>
      <c r="L949" s="4">
        <v>35267.89604619662</v>
      </c>
      <c r="M949" s="4">
        <v>-0.44070642221909528</v>
      </c>
      <c r="N949" s="3" t="s">
        <v>439</v>
      </c>
    </row>
    <row r="950" spans="1:14" x14ac:dyDescent="0.3">
      <c r="A950" s="3" t="s">
        <v>115</v>
      </c>
      <c r="B950" s="3" t="s">
        <v>54</v>
      </c>
      <c r="C950" s="4">
        <v>45.9</v>
      </c>
      <c r="D950" s="4">
        <v>10</v>
      </c>
      <c r="E950" s="4">
        <v>74</v>
      </c>
      <c r="F950" s="4">
        <v>3396.6</v>
      </c>
      <c r="G950" s="4">
        <v>-0.22003692134421177</v>
      </c>
      <c r="H950" s="3" t="s">
        <v>439</v>
      </c>
      <c r="I950" s="3" t="s">
        <v>143</v>
      </c>
      <c r="J950" s="1">
        <v>45423</v>
      </c>
      <c r="K950" s="4">
        <v>42123.110909090959</v>
      </c>
      <c r="L950" s="4">
        <v>132929.50192099597</v>
      </c>
      <c r="M950" s="4">
        <v>-0.29133119698370119</v>
      </c>
      <c r="N950" s="3" t="s">
        <v>439</v>
      </c>
    </row>
    <row r="951" spans="1:14" x14ac:dyDescent="0.3">
      <c r="A951" s="3" t="s">
        <v>64</v>
      </c>
      <c r="B951" s="3" t="s">
        <v>54</v>
      </c>
      <c r="C951" s="4">
        <v>26.86</v>
      </c>
      <c r="D951" s="4">
        <v>37</v>
      </c>
      <c r="E951" s="4">
        <v>1047</v>
      </c>
      <c r="F951" s="4">
        <v>28122.42</v>
      </c>
      <c r="G951" s="4">
        <v>2.2703697303646558E-2</v>
      </c>
      <c r="H951" s="3" t="s">
        <v>439</v>
      </c>
      <c r="I951" s="3" t="s">
        <v>143</v>
      </c>
      <c r="J951" s="1">
        <v>45327</v>
      </c>
      <c r="K951" s="4">
        <v>42123.110909090959</v>
      </c>
      <c r="L951" s="4">
        <v>132929.50192099597</v>
      </c>
      <c r="M951" s="4">
        <v>-0.10532418091366953</v>
      </c>
      <c r="N951" s="3" t="s">
        <v>439</v>
      </c>
    </row>
    <row r="952" spans="1:14" x14ac:dyDescent="0.3">
      <c r="A952" s="3" t="s">
        <v>5</v>
      </c>
      <c r="B952" s="3" t="s">
        <v>54</v>
      </c>
      <c r="C952" s="4">
        <v>29.99</v>
      </c>
      <c r="D952" s="4">
        <v>10</v>
      </c>
      <c r="E952" s="4">
        <v>12</v>
      </c>
      <c r="F952" s="4">
        <v>359.88</v>
      </c>
      <c r="G952" s="4">
        <v>-0.24984929122558774</v>
      </c>
      <c r="H952" s="3" t="s">
        <v>439</v>
      </c>
      <c r="I952" s="3" t="s">
        <v>143</v>
      </c>
      <c r="J952" s="1">
        <v>45350</v>
      </c>
      <c r="K952" s="4">
        <v>42123.110909090959</v>
      </c>
      <c r="L952" s="4">
        <v>132929.50192099597</v>
      </c>
      <c r="M952" s="4">
        <v>-0.3141757872072079</v>
      </c>
      <c r="N952" s="3" t="s">
        <v>439</v>
      </c>
    </row>
    <row r="953" spans="1:14" x14ac:dyDescent="0.3">
      <c r="A953" s="3" t="s">
        <v>15</v>
      </c>
      <c r="B953" s="3" t="s">
        <v>54</v>
      </c>
      <c r="C953" s="4">
        <v>20.37</v>
      </c>
      <c r="D953" s="4">
        <v>10</v>
      </c>
      <c r="E953" s="4">
        <v>4569</v>
      </c>
      <c r="F953" s="4">
        <v>93070.53</v>
      </c>
      <c r="G953" s="4">
        <v>0.66031832045503869</v>
      </c>
      <c r="H953" s="3" t="s">
        <v>439</v>
      </c>
      <c r="I953" s="3" t="s">
        <v>143</v>
      </c>
      <c r="J953" s="1">
        <v>45381</v>
      </c>
      <c r="K953" s="4">
        <v>42123.110909090959</v>
      </c>
      <c r="L953" s="4">
        <v>132929.50192099597</v>
      </c>
      <c r="M953" s="4">
        <v>0.38326645593834119</v>
      </c>
      <c r="N953" s="3" t="s">
        <v>439</v>
      </c>
    </row>
    <row r="954" spans="1:14" x14ac:dyDescent="0.3">
      <c r="A954" s="3" t="s">
        <v>32</v>
      </c>
      <c r="B954" s="3" t="s">
        <v>41</v>
      </c>
      <c r="C954" s="4">
        <v>80</v>
      </c>
      <c r="D954" s="4">
        <v>10</v>
      </c>
      <c r="E954" s="4">
        <v>197</v>
      </c>
      <c r="F954" s="4">
        <v>15760</v>
      </c>
      <c r="G954" s="4">
        <v>-9.8661801546731556E-2</v>
      </c>
      <c r="H954" s="3" t="s">
        <v>439</v>
      </c>
      <c r="I954" s="3" t="s">
        <v>335</v>
      </c>
      <c r="J954" s="1">
        <v>45357</v>
      </c>
      <c r="K954" s="4">
        <v>10438.718031746032</v>
      </c>
      <c r="L954" s="4">
        <v>26406.609500097282</v>
      </c>
      <c r="M954" s="4">
        <v>0.20151326008870488</v>
      </c>
      <c r="N954" s="3" t="s">
        <v>439</v>
      </c>
    </row>
    <row r="955" spans="1:14" x14ac:dyDescent="0.3">
      <c r="A955" s="3" t="s">
        <v>16</v>
      </c>
      <c r="B955" s="3" t="s">
        <v>54</v>
      </c>
      <c r="C955" s="4">
        <v>39.99</v>
      </c>
      <c r="D955" s="4">
        <v>5</v>
      </c>
      <c r="E955" s="4">
        <v>23</v>
      </c>
      <c r="F955" s="4">
        <v>919.7700000000001</v>
      </c>
      <c r="G955" s="4">
        <v>-0.24435268706949709</v>
      </c>
      <c r="H955" s="3" t="s">
        <v>439</v>
      </c>
      <c r="I955" s="3" t="s">
        <v>143</v>
      </c>
      <c r="J955" s="1">
        <v>45369</v>
      </c>
      <c r="K955" s="4">
        <v>42123.110909090959</v>
      </c>
      <c r="L955" s="4">
        <v>132929.50192099597</v>
      </c>
      <c r="M955" s="4">
        <v>-0.3099638553793676</v>
      </c>
      <c r="N955" s="3" t="s">
        <v>439</v>
      </c>
    </row>
    <row r="956" spans="1:14" x14ac:dyDescent="0.3">
      <c r="A956" s="3" t="s">
        <v>60</v>
      </c>
      <c r="B956" s="3" t="s">
        <v>54</v>
      </c>
      <c r="C956" s="4">
        <v>136</v>
      </c>
      <c r="D956" s="4">
        <v>5</v>
      </c>
      <c r="E956" s="4">
        <v>51</v>
      </c>
      <c r="F956" s="4">
        <v>6936</v>
      </c>
      <c r="G956" s="4">
        <v>-0.18528959463705988</v>
      </c>
      <c r="H956" s="3" t="s">
        <v>439</v>
      </c>
      <c r="I956" s="3" t="s">
        <v>143</v>
      </c>
      <c r="J956" s="1">
        <v>45310</v>
      </c>
      <c r="K956" s="4">
        <v>42123.110909090959</v>
      </c>
      <c r="L956" s="4">
        <v>132929.50192099597</v>
      </c>
      <c r="M956" s="4">
        <v>-0.26470505343504352</v>
      </c>
      <c r="N956" s="3" t="s">
        <v>439</v>
      </c>
    </row>
    <row r="957" spans="1:14" x14ac:dyDescent="0.3">
      <c r="A957" s="3" t="s">
        <v>13</v>
      </c>
      <c r="B957" s="3" t="s">
        <v>41</v>
      </c>
      <c r="C957" s="4">
        <v>91</v>
      </c>
      <c r="D957" s="4">
        <v>3</v>
      </c>
      <c r="E957" s="4">
        <v>1</v>
      </c>
      <c r="F957" s="4">
        <v>91</v>
      </c>
      <c r="G957" s="4">
        <v>-0.2524889649570165</v>
      </c>
      <c r="H957" s="3" t="s">
        <v>439</v>
      </c>
      <c r="I957" s="3" t="s">
        <v>143</v>
      </c>
      <c r="J957" s="1">
        <v>45323</v>
      </c>
      <c r="K957" s="4">
        <v>10438.718031746032</v>
      </c>
      <c r="L957" s="4">
        <v>26406.609500097282</v>
      </c>
      <c r="M957" s="4">
        <v>-0.39186091011448898</v>
      </c>
      <c r="N957" s="3" t="s">
        <v>439</v>
      </c>
    </row>
    <row r="958" spans="1:14" x14ac:dyDescent="0.3">
      <c r="A958" s="3" t="s">
        <v>124</v>
      </c>
      <c r="B958" s="3" t="s">
        <v>180</v>
      </c>
      <c r="C958" s="4">
        <v>9.7799999999999994</v>
      </c>
      <c r="D958" s="4">
        <v>50</v>
      </c>
      <c r="E958" s="4">
        <v>8</v>
      </c>
      <c r="F958" s="4">
        <v>78.239999999999995</v>
      </c>
      <c r="G958" s="4">
        <v>-0.25261423361520241</v>
      </c>
      <c r="H958" s="3" t="s">
        <v>439</v>
      </c>
      <c r="I958" s="3" t="s">
        <v>338</v>
      </c>
      <c r="J958" s="1">
        <v>45426</v>
      </c>
      <c r="K958" s="4">
        <v>15577.778285714288</v>
      </c>
      <c r="L958" s="4">
        <v>35267.89604619662</v>
      </c>
      <c r="M958" s="4">
        <v>-0.43948009445791136</v>
      </c>
      <c r="N958" s="3" t="s">
        <v>439</v>
      </c>
    </row>
    <row r="959" spans="1:14" x14ac:dyDescent="0.3">
      <c r="A959" s="3" t="s">
        <v>36</v>
      </c>
      <c r="B959" s="3" t="s">
        <v>54</v>
      </c>
      <c r="C959" s="4">
        <v>18.329999999999998</v>
      </c>
      <c r="D959" s="4">
        <v>10</v>
      </c>
      <c r="E959" s="4">
        <v>1332</v>
      </c>
      <c r="F959" s="4">
        <v>24415.559999999998</v>
      </c>
      <c r="G959" s="4">
        <v>-1.368763328280114E-2</v>
      </c>
      <c r="H959" s="3" t="s">
        <v>439</v>
      </c>
      <c r="I959" s="3" t="s">
        <v>143</v>
      </c>
      <c r="J959" s="1">
        <v>45376</v>
      </c>
      <c r="K959" s="4">
        <v>42123.110909090959</v>
      </c>
      <c r="L959" s="4">
        <v>132929.50192099597</v>
      </c>
      <c r="M959" s="4">
        <v>-0.13321008995892497</v>
      </c>
      <c r="N959" s="3" t="s">
        <v>439</v>
      </c>
    </row>
    <row r="960" spans="1:14" x14ac:dyDescent="0.3">
      <c r="A960" s="3" t="s">
        <v>125</v>
      </c>
      <c r="B960" s="3" t="s">
        <v>54</v>
      </c>
      <c r="C960" s="4">
        <v>40.950000000000003</v>
      </c>
      <c r="D960" s="4">
        <v>3</v>
      </c>
      <c r="E960" s="4">
        <v>14</v>
      </c>
      <c r="F960" s="4">
        <v>573.30000000000007</v>
      </c>
      <c r="G960" s="4">
        <v>-0.24775408456179152</v>
      </c>
      <c r="H960" s="3" t="s">
        <v>439</v>
      </c>
      <c r="I960" s="3" t="s">
        <v>143</v>
      </c>
      <c r="J960" s="1">
        <v>45347</v>
      </c>
      <c r="K960" s="4">
        <v>42123.110909090959</v>
      </c>
      <c r="L960" s="4">
        <v>132929.50192099597</v>
      </c>
      <c r="M960" s="4">
        <v>-0.31257027453382974</v>
      </c>
      <c r="N960" s="3" t="s">
        <v>439</v>
      </c>
    </row>
    <row r="961" spans="1:14" x14ac:dyDescent="0.3">
      <c r="A961" s="3" t="s">
        <v>3</v>
      </c>
      <c r="B961" s="3" t="s">
        <v>41</v>
      </c>
      <c r="C961" s="4">
        <v>13.99</v>
      </c>
      <c r="D961" s="4">
        <v>10</v>
      </c>
      <c r="E961" s="4">
        <v>9</v>
      </c>
      <c r="F961" s="4">
        <v>125.91</v>
      </c>
      <c r="G961" s="4">
        <v>-0.25214624325973828</v>
      </c>
      <c r="H961" s="3" t="s">
        <v>439</v>
      </c>
      <c r="I961" s="3" t="s">
        <v>335</v>
      </c>
      <c r="J961" s="1">
        <v>45294</v>
      </c>
      <c r="K961" s="4">
        <v>10438.718031746032</v>
      </c>
      <c r="L961" s="4">
        <v>26406.609500097282</v>
      </c>
      <c r="M961" s="4">
        <v>-0.39053889260974756</v>
      </c>
      <c r="N961" s="3" t="s">
        <v>439</v>
      </c>
    </row>
    <row r="962" spans="1:14" x14ac:dyDescent="0.3">
      <c r="A962" s="3" t="s">
        <v>19</v>
      </c>
      <c r="B962" s="3" t="s">
        <v>41</v>
      </c>
      <c r="C962" s="4">
        <v>59.99</v>
      </c>
      <c r="D962" s="4">
        <v>10</v>
      </c>
      <c r="E962" s="4">
        <v>496</v>
      </c>
      <c r="F962" s="4">
        <v>29755.040000000001</v>
      </c>
      <c r="G962" s="4">
        <v>3.8731606138090353E-2</v>
      </c>
      <c r="H962" s="3" t="s">
        <v>439</v>
      </c>
      <c r="I962" s="3" t="s">
        <v>143</v>
      </c>
      <c r="J962" s="1">
        <v>45303</v>
      </c>
      <c r="K962" s="4">
        <v>10438.718031746032</v>
      </c>
      <c r="L962" s="4">
        <v>26406.609500097282</v>
      </c>
      <c r="M962" s="4">
        <v>0.73149572527222062</v>
      </c>
      <c r="N962" s="3" t="s">
        <v>439</v>
      </c>
    </row>
    <row r="963" spans="1:14" x14ac:dyDescent="0.3">
      <c r="A963" s="3" t="s">
        <v>115</v>
      </c>
      <c r="B963" s="3" t="s">
        <v>54</v>
      </c>
      <c r="C963" s="4">
        <v>34.99</v>
      </c>
      <c r="D963" s="4">
        <v>10</v>
      </c>
      <c r="E963" s="4">
        <v>577</v>
      </c>
      <c r="F963" s="4">
        <v>20189.23</v>
      </c>
      <c r="G963" s="4">
        <v>-5.5178753043844557E-2</v>
      </c>
      <c r="H963" s="3" t="s">
        <v>439</v>
      </c>
      <c r="I963" s="3" t="s">
        <v>143</v>
      </c>
      <c r="J963" s="1">
        <v>45327</v>
      </c>
      <c r="K963" s="4">
        <v>42123.110909090959</v>
      </c>
      <c r="L963" s="4">
        <v>132929.50192099597</v>
      </c>
      <c r="M963" s="4">
        <v>-0.1650038598815102</v>
      </c>
      <c r="N963" s="3" t="s">
        <v>439</v>
      </c>
    </row>
    <row r="964" spans="1:14" x14ac:dyDescent="0.3">
      <c r="A964" s="3" t="s">
        <v>3</v>
      </c>
      <c r="B964" s="3" t="s">
        <v>54</v>
      </c>
      <c r="C964" s="4">
        <v>25.89</v>
      </c>
      <c r="D964" s="4">
        <v>10</v>
      </c>
      <c r="E964" s="4">
        <v>4</v>
      </c>
      <c r="F964" s="4">
        <v>103.56</v>
      </c>
      <c r="G964" s="4">
        <v>-0.25236565975742281</v>
      </c>
      <c r="H964" s="3" t="s">
        <v>439</v>
      </c>
      <c r="I964" s="3" t="s">
        <v>143</v>
      </c>
      <c r="J964" s="1">
        <v>45323</v>
      </c>
      <c r="K964" s="4">
        <v>42123.110909090959</v>
      </c>
      <c r="L964" s="4">
        <v>132929.50192099597</v>
      </c>
      <c r="M964" s="4">
        <v>-0.31610402733671905</v>
      </c>
      <c r="N964" s="3" t="s">
        <v>439</v>
      </c>
    </row>
    <row r="965" spans="1:14" x14ac:dyDescent="0.3">
      <c r="A965" s="3" t="s">
        <v>31</v>
      </c>
      <c r="B965" s="3" t="s">
        <v>54</v>
      </c>
      <c r="C965" s="4">
        <v>24.95</v>
      </c>
      <c r="D965" s="4">
        <v>6</v>
      </c>
      <c r="E965" s="4">
        <v>8</v>
      </c>
      <c r="F965" s="4">
        <v>199.6</v>
      </c>
      <c r="G965" s="4">
        <v>-0.25142280694142161</v>
      </c>
      <c r="H965" s="3" t="s">
        <v>439</v>
      </c>
      <c r="I965" s="3" t="s">
        <v>143</v>
      </c>
      <c r="J965" s="1">
        <v>45406</v>
      </c>
      <c r="K965" s="4">
        <v>42123.110909090959</v>
      </c>
      <c r="L965" s="4">
        <v>132929.50192099597</v>
      </c>
      <c r="M965" s="4">
        <v>-0.31538153911091438</v>
      </c>
      <c r="N965" s="3" t="s">
        <v>439</v>
      </c>
    </row>
    <row r="966" spans="1:14" x14ac:dyDescent="0.3">
      <c r="A966" s="3" t="s">
        <v>16</v>
      </c>
      <c r="B966" s="3" t="s">
        <v>54</v>
      </c>
      <c r="C966" s="4">
        <v>39.99</v>
      </c>
      <c r="D966" s="4">
        <v>10</v>
      </c>
      <c r="E966" s="4">
        <v>5</v>
      </c>
      <c r="F966" s="4">
        <v>199.95000000000002</v>
      </c>
      <c r="G966" s="4">
        <v>-0.25141937088888511</v>
      </c>
      <c r="H966" s="3" t="s">
        <v>439</v>
      </c>
      <c r="I966" s="3" t="s">
        <v>143</v>
      </c>
      <c r="J966" s="1">
        <v>45340</v>
      </c>
      <c r="K966" s="4">
        <v>42123.110909090959</v>
      </c>
      <c r="L966" s="4">
        <v>132929.50192099597</v>
      </c>
      <c r="M966" s="4">
        <v>-0.31537890613633057</v>
      </c>
      <c r="N966" s="3" t="s">
        <v>439</v>
      </c>
    </row>
    <row r="967" spans="1:14" x14ac:dyDescent="0.3">
      <c r="A967" s="3" t="s">
        <v>165</v>
      </c>
      <c r="B967" s="3" t="s">
        <v>180</v>
      </c>
      <c r="C967" s="4">
        <v>20.48</v>
      </c>
      <c r="D967" s="4">
        <v>1</v>
      </c>
      <c r="E967" s="4">
        <v>2624</v>
      </c>
      <c r="F967" s="4">
        <v>53739.520000000004</v>
      </c>
      <c r="G967" s="4">
        <v>0.2741942728220339</v>
      </c>
      <c r="H967" s="3" t="s">
        <v>439</v>
      </c>
      <c r="I967" s="3" t="s">
        <v>337</v>
      </c>
      <c r="J967" s="1">
        <v>45314</v>
      </c>
      <c r="K967" s="4">
        <v>15577.778285714288</v>
      </c>
      <c r="L967" s="4">
        <v>35267.89604619662</v>
      </c>
      <c r="M967" s="4">
        <v>1.0820532550140931</v>
      </c>
      <c r="N967" s="3" t="s">
        <v>439</v>
      </c>
    </row>
    <row r="968" spans="1:14" x14ac:dyDescent="0.3">
      <c r="A968" s="3" t="s">
        <v>13</v>
      </c>
      <c r="B968" s="3" t="s">
        <v>54</v>
      </c>
      <c r="C968" s="4">
        <v>56.99</v>
      </c>
      <c r="D968" s="4">
        <v>68</v>
      </c>
      <c r="E968" s="4">
        <v>993</v>
      </c>
      <c r="F968" s="4">
        <v>56591.07</v>
      </c>
      <c r="G968" s="4">
        <v>0.30218877456576981</v>
      </c>
      <c r="H968" s="3" t="s">
        <v>439</v>
      </c>
      <c r="I968" s="3" t="s">
        <v>143</v>
      </c>
      <c r="J968" s="1">
        <v>45414</v>
      </c>
      <c r="K968" s="4">
        <v>42123.110909090959</v>
      </c>
      <c r="L968" s="4">
        <v>132929.50192099597</v>
      </c>
      <c r="M968" s="4">
        <v>0.10883933876099067</v>
      </c>
      <c r="N968" s="3" t="s">
        <v>439</v>
      </c>
    </row>
    <row r="969" spans="1:14" x14ac:dyDescent="0.3">
      <c r="A969" s="3" t="s">
        <v>181</v>
      </c>
      <c r="B969" s="3" t="s">
        <v>54</v>
      </c>
      <c r="C969" s="4">
        <v>15.39</v>
      </c>
      <c r="D969" s="4">
        <v>5</v>
      </c>
      <c r="E969" s="4">
        <v>1</v>
      </c>
      <c r="F969" s="4">
        <v>15.39</v>
      </c>
      <c r="G969" s="4">
        <v>-0.25323125047781886</v>
      </c>
      <c r="H969" s="3" t="s">
        <v>439</v>
      </c>
      <c r="I969" s="3" t="s">
        <v>143</v>
      </c>
      <c r="J969" s="1">
        <v>45317</v>
      </c>
      <c r="K969" s="4">
        <v>42123.110909090959</v>
      </c>
      <c r="L969" s="4">
        <v>132929.50192099597</v>
      </c>
      <c r="M969" s="4">
        <v>-0.31676731124831004</v>
      </c>
      <c r="N969" s="3" t="s">
        <v>439</v>
      </c>
    </row>
    <row r="970" spans="1:14" x14ac:dyDescent="0.3">
      <c r="A970" s="3" t="s">
        <v>32</v>
      </c>
      <c r="B970" s="3" t="s">
        <v>41</v>
      </c>
      <c r="C970" s="4">
        <v>73.52</v>
      </c>
      <c r="D970" s="4">
        <v>4</v>
      </c>
      <c r="E970" s="4">
        <v>8</v>
      </c>
      <c r="F970" s="4">
        <v>588.16</v>
      </c>
      <c r="G970" s="4">
        <v>-0.24760819958838692</v>
      </c>
      <c r="H970" s="3" t="s">
        <v>439</v>
      </c>
      <c r="I970" s="3" t="s">
        <v>337</v>
      </c>
      <c r="J970" s="1">
        <v>45380</v>
      </c>
      <c r="K970" s="4">
        <v>10438.718031746032</v>
      </c>
      <c r="L970" s="4">
        <v>26406.609500097282</v>
      </c>
      <c r="M970" s="4">
        <v>-0.37303380548380294</v>
      </c>
      <c r="N970" s="3" t="s">
        <v>439</v>
      </c>
    </row>
    <row r="971" spans="1:14" x14ac:dyDescent="0.3">
      <c r="A971" s="3" t="s">
        <v>11</v>
      </c>
      <c r="B971" s="3" t="s">
        <v>54</v>
      </c>
      <c r="C971" s="4">
        <v>68.3</v>
      </c>
      <c r="D971" s="4">
        <v>1</v>
      </c>
      <c r="E971" s="4">
        <v>137</v>
      </c>
      <c r="F971" s="4">
        <v>9357.1</v>
      </c>
      <c r="G971" s="4">
        <v>-0.16152094664850664</v>
      </c>
      <c r="H971" s="3" t="s">
        <v>439</v>
      </c>
      <c r="I971" s="3" t="s">
        <v>143</v>
      </c>
      <c r="J971" s="1">
        <v>45296</v>
      </c>
      <c r="K971" s="4">
        <v>42123.110909090959</v>
      </c>
      <c r="L971" s="4">
        <v>132929.50192099597</v>
      </c>
      <c r="M971" s="4">
        <v>-0.24649163982096911</v>
      </c>
      <c r="N971" s="3" t="s">
        <v>439</v>
      </c>
    </row>
    <row r="972" spans="1:14" x14ac:dyDescent="0.3">
      <c r="A972" s="3" t="s">
        <v>19</v>
      </c>
      <c r="B972" s="3" t="s">
        <v>54</v>
      </c>
      <c r="C972" s="4">
        <v>65.989999999999995</v>
      </c>
      <c r="D972" s="4">
        <v>10</v>
      </c>
      <c r="E972" s="4">
        <v>17</v>
      </c>
      <c r="F972" s="4">
        <v>1121.83</v>
      </c>
      <c r="G972" s="4">
        <v>-0.24236900485374099</v>
      </c>
      <c r="H972" s="3" t="s">
        <v>439</v>
      </c>
      <c r="I972" s="3" t="s">
        <v>143</v>
      </c>
      <c r="J972" s="1">
        <v>45427</v>
      </c>
      <c r="K972" s="4">
        <v>42123.110909090959</v>
      </c>
      <c r="L972" s="4">
        <v>132929.50192099597</v>
      </c>
      <c r="M972" s="4">
        <v>-0.30844380153819623</v>
      </c>
      <c r="N972" s="3" t="s">
        <v>439</v>
      </c>
    </row>
    <row r="973" spans="1:14" x14ac:dyDescent="0.3">
      <c r="A973" s="3" t="s">
        <v>32</v>
      </c>
      <c r="B973" s="3" t="s">
        <v>54</v>
      </c>
      <c r="C973" s="4">
        <v>50.44</v>
      </c>
      <c r="D973" s="4">
        <v>13</v>
      </c>
      <c r="E973" s="4">
        <v>636</v>
      </c>
      <c r="F973" s="4">
        <v>32079.84</v>
      </c>
      <c r="G973" s="4">
        <v>6.1554848814472408E-2</v>
      </c>
      <c r="H973" s="3" t="s">
        <v>439</v>
      </c>
      <c r="I973" s="3" t="s">
        <v>143</v>
      </c>
      <c r="J973" s="1">
        <v>45297</v>
      </c>
      <c r="K973" s="4">
        <v>42123.110909090959</v>
      </c>
      <c r="L973" s="4">
        <v>132929.50192099597</v>
      </c>
      <c r="M973" s="4">
        <v>-7.555336297776831E-2</v>
      </c>
      <c r="N973" s="3" t="s">
        <v>439</v>
      </c>
    </row>
    <row r="974" spans="1:14" x14ac:dyDescent="0.3">
      <c r="A974" s="3" t="s">
        <v>174</v>
      </c>
      <c r="B974" s="3" t="s">
        <v>54</v>
      </c>
      <c r="C974" s="4">
        <v>40.130000000000003</v>
      </c>
      <c r="D974" s="4">
        <v>9</v>
      </c>
      <c r="E974" s="4">
        <v>2703</v>
      </c>
      <c r="F974" s="4">
        <v>108471.39000000001</v>
      </c>
      <c r="G974" s="4">
        <v>0.81151307493068636</v>
      </c>
      <c r="H974" s="3" t="s">
        <v>439</v>
      </c>
      <c r="I974" s="3" t="s">
        <v>143</v>
      </c>
      <c r="J974" s="1">
        <v>45416</v>
      </c>
      <c r="K974" s="4">
        <v>42123.110909090959</v>
      </c>
      <c r="L974" s="4">
        <v>132929.50192099597</v>
      </c>
      <c r="M974" s="4">
        <v>0.49912380722182986</v>
      </c>
      <c r="N974" s="3" t="s">
        <v>439</v>
      </c>
    </row>
    <row r="975" spans="1:14" x14ac:dyDescent="0.3">
      <c r="A975" s="3" t="s">
        <v>159</v>
      </c>
      <c r="B975" s="3" t="s">
        <v>54</v>
      </c>
      <c r="C975" s="4">
        <v>47.26</v>
      </c>
      <c r="D975" s="4">
        <v>88</v>
      </c>
      <c r="E975" s="4">
        <v>52</v>
      </c>
      <c r="F975" s="4">
        <v>2457.52</v>
      </c>
      <c r="G975" s="4">
        <v>-0.22925614481828988</v>
      </c>
      <c r="H975" s="3" t="s">
        <v>439</v>
      </c>
      <c r="I975" s="3" t="s">
        <v>143</v>
      </c>
      <c r="J975" s="1">
        <v>45293</v>
      </c>
      <c r="K975" s="4">
        <v>42123.110909090959</v>
      </c>
      <c r="L975" s="4">
        <v>132929.50192099597</v>
      </c>
      <c r="M975" s="4">
        <v>-0.29839569347566974</v>
      </c>
      <c r="N975" s="3" t="s">
        <v>439</v>
      </c>
    </row>
    <row r="976" spans="1:14" x14ac:dyDescent="0.3">
      <c r="A976" s="3" t="s">
        <v>60</v>
      </c>
      <c r="B976" s="3" t="s">
        <v>54</v>
      </c>
      <c r="C976" s="4">
        <v>55.99</v>
      </c>
      <c r="D976" s="4">
        <v>10</v>
      </c>
      <c r="E976" s="4">
        <v>368</v>
      </c>
      <c r="F976" s="4">
        <v>20604.32</v>
      </c>
      <c r="G976" s="4">
        <v>-5.1103692908547139E-2</v>
      </c>
      <c r="H976" s="3" t="s">
        <v>439</v>
      </c>
      <c r="I976" s="3" t="s">
        <v>143</v>
      </c>
      <c r="J976" s="1">
        <v>45292</v>
      </c>
      <c r="K976" s="4">
        <v>42123.110909090959</v>
      </c>
      <c r="L976" s="4">
        <v>132929.50192099597</v>
      </c>
      <c r="M976" s="4">
        <v>-0.16188122725292561</v>
      </c>
      <c r="N976" s="3" t="s">
        <v>439</v>
      </c>
    </row>
    <row r="977" spans="1:14" x14ac:dyDescent="0.3">
      <c r="A977" s="3" t="s">
        <v>33</v>
      </c>
      <c r="B977" s="3" t="s">
        <v>54</v>
      </c>
      <c r="C977" s="4">
        <v>33</v>
      </c>
      <c r="D977" s="4">
        <v>4</v>
      </c>
      <c r="E977" s="4">
        <v>401</v>
      </c>
      <c r="F977" s="4">
        <v>13233</v>
      </c>
      <c r="G977" s="4">
        <v>-0.12347010085988429</v>
      </c>
      <c r="H977" s="3" t="s">
        <v>439</v>
      </c>
      <c r="I977" s="3" t="s">
        <v>143</v>
      </c>
      <c r="J977" s="1">
        <v>45313</v>
      </c>
      <c r="K977" s="4">
        <v>42123.110909090959</v>
      </c>
      <c r="L977" s="4">
        <v>132929.50192099597</v>
      </c>
      <c r="M977" s="4">
        <v>-0.21733407927956599</v>
      </c>
      <c r="N977" s="3" t="s">
        <v>439</v>
      </c>
    </row>
    <row r="978" spans="1:14" x14ac:dyDescent="0.3">
      <c r="A978" s="3" t="s">
        <v>200</v>
      </c>
      <c r="B978" s="3" t="s">
        <v>180</v>
      </c>
      <c r="C978" s="4">
        <v>17.489999999999998</v>
      </c>
      <c r="D978" s="4">
        <v>10</v>
      </c>
      <c r="E978" s="4">
        <v>24</v>
      </c>
      <c r="F978" s="4">
        <v>419.76</v>
      </c>
      <c r="G978" s="4">
        <v>-0.24926143172306636</v>
      </c>
      <c r="H978" s="3" t="s">
        <v>439</v>
      </c>
      <c r="I978" s="3" t="s">
        <v>338</v>
      </c>
      <c r="J978" s="1">
        <v>45294</v>
      </c>
      <c r="K978" s="4">
        <v>15577.778285714288</v>
      </c>
      <c r="L978" s="4">
        <v>35267.89604619662</v>
      </c>
      <c r="M978" s="4">
        <v>-0.42979650007641917</v>
      </c>
      <c r="N978" s="3" t="s">
        <v>439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CC360-AEA4-4F90-9E71-06C31EA6520E}">
  <dimension ref="A1:S1001"/>
  <sheetViews>
    <sheetView workbookViewId="0">
      <selection activeCell="R9" sqref="R9"/>
    </sheetView>
  </sheetViews>
  <sheetFormatPr defaultRowHeight="14.4" x14ac:dyDescent="0.3"/>
  <cols>
    <col min="1" max="1" width="8.88671875" style="4"/>
    <col min="2" max="2" width="21.33203125" bestFit="1" customWidth="1"/>
    <col min="3" max="3" width="12" bestFit="1" customWidth="1"/>
    <col min="5" max="5" width="16.5546875" bestFit="1" customWidth="1"/>
    <col min="6" max="6" width="12" bestFit="1" customWidth="1"/>
    <col min="8" max="9" width="16.5546875" bestFit="1" customWidth="1"/>
    <col min="10" max="10" width="12.6640625" bestFit="1" customWidth="1"/>
    <col min="12" max="12" width="16.5546875" bestFit="1" customWidth="1"/>
    <col min="13" max="13" width="12.6640625" bestFit="1" customWidth="1"/>
    <col min="14" max="15" width="16.5546875" bestFit="1" customWidth="1"/>
    <col min="16" max="16" width="12" bestFit="1" customWidth="1"/>
    <col min="19" max="19" width="12.6640625" bestFit="1" customWidth="1"/>
  </cols>
  <sheetData>
    <row r="1" spans="2:19" s="4" customFormat="1" x14ac:dyDescent="0.3">
      <c r="E1" s="8"/>
      <c r="F1" s="8"/>
      <c r="S1" s="4" t="s">
        <v>333</v>
      </c>
    </row>
    <row r="2" spans="2:19" x14ac:dyDescent="0.3">
      <c r="B2" s="29" t="s">
        <v>333</v>
      </c>
      <c r="C2" s="29"/>
      <c r="E2" s="24" t="s">
        <v>425</v>
      </c>
      <c r="F2" s="25"/>
      <c r="I2" s="29" t="s">
        <v>426</v>
      </c>
      <c r="J2" s="29"/>
      <c r="L2" s="29" t="s">
        <v>427</v>
      </c>
      <c r="M2" s="29"/>
      <c r="O2" s="24" t="s">
        <v>428</v>
      </c>
      <c r="P2" s="25"/>
      <c r="S2">
        <v>13</v>
      </c>
    </row>
    <row r="3" spans="2:19" x14ac:dyDescent="0.3">
      <c r="B3" s="29"/>
      <c r="C3" s="29"/>
      <c r="E3" s="26"/>
      <c r="F3" s="27"/>
      <c r="I3" s="29"/>
      <c r="J3" s="29"/>
      <c r="L3" s="29"/>
      <c r="M3" s="29"/>
      <c r="O3" s="26"/>
      <c r="P3" s="27"/>
      <c r="S3">
        <v>14.95</v>
      </c>
    </row>
    <row r="4" spans="2:19" x14ac:dyDescent="0.3">
      <c r="B4" s="6" t="s">
        <v>412</v>
      </c>
      <c r="C4" s="6">
        <v>13888.744839999994</v>
      </c>
      <c r="E4" s="6" t="s">
        <v>412</v>
      </c>
      <c r="F4" s="6">
        <v>50285.026840000013</v>
      </c>
      <c r="I4" s="6" t="s">
        <v>412</v>
      </c>
      <c r="J4" s="6">
        <v>75520.883533333326</v>
      </c>
      <c r="L4" s="6" t="s">
        <v>412</v>
      </c>
      <c r="M4" s="6">
        <v>120.93506666666663</v>
      </c>
      <c r="O4" s="6" t="s">
        <v>412</v>
      </c>
      <c r="P4" s="6">
        <v>227.92051999999995</v>
      </c>
      <c r="S4">
        <v>15</v>
      </c>
    </row>
    <row r="5" spans="2:19" x14ac:dyDescent="0.3">
      <c r="B5" s="6" t="s">
        <v>413</v>
      </c>
      <c r="C5" s="6">
        <v>1170.1619593828639</v>
      </c>
      <c r="E5" s="6" t="s">
        <v>413</v>
      </c>
      <c r="F5" s="6">
        <v>3851.4059721919948</v>
      </c>
      <c r="I5" s="6" t="s">
        <v>413</v>
      </c>
      <c r="J5" s="6">
        <v>5530.808998488118</v>
      </c>
      <c r="L5" s="6" t="s">
        <v>413</v>
      </c>
      <c r="M5" s="6">
        <v>5.9157516157240062</v>
      </c>
      <c r="O5" s="6" t="s">
        <v>413</v>
      </c>
      <c r="P5" s="6">
        <v>9.4543138714365291</v>
      </c>
      <c r="S5">
        <v>16.989999999999998</v>
      </c>
    </row>
    <row r="6" spans="2:19" x14ac:dyDescent="0.3">
      <c r="B6" s="6" t="s">
        <v>414</v>
      </c>
      <c r="C6" s="6">
        <v>1749.6999999999998</v>
      </c>
      <c r="E6" s="6" t="s">
        <v>414</v>
      </c>
      <c r="F6" s="6">
        <v>25694.879999999997</v>
      </c>
      <c r="I6" s="6" t="s">
        <v>414</v>
      </c>
      <c r="J6" s="6">
        <v>53104.259999999995</v>
      </c>
      <c r="L6" s="6" t="s">
        <v>414</v>
      </c>
      <c r="M6" s="6">
        <v>109.78</v>
      </c>
      <c r="O6" s="6" t="s">
        <v>414</v>
      </c>
      <c r="P6" s="6">
        <v>203.73499999999999</v>
      </c>
      <c r="S6">
        <v>17</v>
      </c>
    </row>
    <row r="7" spans="2:19" x14ac:dyDescent="0.3">
      <c r="B7" s="6" t="s">
        <v>415</v>
      </c>
      <c r="C7" s="6">
        <v>1099.78</v>
      </c>
      <c r="E7" s="6" t="s">
        <v>415</v>
      </c>
      <c r="F7" s="6" t="e">
        <v>#N/A</v>
      </c>
      <c r="I7" s="6" t="s">
        <v>415</v>
      </c>
      <c r="J7" s="6" t="e">
        <v>#N/A</v>
      </c>
      <c r="L7" s="6" t="s">
        <v>415</v>
      </c>
      <c r="M7" s="6">
        <v>29.99</v>
      </c>
      <c r="O7" s="6" t="s">
        <v>415</v>
      </c>
      <c r="P7" s="6">
        <v>29.99</v>
      </c>
      <c r="S7">
        <v>17.97</v>
      </c>
    </row>
    <row r="8" spans="2:19" x14ac:dyDescent="0.3">
      <c r="B8" s="6" t="s">
        <v>416</v>
      </c>
      <c r="C8" s="6">
        <v>37003.770229352886</v>
      </c>
      <c r="E8" s="6" t="s">
        <v>416</v>
      </c>
      <c r="F8" s="6">
        <v>60896.075330509113</v>
      </c>
      <c r="I8" s="6" t="s">
        <v>416</v>
      </c>
      <c r="J8" s="6">
        <v>67738.299555447738</v>
      </c>
      <c r="L8" s="6" t="s">
        <v>416</v>
      </c>
      <c r="M8" s="6">
        <v>72.45286451784483</v>
      </c>
      <c r="O8" s="6" t="s">
        <v>416</v>
      </c>
      <c r="P8" s="6">
        <v>149.48582773931878</v>
      </c>
      <c r="S8">
        <v>18.87</v>
      </c>
    </row>
    <row r="9" spans="2:19" x14ac:dyDescent="0.3">
      <c r="B9" s="6" t="s">
        <v>417</v>
      </c>
      <c r="C9" s="6">
        <v>1369279011.1867428</v>
      </c>
      <c r="E9" s="6" t="s">
        <v>417</v>
      </c>
      <c r="F9" s="6">
        <v>3708331990.6590405</v>
      </c>
      <c r="I9" s="6" t="s">
        <v>417</v>
      </c>
      <c r="J9" s="6">
        <v>4588477226.6635714</v>
      </c>
      <c r="L9" s="6" t="s">
        <v>417</v>
      </c>
      <c r="M9" s="6">
        <v>5249.4175768411787</v>
      </c>
      <c r="O9" s="6" t="s">
        <v>417</v>
      </c>
      <c r="P9" s="6">
        <v>22346.012694909285</v>
      </c>
      <c r="S9">
        <v>19</v>
      </c>
    </row>
    <row r="10" spans="2:19" x14ac:dyDescent="0.3">
      <c r="B10" s="6" t="s">
        <v>418</v>
      </c>
      <c r="C10" s="6">
        <v>45.20877788995152</v>
      </c>
      <c r="E10" s="6" t="s">
        <v>418</v>
      </c>
      <c r="F10" s="6">
        <v>14.00112358794464</v>
      </c>
      <c r="I10" s="6" t="s">
        <v>418</v>
      </c>
      <c r="J10" s="6">
        <v>10.752043892495024</v>
      </c>
      <c r="L10" s="6" t="s">
        <v>418</v>
      </c>
      <c r="M10" s="6">
        <v>-1.1195029442042013</v>
      </c>
      <c r="O10" s="6" t="s">
        <v>418</v>
      </c>
      <c r="P10" s="6">
        <v>-1.2212076000508845</v>
      </c>
      <c r="S10">
        <v>19.399999999999999</v>
      </c>
    </row>
    <row r="11" spans="2:19" x14ac:dyDescent="0.3">
      <c r="B11" s="6" t="s">
        <v>419</v>
      </c>
      <c r="C11" s="6">
        <v>5.6088449039174026</v>
      </c>
      <c r="E11" s="6" t="s">
        <v>419</v>
      </c>
      <c r="F11" s="6">
        <v>3.0817896961684204</v>
      </c>
      <c r="I11" s="6" t="s">
        <v>419</v>
      </c>
      <c r="J11" s="6">
        <v>2.6973799520958597</v>
      </c>
      <c r="L11" s="6" t="s">
        <v>419</v>
      </c>
      <c r="M11" s="6">
        <v>0.24727304033179895</v>
      </c>
      <c r="O11" s="6" t="s">
        <v>419</v>
      </c>
      <c r="P11" s="6">
        <v>0.2751424485582068</v>
      </c>
      <c r="S11">
        <v>19.8</v>
      </c>
    </row>
    <row r="12" spans="2:19" x14ac:dyDescent="0.3">
      <c r="B12" s="6" t="s">
        <v>420</v>
      </c>
      <c r="C12" s="6">
        <v>475974.64</v>
      </c>
      <c r="E12" s="6" t="s">
        <v>420</v>
      </c>
      <c r="F12" s="6">
        <v>467741.64</v>
      </c>
      <c r="I12" s="6" t="s">
        <v>420</v>
      </c>
      <c r="J12" s="6">
        <v>457231.34</v>
      </c>
      <c r="L12" s="6" t="s">
        <v>420</v>
      </c>
      <c r="M12" s="6">
        <v>256.09999999999997</v>
      </c>
      <c r="O12" s="6" t="s">
        <v>420</v>
      </c>
      <c r="P12" s="6">
        <v>487</v>
      </c>
      <c r="S12">
        <v>20</v>
      </c>
    </row>
    <row r="13" spans="2:19" x14ac:dyDescent="0.3">
      <c r="B13" s="6" t="s">
        <v>421</v>
      </c>
      <c r="C13" s="6">
        <v>13</v>
      </c>
      <c r="E13" s="6" t="s">
        <v>421</v>
      </c>
      <c r="F13" s="6">
        <v>8246</v>
      </c>
      <c r="I13" s="6" t="s">
        <v>421</v>
      </c>
      <c r="J13" s="6">
        <v>18756.3</v>
      </c>
      <c r="L13" s="6" t="s">
        <v>421</v>
      </c>
      <c r="M13" s="6">
        <v>13</v>
      </c>
      <c r="O13" s="6" t="s">
        <v>421</v>
      </c>
      <c r="P13" s="6">
        <v>13</v>
      </c>
      <c r="S13">
        <v>21.95</v>
      </c>
    </row>
    <row r="14" spans="2:19" x14ac:dyDescent="0.3">
      <c r="B14" s="6" t="s">
        <v>422</v>
      </c>
      <c r="C14" s="6">
        <v>475987.64</v>
      </c>
      <c r="E14" s="6" t="s">
        <v>422</v>
      </c>
      <c r="F14" s="6">
        <v>475987.64</v>
      </c>
      <c r="I14" s="6" t="s">
        <v>422</v>
      </c>
      <c r="J14" s="6">
        <v>475987.64</v>
      </c>
      <c r="L14" s="6" t="s">
        <v>422</v>
      </c>
      <c r="M14" s="6">
        <v>269.09999999999997</v>
      </c>
      <c r="O14" s="6" t="s">
        <v>422</v>
      </c>
      <c r="P14" s="6">
        <v>500</v>
      </c>
      <c r="S14">
        <v>23.89</v>
      </c>
    </row>
    <row r="15" spans="2:19" x14ac:dyDescent="0.3">
      <c r="B15" s="6" t="s">
        <v>423</v>
      </c>
      <c r="C15" s="6">
        <v>13888744.839999994</v>
      </c>
      <c r="E15" s="6" t="s">
        <v>423</v>
      </c>
      <c r="F15" s="6">
        <v>12571256.710000003</v>
      </c>
      <c r="I15" s="6" t="s">
        <v>423</v>
      </c>
      <c r="J15" s="6">
        <v>11328132.529999999</v>
      </c>
      <c r="L15" s="6" t="s">
        <v>423</v>
      </c>
      <c r="M15" s="6">
        <v>18140.259999999995</v>
      </c>
      <c r="O15" s="6" t="s">
        <v>423</v>
      </c>
      <c r="P15" s="6">
        <v>56980.12999999999</v>
      </c>
      <c r="S15">
        <v>23.99</v>
      </c>
    </row>
    <row r="16" spans="2:19" x14ac:dyDescent="0.3">
      <c r="B16" s="6" t="s">
        <v>424</v>
      </c>
      <c r="C16" s="6">
        <v>1000</v>
      </c>
      <c r="E16" s="6" t="s">
        <v>424</v>
      </c>
      <c r="F16" s="6">
        <v>250</v>
      </c>
      <c r="I16" s="6" t="s">
        <v>424</v>
      </c>
      <c r="J16" s="6">
        <v>150</v>
      </c>
      <c r="L16" s="6" t="s">
        <v>424</v>
      </c>
      <c r="M16" s="6">
        <v>150</v>
      </c>
      <c r="O16" s="6" t="s">
        <v>424</v>
      </c>
      <c r="P16" s="6">
        <v>250</v>
      </c>
      <c r="S16">
        <v>24</v>
      </c>
    </row>
    <row r="17" spans="1:19" x14ac:dyDescent="0.3">
      <c r="B17" s="7"/>
      <c r="C17" s="7"/>
      <c r="S17">
        <v>28</v>
      </c>
    </row>
    <row r="18" spans="1:19" x14ac:dyDescent="0.3">
      <c r="B18" s="7"/>
      <c r="C18" s="7"/>
      <c r="S18">
        <v>28.9</v>
      </c>
    </row>
    <row r="19" spans="1:19" x14ac:dyDescent="0.3">
      <c r="B19" s="7"/>
      <c r="C19" s="7"/>
      <c r="S19">
        <v>29.95</v>
      </c>
    </row>
    <row r="20" spans="1:19" x14ac:dyDescent="0.3">
      <c r="A20" s="8"/>
      <c r="B20" s="8"/>
      <c r="C20" s="8"/>
      <c r="K20" s="8"/>
      <c r="L20" s="8"/>
      <c r="M20" s="8"/>
      <c r="S20">
        <v>29.99</v>
      </c>
    </row>
    <row r="21" spans="1:19" x14ac:dyDescent="0.3">
      <c r="A21" s="8"/>
      <c r="B21" s="8"/>
      <c r="C21" s="8"/>
      <c r="K21" s="8"/>
      <c r="M21" s="8"/>
      <c r="S21">
        <v>29.99</v>
      </c>
    </row>
    <row r="22" spans="1:19" x14ac:dyDescent="0.3">
      <c r="A22" s="8"/>
      <c r="B22" s="10"/>
      <c r="C22" s="10"/>
      <c r="K22" s="8"/>
      <c r="L22" s="8"/>
      <c r="M22" s="10"/>
      <c r="N22" s="8"/>
      <c r="O22" s="8"/>
      <c r="S22">
        <v>29.99</v>
      </c>
    </row>
    <row r="23" spans="1:19" x14ac:dyDescent="0.3">
      <c r="A23" s="8"/>
      <c r="B23" s="7"/>
      <c r="C23" s="7"/>
      <c r="E23" s="24" t="s">
        <v>444</v>
      </c>
      <c r="F23" s="25"/>
      <c r="H23" s="28" t="s">
        <v>445</v>
      </c>
      <c r="I23" s="25"/>
      <c r="K23" s="8"/>
      <c r="L23" s="7"/>
      <c r="M23" s="7"/>
      <c r="N23" s="8"/>
      <c r="O23" s="8"/>
      <c r="S23">
        <v>33</v>
      </c>
    </row>
    <row r="24" spans="1:19" x14ac:dyDescent="0.3">
      <c r="A24" s="8"/>
      <c r="B24" s="7"/>
      <c r="C24" s="7"/>
      <c r="E24" s="26"/>
      <c r="F24" s="27"/>
      <c r="H24" s="26"/>
      <c r="I24" s="27"/>
      <c r="K24" s="8"/>
      <c r="L24" s="7"/>
      <c r="M24" s="7"/>
      <c r="N24" s="8"/>
      <c r="O24" s="8"/>
      <c r="S24">
        <v>37</v>
      </c>
    </row>
    <row r="25" spans="1:19" x14ac:dyDescent="0.3">
      <c r="A25" s="8"/>
      <c r="B25" s="7"/>
      <c r="C25" s="7"/>
      <c r="E25" s="6" t="s">
        <v>412</v>
      </c>
      <c r="F25" s="6">
        <v>14688.720720164614</v>
      </c>
      <c r="H25" s="6" t="s">
        <v>412</v>
      </c>
      <c r="I25" s="6">
        <v>9291.3945948717937</v>
      </c>
      <c r="K25" s="8"/>
      <c r="L25" s="7"/>
      <c r="O25" s="8"/>
      <c r="S25">
        <v>37.979999999999997</v>
      </c>
    </row>
    <row r="26" spans="1:19" x14ac:dyDescent="0.3">
      <c r="A26" s="8"/>
      <c r="B26" s="7"/>
      <c r="C26" s="7"/>
      <c r="E26" s="6" t="s">
        <v>413</v>
      </c>
      <c r="F26" s="6">
        <v>1262.1337406712562</v>
      </c>
      <c r="H26" s="6" t="s">
        <v>413</v>
      </c>
      <c r="I26" s="6">
        <v>629.26479354102776</v>
      </c>
      <c r="K26" s="8"/>
      <c r="L26" s="7"/>
      <c r="O26" s="8"/>
      <c r="S26">
        <v>38.9</v>
      </c>
    </row>
    <row r="27" spans="1:19" x14ac:dyDescent="0.3">
      <c r="A27" s="8"/>
      <c r="B27" s="7"/>
      <c r="C27" s="7"/>
      <c r="E27" s="6" t="s">
        <v>414</v>
      </c>
      <c r="F27" s="6">
        <v>1746.6999999999998</v>
      </c>
      <c r="H27" s="6" t="s">
        <v>414</v>
      </c>
      <c r="I27" s="6">
        <v>1635.64</v>
      </c>
      <c r="K27" s="8"/>
      <c r="L27" s="7"/>
      <c r="O27" s="8"/>
      <c r="S27">
        <v>39.96</v>
      </c>
    </row>
    <row r="28" spans="1:19" x14ac:dyDescent="0.3">
      <c r="A28" s="8"/>
      <c r="B28" s="7"/>
      <c r="C28" s="7"/>
      <c r="E28" s="6" t="s">
        <v>415</v>
      </c>
      <c r="F28" s="6">
        <v>3399.32</v>
      </c>
      <c r="H28" s="6" t="s">
        <v>415</v>
      </c>
      <c r="I28" s="6">
        <v>1099.78</v>
      </c>
      <c r="K28" s="8"/>
      <c r="L28" s="7"/>
      <c r="O28" s="8"/>
      <c r="S28">
        <v>40</v>
      </c>
    </row>
    <row r="29" spans="1:19" x14ac:dyDescent="0.3">
      <c r="A29" s="8"/>
      <c r="B29" s="7"/>
      <c r="C29" s="7"/>
      <c r="E29" s="6" t="s">
        <v>416</v>
      </c>
      <c r="F29" s="6">
        <v>39349.435766212395</v>
      </c>
      <c r="H29" s="6" t="s">
        <v>416</v>
      </c>
      <c r="I29" s="6">
        <v>19648.786880631498</v>
      </c>
      <c r="K29" s="8"/>
      <c r="L29" s="7"/>
      <c r="O29" s="8"/>
      <c r="S29">
        <v>41.94</v>
      </c>
    </row>
    <row r="30" spans="1:19" x14ac:dyDescent="0.3">
      <c r="A30" s="8"/>
      <c r="B30" s="7"/>
      <c r="C30" s="7"/>
      <c r="E30" s="6" t="s">
        <v>417</v>
      </c>
      <c r="F30" s="6">
        <v>1548378095.1192753</v>
      </c>
      <c r="H30" s="6" t="s">
        <v>417</v>
      </c>
      <c r="I30" s="6">
        <v>386074825.88047647</v>
      </c>
      <c r="K30" s="8"/>
      <c r="L30" s="7"/>
      <c r="O30" s="8"/>
      <c r="S30">
        <v>42</v>
      </c>
    </row>
    <row r="31" spans="1:19" x14ac:dyDescent="0.3">
      <c r="A31" s="8"/>
      <c r="B31" s="7"/>
      <c r="C31" s="7"/>
      <c r="E31" s="6" t="s">
        <v>418</v>
      </c>
      <c r="F31" s="6">
        <v>26.199256674261385</v>
      </c>
      <c r="H31" s="6" t="s">
        <v>418</v>
      </c>
      <c r="I31" s="6">
        <v>11.358620403297433</v>
      </c>
      <c r="K31" s="8"/>
      <c r="L31" s="7"/>
      <c r="O31" s="8"/>
      <c r="S31">
        <v>44.9</v>
      </c>
    </row>
    <row r="32" spans="1:19" x14ac:dyDescent="0.3">
      <c r="A32" s="8"/>
      <c r="B32" s="7"/>
      <c r="C32" s="7"/>
      <c r="E32" s="6" t="s">
        <v>419</v>
      </c>
      <c r="F32" s="6">
        <v>4.7899151232397488</v>
      </c>
      <c r="H32" s="6" t="s">
        <v>419</v>
      </c>
      <c r="I32" s="6">
        <v>3.3034965919619417</v>
      </c>
      <c r="K32" s="8"/>
      <c r="L32" s="7"/>
      <c r="O32" s="8"/>
      <c r="S32">
        <v>47.8</v>
      </c>
    </row>
    <row r="33" spans="1:19" x14ac:dyDescent="0.3">
      <c r="A33" s="8"/>
      <c r="B33" s="7"/>
      <c r="C33" s="7"/>
      <c r="E33" s="6" t="s">
        <v>420</v>
      </c>
      <c r="F33" s="6">
        <v>318112.24</v>
      </c>
      <c r="H33" s="6" t="s">
        <v>420</v>
      </c>
      <c r="I33" s="6">
        <v>120468.15</v>
      </c>
      <c r="K33" s="8"/>
      <c r="L33" s="7"/>
      <c r="O33" s="8"/>
      <c r="S33">
        <v>47.97</v>
      </c>
    </row>
    <row r="34" spans="1:19" x14ac:dyDescent="0.3">
      <c r="A34" s="8"/>
      <c r="B34" s="7"/>
      <c r="C34" s="7"/>
      <c r="E34" s="6" t="s">
        <v>421</v>
      </c>
      <c r="F34" s="6">
        <v>12</v>
      </c>
      <c r="H34" s="6" t="s">
        <v>421</v>
      </c>
      <c r="I34" s="6">
        <v>13</v>
      </c>
      <c r="K34" s="8"/>
      <c r="L34" s="7"/>
      <c r="O34" s="8"/>
      <c r="S34">
        <v>48</v>
      </c>
    </row>
    <row r="35" spans="1:19" x14ac:dyDescent="0.3">
      <c r="A35" s="8"/>
      <c r="B35" s="7"/>
      <c r="C35" s="7"/>
      <c r="E35" s="6" t="s">
        <v>422</v>
      </c>
      <c r="F35" s="6">
        <v>318124.24</v>
      </c>
      <c r="H35" s="6" t="s">
        <v>422</v>
      </c>
      <c r="I35" s="6">
        <v>120481.15</v>
      </c>
      <c r="K35" s="8"/>
      <c r="L35" s="7"/>
      <c r="O35" s="8"/>
      <c r="S35">
        <v>48</v>
      </c>
    </row>
    <row r="36" spans="1:19" x14ac:dyDescent="0.3">
      <c r="A36" s="8"/>
      <c r="B36" s="7"/>
      <c r="C36" s="7"/>
      <c r="E36" s="6" t="s">
        <v>423</v>
      </c>
      <c r="F36" s="6">
        <v>14277436.540000005</v>
      </c>
      <c r="H36" s="6" t="s">
        <v>423</v>
      </c>
      <c r="I36" s="6">
        <v>9059109.7299999986</v>
      </c>
      <c r="K36" s="8"/>
      <c r="L36" s="7"/>
      <c r="O36" s="8"/>
      <c r="S36">
        <v>52</v>
      </c>
    </row>
    <row r="37" spans="1:19" x14ac:dyDescent="0.3">
      <c r="E37" s="6" t="s">
        <v>424</v>
      </c>
      <c r="F37" s="6">
        <v>972</v>
      </c>
      <c r="H37" s="6" t="s">
        <v>424</v>
      </c>
      <c r="I37" s="6">
        <v>975</v>
      </c>
      <c r="K37" s="8"/>
      <c r="L37" s="7"/>
      <c r="O37" s="8"/>
      <c r="S37">
        <v>54.12</v>
      </c>
    </row>
    <row r="38" spans="1:19" x14ac:dyDescent="0.3">
      <c r="K38" s="8"/>
      <c r="L38" s="8"/>
      <c r="S38">
        <v>59.97</v>
      </c>
    </row>
    <row r="39" spans="1:19" x14ac:dyDescent="0.3">
      <c r="K39" s="8"/>
      <c r="L39" s="8"/>
      <c r="S39">
        <v>59.99</v>
      </c>
    </row>
    <row r="40" spans="1:19" x14ac:dyDescent="0.3">
      <c r="K40" s="8"/>
      <c r="L40" s="8"/>
      <c r="M40" s="8"/>
      <c r="S40">
        <v>65</v>
      </c>
    </row>
    <row r="41" spans="1:19" x14ac:dyDescent="0.3">
      <c r="S41">
        <v>65.070000000000007</v>
      </c>
    </row>
    <row r="42" spans="1:19" x14ac:dyDescent="0.3">
      <c r="S42">
        <v>65.94</v>
      </c>
    </row>
    <row r="43" spans="1:19" x14ac:dyDescent="0.3">
      <c r="S43">
        <v>69.95</v>
      </c>
    </row>
    <row r="44" spans="1:19" x14ac:dyDescent="0.3">
      <c r="S44">
        <v>71.599999999999994</v>
      </c>
    </row>
    <row r="45" spans="1:19" x14ac:dyDescent="0.3">
      <c r="S45">
        <v>72</v>
      </c>
    </row>
    <row r="46" spans="1:19" x14ac:dyDescent="0.3">
      <c r="S46">
        <v>74.5</v>
      </c>
    </row>
    <row r="47" spans="1:19" x14ac:dyDescent="0.3">
      <c r="S47">
        <v>74.75</v>
      </c>
    </row>
    <row r="48" spans="1:19" x14ac:dyDescent="0.3">
      <c r="S48">
        <v>74.95</v>
      </c>
    </row>
    <row r="49" spans="19:19" x14ac:dyDescent="0.3">
      <c r="S49">
        <v>74.97</v>
      </c>
    </row>
    <row r="50" spans="19:19" x14ac:dyDescent="0.3">
      <c r="S50">
        <v>75</v>
      </c>
    </row>
    <row r="51" spans="19:19" x14ac:dyDescent="0.3">
      <c r="S51">
        <v>76.989999999999995</v>
      </c>
    </row>
    <row r="52" spans="19:19" x14ac:dyDescent="0.3">
      <c r="S52">
        <v>77.849999999999994</v>
      </c>
    </row>
    <row r="53" spans="19:19" x14ac:dyDescent="0.3">
      <c r="S53">
        <v>77.92</v>
      </c>
    </row>
    <row r="54" spans="19:19" x14ac:dyDescent="0.3">
      <c r="S54">
        <v>79.95</v>
      </c>
    </row>
    <row r="55" spans="19:19" x14ac:dyDescent="0.3">
      <c r="S55">
        <v>79.989999999999995</v>
      </c>
    </row>
    <row r="56" spans="19:19" x14ac:dyDescent="0.3">
      <c r="S56">
        <v>83.649999999999991</v>
      </c>
    </row>
    <row r="57" spans="19:19" x14ac:dyDescent="0.3">
      <c r="S57">
        <v>84</v>
      </c>
    </row>
    <row r="58" spans="19:19" x14ac:dyDescent="0.3">
      <c r="S58">
        <v>84</v>
      </c>
    </row>
    <row r="59" spans="19:19" x14ac:dyDescent="0.3">
      <c r="S59">
        <v>86.97</v>
      </c>
    </row>
    <row r="60" spans="19:19" x14ac:dyDescent="0.3">
      <c r="S60">
        <v>87.6</v>
      </c>
    </row>
    <row r="61" spans="19:19" x14ac:dyDescent="0.3">
      <c r="S61">
        <v>89.94</v>
      </c>
    </row>
    <row r="62" spans="19:19" x14ac:dyDescent="0.3">
      <c r="S62">
        <v>89.98</v>
      </c>
    </row>
    <row r="63" spans="19:19" x14ac:dyDescent="0.3">
      <c r="S63">
        <v>89.98</v>
      </c>
    </row>
    <row r="64" spans="19:19" x14ac:dyDescent="0.3">
      <c r="S64">
        <v>92.88</v>
      </c>
    </row>
    <row r="65" spans="19:19" x14ac:dyDescent="0.3">
      <c r="S65">
        <v>93.589999999999989</v>
      </c>
    </row>
    <row r="66" spans="19:19" x14ac:dyDescent="0.3">
      <c r="S66">
        <v>93.949999999999989</v>
      </c>
    </row>
    <row r="67" spans="19:19" x14ac:dyDescent="0.3">
      <c r="S67">
        <v>95</v>
      </c>
    </row>
    <row r="68" spans="19:19" x14ac:dyDescent="0.3">
      <c r="S68">
        <v>95.92</v>
      </c>
    </row>
    <row r="69" spans="19:19" x14ac:dyDescent="0.3">
      <c r="S69">
        <v>95.96</v>
      </c>
    </row>
    <row r="70" spans="19:19" x14ac:dyDescent="0.3">
      <c r="S70">
        <v>95.96</v>
      </c>
    </row>
    <row r="71" spans="19:19" x14ac:dyDescent="0.3">
      <c r="S71">
        <v>99.75</v>
      </c>
    </row>
    <row r="72" spans="19:19" x14ac:dyDescent="0.3">
      <c r="S72">
        <v>99.9</v>
      </c>
    </row>
    <row r="73" spans="19:19" x14ac:dyDescent="0.3">
      <c r="S73">
        <v>101.76</v>
      </c>
    </row>
    <row r="74" spans="19:19" x14ac:dyDescent="0.3">
      <c r="S74">
        <v>105</v>
      </c>
    </row>
    <row r="75" spans="19:19" x14ac:dyDescent="0.3">
      <c r="S75">
        <v>107.64000000000001</v>
      </c>
    </row>
    <row r="76" spans="19:19" x14ac:dyDescent="0.3">
      <c r="S76">
        <v>107.8</v>
      </c>
    </row>
    <row r="77" spans="19:19" x14ac:dyDescent="0.3">
      <c r="S77">
        <v>111.76</v>
      </c>
    </row>
    <row r="78" spans="19:19" x14ac:dyDescent="0.3">
      <c r="S78">
        <v>113.98</v>
      </c>
    </row>
    <row r="79" spans="19:19" x14ac:dyDescent="0.3">
      <c r="S79">
        <v>116.07</v>
      </c>
    </row>
    <row r="80" spans="19:19" x14ac:dyDescent="0.3">
      <c r="S80">
        <v>119.85000000000001</v>
      </c>
    </row>
    <row r="81" spans="19:19" x14ac:dyDescent="0.3">
      <c r="S81">
        <v>120</v>
      </c>
    </row>
    <row r="82" spans="19:19" x14ac:dyDescent="0.3">
      <c r="S82">
        <v>120</v>
      </c>
    </row>
    <row r="83" spans="19:19" x14ac:dyDescent="0.3">
      <c r="S83">
        <v>124.9</v>
      </c>
    </row>
    <row r="84" spans="19:19" x14ac:dyDescent="0.3">
      <c r="S84">
        <v>125.97</v>
      </c>
    </row>
    <row r="85" spans="19:19" x14ac:dyDescent="0.3">
      <c r="S85">
        <v>129.56</v>
      </c>
    </row>
    <row r="86" spans="19:19" x14ac:dyDescent="0.3">
      <c r="S86">
        <v>129.87</v>
      </c>
    </row>
    <row r="87" spans="19:19" x14ac:dyDescent="0.3">
      <c r="S87">
        <v>130</v>
      </c>
    </row>
    <row r="88" spans="19:19" x14ac:dyDescent="0.3">
      <c r="S88">
        <v>134.97</v>
      </c>
    </row>
    <row r="89" spans="19:19" x14ac:dyDescent="0.3">
      <c r="S89">
        <v>136.54999999999998</v>
      </c>
    </row>
    <row r="90" spans="19:19" x14ac:dyDescent="0.3">
      <c r="S90">
        <v>139.08000000000001</v>
      </c>
    </row>
    <row r="91" spans="19:19" x14ac:dyDescent="0.3">
      <c r="S91">
        <v>139.9</v>
      </c>
    </row>
    <row r="92" spans="19:19" x14ac:dyDescent="0.3">
      <c r="S92">
        <v>139.92000000000002</v>
      </c>
    </row>
    <row r="93" spans="19:19" x14ac:dyDescent="0.3">
      <c r="S93">
        <v>140</v>
      </c>
    </row>
    <row r="94" spans="19:19" x14ac:dyDescent="0.3">
      <c r="S94">
        <v>140</v>
      </c>
    </row>
    <row r="95" spans="19:19" x14ac:dyDescent="0.3">
      <c r="S95">
        <v>149.94999999999999</v>
      </c>
    </row>
    <row r="96" spans="19:19" x14ac:dyDescent="0.3">
      <c r="S96">
        <v>150</v>
      </c>
    </row>
    <row r="97" spans="19:19" x14ac:dyDescent="0.3">
      <c r="S97">
        <v>150</v>
      </c>
    </row>
    <row r="98" spans="19:19" x14ac:dyDescent="0.3">
      <c r="S98">
        <v>150</v>
      </c>
    </row>
    <row r="99" spans="19:19" x14ac:dyDescent="0.3">
      <c r="S99">
        <v>153</v>
      </c>
    </row>
    <row r="100" spans="19:19" x14ac:dyDescent="0.3">
      <c r="S100">
        <v>159.97999999999999</v>
      </c>
    </row>
    <row r="101" spans="19:19" x14ac:dyDescent="0.3">
      <c r="S101">
        <v>160</v>
      </c>
    </row>
    <row r="102" spans="19:19" x14ac:dyDescent="0.3">
      <c r="S102">
        <v>160.92999999999998</v>
      </c>
    </row>
    <row r="103" spans="19:19" x14ac:dyDescent="0.3">
      <c r="S103">
        <v>161.97</v>
      </c>
    </row>
    <row r="104" spans="19:19" x14ac:dyDescent="0.3">
      <c r="S104">
        <v>165.62</v>
      </c>
    </row>
    <row r="105" spans="19:19" x14ac:dyDescent="0.3">
      <c r="S105">
        <v>167.29999999999998</v>
      </c>
    </row>
    <row r="106" spans="19:19" x14ac:dyDescent="0.3">
      <c r="S106">
        <v>168</v>
      </c>
    </row>
    <row r="107" spans="19:19" x14ac:dyDescent="0.3">
      <c r="S107">
        <v>170.54999999999998</v>
      </c>
    </row>
    <row r="108" spans="19:19" x14ac:dyDescent="0.3">
      <c r="S108">
        <v>171.96</v>
      </c>
    </row>
    <row r="109" spans="19:19" x14ac:dyDescent="0.3">
      <c r="S109">
        <v>174.95000000000002</v>
      </c>
    </row>
    <row r="110" spans="19:19" x14ac:dyDescent="0.3">
      <c r="S110">
        <v>175.5</v>
      </c>
    </row>
    <row r="111" spans="19:19" x14ac:dyDescent="0.3">
      <c r="S111">
        <v>175.6</v>
      </c>
    </row>
    <row r="112" spans="19:19" x14ac:dyDescent="0.3">
      <c r="S112">
        <v>178.5</v>
      </c>
    </row>
    <row r="113" spans="19:19" x14ac:dyDescent="0.3">
      <c r="S113">
        <v>179.39999999999998</v>
      </c>
    </row>
    <row r="114" spans="19:19" x14ac:dyDescent="0.3">
      <c r="S114">
        <v>179.8</v>
      </c>
    </row>
    <row r="115" spans="19:19" x14ac:dyDescent="0.3">
      <c r="S115">
        <v>183.4</v>
      </c>
    </row>
    <row r="116" spans="19:19" x14ac:dyDescent="0.3">
      <c r="S116">
        <v>183.92</v>
      </c>
    </row>
    <row r="117" spans="19:19" x14ac:dyDescent="0.3">
      <c r="S117">
        <v>186.06</v>
      </c>
    </row>
    <row r="118" spans="19:19" x14ac:dyDescent="0.3">
      <c r="S118">
        <v>190</v>
      </c>
    </row>
    <row r="119" spans="19:19" x14ac:dyDescent="0.3">
      <c r="S119">
        <v>190.24</v>
      </c>
    </row>
    <row r="120" spans="19:19" x14ac:dyDescent="0.3">
      <c r="S120">
        <v>191.68</v>
      </c>
    </row>
    <row r="121" spans="19:19" x14ac:dyDescent="0.3">
      <c r="S121">
        <v>193</v>
      </c>
    </row>
    <row r="122" spans="19:19" x14ac:dyDescent="0.3">
      <c r="S122">
        <v>195.52</v>
      </c>
    </row>
    <row r="123" spans="19:19" x14ac:dyDescent="0.3">
      <c r="S123">
        <v>198</v>
      </c>
    </row>
    <row r="124" spans="19:19" x14ac:dyDescent="0.3">
      <c r="S124">
        <v>199.96</v>
      </c>
    </row>
    <row r="125" spans="19:19" x14ac:dyDescent="0.3">
      <c r="S125">
        <v>200</v>
      </c>
    </row>
    <row r="126" spans="19:19" x14ac:dyDescent="0.3">
      <c r="S126">
        <v>200.96999999999997</v>
      </c>
    </row>
    <row r="127" spans="19:19" x14ac:dyDescent="0.3">
      <c r="S127">
        <v>206.5</v>
      </c>
    </row>
    <row r="128" spans="19:19" x14ac:dyDescent="0.3">
      <c r="S128">
        <v>207.61</v>
      </c>
    </row>
    <row r="129" spans="19:19" x14ac:dyDescent="0.3">
      <c r="S129">
        <v>211.96</v>
      </c>
    </row>
    <row r="130" spans="19:19" x14ac:dyDescent="0.3">
      <c r="S130">
        <v>216</v>
      </c>
    </row>
    <row r="131" spans="19:19" x14ac:dyDescent="0.3">
      <c r="S131">
        <v>216</v>
      </c>
    </row>
    <row r="132" spans="19:19" x14ac:dyDescent="0.3">
      <c r="S132">
        <v>218.67999999999998</v>
      </c>
    </row>
    <row r="133" spans="19:19" x14ac:dyDescent="0.3">
      <c r="S133">
        <v>219.96</v>
      </c>
    </row>
    <row r="134" spans="19:19" x14ac:dyDescent="0.3">
      <c r="S134">
        <v>222.45000000000002</v>
      </c>
    </row>
    <row r="135" spans="19:19" x14ac:dyDescent="0.3">
      <c r="S135">
        <v>223.12</v>
      </c>
    </row>
    <row r="136" spans="19:19" x14ac:dyDescent="0.3">
      <c r="S136">
        <v>223.92</v>
      </c>
    </row>
    <row r="137" spans="19:19" x14ac:dyDescent="0.3">
      <c r="S137">
        <v>224.91</v>
      </c>
    </row>
    <row r="138" spans="19:19" x14ac:dyDescent="0.3">
      <c r="S138">
        <v>224.95000000000002</v>
      </c>
    </row>
    <row r="139" spans="19:19" x14ac:dyDescent="0.3">
      <c r="S139">
        <v>225.55</v>
      </c>
    </row>
    <row r="140" spans="19:19" x14ac:dyDescent="0.3">
      <c r="S140">
        <v>227.81</v>
      </c>
    </row>
    <row r="141" spans="19:19" x14ac:dyDescent="0.3">
      <c r="S141">
        <v>229.8</v>
      </c>
    </row>
    <row r="142" spans="19:19" x14ac:dyDescent="0.3">
      <c r="S142">
        <v>237.85999999999999</v>
      </c>
    </row>
    <row r="143" spans="19:19" x14ac:dyDescent="0.3">
      <c r="S143">
        <v>245.25</v>
      </c>
    </row>
    <row r="144" spans="19:19" x14ac:dyDescent="0.3">
      <c r="S144">
        <v>246.5</v>
      </c>
    </row>
    <row r="145" spans="19:19" x14ac:dyDescent="0.3">
      <c r="S145">
        <v>247.12</v>
      </c>
    </row>
    <row r="146" spans="19:19" x14ac:dyDescent="0.3">
      <c r="S146">
        <v>252</v>
      </c>
    </row>
    <row r="147" spans="19:19" x14ac:dyDescent="0.3">
      <c r="S147">
        <v>252.89</v>
      </c>
    </row>
    <row r="148" spans="19:19" x14ac:dyDescent="0.3">
      <c r="S148">
        <v>254.14999999999998</v>
      </c>
    </row>
    <row r="149" spans="19:19" x14ac:dyDescent="0.3">
      <c r="S149">
        <v>254.25</v>
      </c>
    </row>
    <row r="150" spans="19:19" x14ac:dyDescent="0.3">
      <c r="S150">
        <v>259.95999999999998</v>
      </c>
    </row>
    <row r="151" spans="19:19" x14ac:dyDescent="0.3">
      <c r="S151">
        <v>269.09999999999997</v>
      </c>
    </row>
    <row r="152" spans="19:19" x14ac:dyDescent="0.3">
      <c r="S152">
        <v>269.55</v>
      </c>
    </row>
    <row r="153" spans="19:19" x14ac:dyDescent="0.3">
      <c r="S153">
        <v>269.90999999999997</v>
      </c>
    </row>
    <row r="154" spans="19:19" x14ac:dyDescent="0.3">
      <c r="S154">
        <v>272</v>
      </c>
    </row>
    <row r="155" spans="19:19" x14ac:dyDescent="0.3">
      <c r="S155">
        <v>277.5</v>
      </c>
    </row>
    <row r="156" spans="19:19" x14ac:dyDescent="0.3">
      <c r="S156">
        <v>279.92</v>
      </c>
    </row>
    <row r="157" spans="19:19" x14ac:dyDescent="0.3">
      <c r="S157">
        <v>286.93</v>
      </c>
    </row>
    <row r="158" spans="19:19" x14ac:dyDescent="0.3">
      <c r="S158">
        <v>287.82</v>
      </c>
    </row>
    <row r="159" spans="19:19" x14ac:dyDescent="0.3">
      <c r="S159">
        <v>293.93</v>
      </c>
    </row>
    <row r="160" spans="19:19" x14ac:dyDescent="0.3">
      <c r="S160">
        <v>296.91000000000003</v>
      </c>
    </row>
    <row r="161" spans="19:19" x14ac:dyDescent="0.3">
      <c r="S161">
        <v>299.89999999999998</v>
      </c>
    </row>
    <row r="162" spans="19:19" x14ac:dyDescent="0.3">
      <c r="S162">
        <v>299.94</v>
      </c>
    </row>
    <row r="163" spans="19:19" x14ac:dyDescent="0.3">
      <c r="S163">
        <v>299.96999999999997</v>
      </c>
    </row>
    <row r="164" spans="19:19" x14ac:dyDescent="0.3">
      <c r="S164">
        <v>299.96999999999997</v>
      </c>
    </row>
    <row r="165" spans="19:19" x14ac:dyDescent="0.3">
      <c r="S165">
        <v>303.04000000000002</v>
      </c>
    </row>
    <row r="166" spans="19:19" x14ac:dyDescent="0.3">
      <c r="S166">
        <v>304</v>
      </c>
    </row>
    <row r="167" spans="19:19" x14ac:dyDescent="0.3">
      <c r="S167">
        <v>304</v>
      </c>
    </row>
    <row r="168" spans="19:19" x14ac:dyDescent="0.3">
      <c r="S168">
        <v>305.83</v>
      </c>
    </row>
    <row r="169" spans="19:19" x14ac:dyDescent="0.3">
      <c r="S169">
        <v>306.89999999999998</v>
      </c>
    </row>
    <row r="170" spans="19:19" x14ac:dyDescent="0.3">
      <c r="S170">
        <v>310.79999999999995</v>
      </c>
    </row>
    <row r="171" spans="19:19" x14ac:dyDescent="0.3">
      <c r="S171">
        <v>311.88</v>
      </c>
    </row>
    <row r="172" spans="19:19" x14ac:dyDescent="0.3">
      <c r="S172">
        <v>312.93</v>
      </c>
    </row>
    <row r="173" spans="19:19" x14ac:dyDescent="0.3">
      <c r="S173">
        <v>318.70999999999998</v>
      </c>
    </row>
    <row r="174" spans="19:19" x14ac:dyDescent="0.3">
      <c r="S174">
        <v>319.12</v>
      </c>
    </row>
    <row r="175" spans="19:19" x14ac:dyDescent="0.3">
      <c r="S175">
        <v>319.95999999999998</v>
      </c>
    </row>
    <row r="176" spans="19:19" x14ac:dyDescent="0.3">
      <c r="S176">
        <v>320</v>
      </c>
    </row>
    <row r="177" spans="19:19" x14ac:dyDescent="0.3">
      <c r="S177">
        <v>323.95999999999998</v>
      </c>
    </row>
    <row r="178" spans="19:19" x14ac:dyDescent="0.3">
      <c r="S178">
        <v>324.95</v>
      </c>
    </row>
    <row r="179" spans="19:19" x14ac:dyDescent="0.3">
      <c r="S179">
        <v>324.95</v>
      </c>
    </row>
    <row r="180" spans="19:19" x14ac:dyDescent="0.3">
      <c r="S180">
        <v>329.89</v>
      </c>
    </row>
    <row r="181" spans="19:19" x14ac:dyDescent="0.3">
      <c r="S181">
        <v>330</v>
      </c>
    </row>
    <row r="182" spans="19:19" x14ac:dyDescent="0.3">
      <c r="S182">
        <v>332.34000000000003</v>
      </c>
    </row>
    <row r="183" spans="19:19" x14ac:dyDescent="0.3">
      <c r="S183">
        <v>334.79999999999995</v>
      </c>
    </row>
    <row r="184" spans="19:19" x14ac:dyDescent="0.3">
      <c r="S184">
        <v>337.5</v>
      </c>
    </row>
    <row r="185" spans="19:19" x14ac:dyDescent="0.3">
      <c r="S185">
        <v>338.25</v>
      </c>
    </row>
    <row r="186" spans="19:19" x14ac:dyDescent="0.3">
      <c r="S186">
        <v>340.78000000000003</v>
      </c>
    </row>
    <row r="187" spans="19:19" x14ac:dyDescent="0.3">
      <c r="S187">
        <v>342.93</v>
      </c>
    </row>
    <row r="188" spans="19:19" x14ac:dyDescent="0.3">
      <c r="S188">
        <v>343.2</v>
      </c>
    </row>
    <row r="189" spans="19:19" x14ac:dyDescent="0.3">
      <c r="S189">
        <v>347.96</v>
      </c>
    </row>
    <row r="190" spans="19:19" x14ac:dyDescent="0.3">
      <c r="S190">
        <v>348</v>
      </c>
    </row>
    <row r="191" spans="19:19" x14ac:dyDescent="0.3">
      <c r="S191">
        <v>349.72</v>
      </c>
    </row>
    <row r="192" spans="19:19" x14ac:dyDescent="0.3">
      <c r="S192">
        <v>354.76</v>
      </c>
    </row>
    <row r="193" spans="19:19" x14ac:dyDescent="0.3">
      <c r="S193">
        <v>359.94</v>
      </c>
    </row>
    <row r="194" spans="19:19" x14ac:dyDescent="0.3">
      <c r="S194">
        <v>368.5</v>
      </c>
    </row>
    <row r="195" spans="19:19" x14ac:dyDescent="0.3">
      <c r="S195">
        <v>371.76</v>
      </c>
    </row>
    <row r="196" spans="19:19" x14ac:dyDescent="0.3">
      <c r="S196">
        <v>374.96999999999997</v>
      </c>
    </row>
    <row r="197" spans="19:19" x14ac:dyDescent="0.3">
      <c r="S197">
        <v>379.96</v>
      </c>
    </row>
    <row r="198" spans="19:19" x14ac:dyDescent="0.3">
      <c r="S198">
        <v>389.34999999999997</v>
      </c>
    </row>
    <row r="199" spans="19:19" x14ac:dyDescent="0.3">
      <c r="S199">
        <v>396</v>
      </c>
    </row>
    <row r="200" spans="19:19" x14ac:dyDescent="0.3">
      <c r="S200">
        <v>399.95</v>
      </c>
    </row>
    <row r="201" spans="19:19" x14ac:dyDescent="0.3">
      <c r="S201">
        <v>400</v>
      </c>
    </row>
    <row r="202" spans="19:19" x14ac:dyDescent="0.3">
      <c r="S202">
        <v>400.14</v>
      </c>
    </row>
    <row r="203" spans="19:19" x14ac:dyDescent="0.3">
      <c r="S203">
        <v>401.70000000000005</v>
      </c>
    </row>
    <row r="204" spans="19:19" x14ac:dyDescent="0.3">
      <c r="S204">
        <v>403.2</v>
      </c>
    </row>
    <row r="205" spans="19:19" x14ac:dyDescent="0.3">
      <c r="S205">
        <v>404.91</v>
      </c>
    </row>
    <row r="206" spans="19:19" x14ac:dyDescent="0.3">
      <c r="S206">
        <v>413.38</v>
      </c>
    </row>
    <row r="207" spans="19:19" x14ac:dyDescent="0.3">
      <c r="S207">
        <v>415.68</v>
      </c>
    </row>
    <row r="208" spans="19:19" x14ac:dyDescent="0.3">
      <c r="S208">
        <v>418</v>
      </c>
    </row>
    <row r="209" spans="19:19" x14ac:dyDescent="0.3">
      <c r="S209">
        <v>419.3</v>
      </c>
    </row>
    <row r="210" spans="19:19" x14ac:dyDescent="0.3">
      <c r="S210">
        <v>419.79999999999995</v>
      </c>
    </row>
    <row r="211" spans="19:19" x14ac:dyDescent="0.3">
      <c r="S211">
        <v>419.85999999999996</v>
      </c>
    </row>
    <row r="212" spans="19:19" x14ac:dyDescent="0.3">
      <c r="S212">
        <v>419.85999999999996</v>
      </c>
    </row>
    <row r="213" spans="19:19" x14ac:dyDescent="0.3">
      <c r="S213">
        <v>419.88</v>
      </c>
    </row>
    <row r="214" spans="19:19" x14ac:dyDescent="0.3">
      <c r="S214">
        <v>420</v>
      </c>
    </row>
    <row r="215" spans="19:19" x14ac:dyDescent="0.3">
      <c r="S215">
        <v>423.92</v>
      </c>
    </row>
    <row r="216" spans="19:19" x14ac:dyDescent="0.3">
      <c r="S216">
        <v>425.5</v>
      </c>
    </row>
    <row r="217" spans="19:19" x14ac:dyDescent="0.3">
      <c r="S217">
        <v>425.59</v>
      </c>
    </row>
    <row r="218" spans="19:19" x14ac:dyDescent="0.3">
      <c r="S218">
        <v>432</v>
      </c>
    </row>
    <row r="219" spans="19:19" x14ac:dyDescent="0.3">
      <c r="S219">
        <v>434.95</v>
      </c>
    </row>
    <row r="220" spans="19:19" x14ac:dyDescent="0.3">
      <c r="S220">
        <v>439.56</v>
      </c>
    </row>
    <row r="221" spans="19:19" x14ac:dyDescent="0.3">
      <c r="S221">
        <v>440</v>
      </c>
    </row>
    <row r="222" spans="19:19" x14ac:dyDescent="0.3">
      <c r="S222">
        <v>440</v>
      </c>
    </row>
    <row r="223" spans="19:19" x14ac:dyDescent="0.3">
      <c r="S223">
        <v>440</v>
      </c>
    </row>
    <row r="224" spans="19:19" x14ac:dyDescent="0.3">
      <c r="S224">
        <v>441</v>
      </c>
    </row>
    <row r="225" spans="19:19" x14ac:dyDescent="0.3">
      <c r="S225">
        <v>441.75</v>
      </c>
    </row>
    <row r="226" spans="19:19" x14ac:dyDescent="0.3">
      <c r="S226">
        <v>441.83</v>
      </c>
    </row>
    <row r="227" spans="19:19" x14ac:dyDescent="0.3">
      <c r="S227">
        <v>444</v>
      </c>
    </row>
    <row r="228" spans="19:19" x14ac:dyDescent="0.3">
      <c r="S228">
        <v>446.70000000000005</v>
      </c>
    </row>
    <row r="229" spans="19:19" x14ac:dyDescent="0.3">
      <c r="S229">
        <v>449.93999999999994</v>
      </c>
    </row>
    <row r="230" spans="19:19" x14ac:dyDescent="0.3">
      <c r="S230">
        <v>458.46000000000004</v>
      </c>
    </row>
    <row r="231" spans="19:19" x14ac:dyDescent="0.3">
      <c r="S231">
        <v>461.86</v>
      </c>
    </row>
    <row r="232" spans="19:19" x14ac:dyDescent="0.3">
      <c r="S232">
        <v>462</v>
      </c>
    </row>
    <row r="233" spans="19:19" x14ac:dyDescent="0.3">
      <c r="S233">
        <v>462</v>
      </c>
    </row>
    <row r="234" spans="19:19" x14ac:dyDescent="0.3">
      <c r="S234">
        <v>467.64</v>
      </c>
    </row>
    <row r="235" spans="19:19" x14ac:dyDescent="0.3">
      <c r="S235">
        <v>467.87</v>
      </c>
    </row>
    <row r="236" spans="19:19" x14ac:dyDescent="0.3">
      <c r="S236">
        <v>474.74999999999994</v>
      </c>
    </row>
    <row r="237" spans="19:19" x14ac:dyDescent="0.3">
      <c r="S237">
        <v>475.66</v>
      </c>
    </row>
    <row r="238" spans="19:19" x14ac:dyDescent="0.3">
      <c r="S238">
        <v>479.92</v>
      </c>
    </row>
    <row r="239" spans="19:19" x14ac:dyDescent="0.3">
      <c r="S239">
        <v>479.92</v>
      </c>
    </row>
    <row r="240" spans="19:19" x14ac:dyDescent="0.3">
      <c r="S240">
        <v>479.93999999999994</v>
      </c>
    </row>
    <row r="241" spans="19:19" x14ac:dyDescent="0.3">
      <c r="S241">
        <v>480</v>
      </c>
    </row>
    <row r="242" spans="19:19" x14ac:dyDescent="0.3">
      <c r="S242">
        <v>480.4</v>
      </c>
    </row>
    <row r="243" spans="19:19" x14ac:dyDescent="0.3">
      <c r="S243">
        <v>483.89000000000004</v>
      </c>
    </row>
    <row r="244" spans="19:19" x14ac:dyDescent="0.3">
      <c r="S244">
        <v>489.92999999999995</v>
      </c>
    </row>
    <row r="245" spans="19:19" x14ac:dyDescent="0.3">
      <c r="S245">
        <v>490</v>
      </c>
    </row>
    <row r="246" spans="19:19" x14ac:dyDescent="0.3">
      <c r="S246">
        <v>492.58000000000004</v>
      </c>
    </row>
    <row r="247" spans="19:19" x14ac:dyDescent="0.3">
      <c r="S247">
        <v>494.91</v>
      </c>
    </row>
    <row r="248" spans="19:19" x14ac:dyDescent="0.3">
      <c r="S248">
        <v>499.90000000000003</v>
      </c>
    </row>
    <row r="249" spans="19:19" x14ac:dyDescent="0.3">
      <c r="S249">
        <v>499.95</v>
      </c>
    </row>
    <row r="250" spans="19:19" x14ac:dyDescent="0.3">
      <c r="S250">
        <v>500</v>
      </c>
    </row>
    <row r="251" spans="19:19" x14ac:dyDescent="0.3">
      <c r="S251">
        <v>500</v>
      </c>
    </row>
    <row r="252" spans="19:19" x14ac:dyDescent="0.3">
      <c r="S252">
        <v>509.83</v>
      </c>
    </row>
    <row r="253" spans="19:19" x14ac:dyDescent="0.3">
      <c r="S253">
        <v>520</v>
      </c>
    </row>
    <row r="254" spans="19:19" x14ac:dyDescent="0.3">
      <c r="S254">
        <v>521.93999999999994</v>
      </c>
    </row>
    <row r="255" spans="19:19" x14ac:dyDescent="0.3">
      <c r="S255">
        <v>521.93999999999994</v>
      </c>
    </row>
    <row r="256" spans="19:19" x14ac:dyDescent="0.3">
      <c r="S256">
        <v>524.79</v>
      </c>
    </row>
    <row r="257" spans="19:19" x14ac:dyDescent="0.3">
      <c r="S257">
        <v>526.19999999999993</v>
      </c>
    </row>
    <row r="258" spans="19:19" x14ac:dyDescent="0.3">
      <c r="S258">
        <v>527.76</v>
      </c>
    </row>
    <row r="259" spans="19:19" x14ac:dyDescent="0.3">
      <c r="S259">
        <v>528.77</v>
      </c>
    </row>
    <row r="260" spans="19:19" x14ac:dyDescent="0.3">
      <c r="S260">
        <v>535.70000000000005</v>
      </c>
    </row>
    <row r="261" spans="19:19" x14ac:dyDescent="0.3">
      <c r="S261">
        <v>538.65</v>
      </c>
    </row>
    <row r="262" spans="19:19" x14ac:dyDescent="0.3">
      <c r="S262">
        <v>539.88</v>
      </c>
    </row>
    <row r="263" spans="19:19" x14ac:dyDescent="0.3">
      <c r="S263">
        <v>539.9</v>
      </c>
    </row>
    <row r="264" spans="19:19" x14ac:dyDescent="0.3">
      <c r="S264">
        <v>539.91</v>
      </c>
    </row>
    <row r="265" spans="19:19" x14ac:dyDescent="0.3">
      <c r="S265">
        <v>539.93999999999994</v>
      </c>
    </row>
    <row r="266" spans="19:19" x14ac:dyDescent="0.3">
      <c r="S266">
        <v>541.52</v>
      </c>
    </row>
    <row r="267" spans="19:19" x14ac:dyDescent="0.3">
      <c r="S267">
        <v>543.32999999999993</v>
      </c>
    </row>
    <row r="268" spans="19:19" x14ac:dyDescent="0.3">
      <c r="S268">
        <v>543.75</v>
      </c>
    </row>
    <row r="269" spans="19:19" x14ac:dyDescent="0.3">
      <c r="S269">
        <v>543.9</v>
      </c>
    </row>
    <row r="270" spans="19:19" x14ac:dyDescent="0.3">
      <c r="S270">
        <v>548.81999999999994</v>
      </c>
    </row>
    <row r="271" spans="19:19" x14ac:dyDescent="0.3">
      <c r="S271">
        <v>549</v>
      </c>
    </row>
    <row r="272" spans="19:19" x14ac:dyDescent="0.3">
      <c r="S272">
        <v>549</v>
      </c>
    </row>
    <row r="273" spans="19:19" x14ac:dyDescent="0.3">
      <c r="S273">
        <v>549.89</v>
      </c>
    </row>
    <row r="274" spans="19:19" x14ac:dyDescent="0.3">
      <c r="S274">
        <v>550.85</v>
      </c>
    </row>
    <row r="275" spans="19:19" x14ac:dyDescent="0.3">
      <c r="S275">
        <v>552.92999999999995</v>
      </c>
    </row>
    <row r="276" spans="19:19" x14ac:dyDescent="0.3">
      <c r="S276">
        <v>558.36</v>
      </c>
    </row>
    <row r="277" spans="19:19" x14ac:dyDescent="0.3">
      <c r="S277">
        <v>558.57000000000005</v>
      </c>
    </row>
    <row r="278" spans="19:19" x14ac:dyDescent="0.3">
      <c r="S278">
        <v>559.20000000000005</v>
      </c>
    </row>
    <row r="279" spans="19:19" x14ac:dyDescent="0.3">
      <c r="S279">
        <v>559.65</v>
      </c>
    </row>
    <row r="280" spans="19:19" x14ac:dyDescent="0.3">
      <c r="S280">
        <v>559.92999999999995</v>
      </c>
    </row>
    <row r="281" spans="19:19" x14ac:dyDescent="0.3">
      <c r="S281">
        <v>559.92999999999995</v>
      </c>
    </row>
    <row r="282" spans="19:19" x14ac:dyDescent="0.3">
      <c r="S282">
        <v>568.26</v>
      </c>
    </row>
    <row r="283" spans="19:19" x14ac:dyDescent="0.3">
      <c r="S283">
        <v>569.04999999999995</v>
      </c>
    </row>
    <row r="284" spans="19:19" x14ac:dyDescent="0.3">
      <c r="S284">
        <v>573.86</v>
      </c>
    </row>
    <row r="285" spans="19:19" x14ac:dyDescent="0.3">
      <c r="S285">
        <v>574.72</v>
      </c>
    </row>
    <row r="286" spans="19:19" x14ac:dyDescent="0.3">
      <c r="S286">
        <v>576.1</v>
      </c>
    </row>
    <row r="287" spans="19:19" x14ac:dyDescent="0.3">
      <c r="S287">
        <v>583.27</v>
      </c>
    </row>
    <row r="288" spans="19:19" x14ac:dyDescent="0.3">
      <c r="S288">
        <v>584.82000000000005</v>
      </c>
    </row>
    <row r="289" spans="19:19" x14ac:dyDescent="0.3">
      <c r="S289">
        <v>587.79</v>
      </c>
    </row>
    <row r="290" spans="19:19" x14ac:dyDescent="0.3">
      <c r="S290">
        <v>592</v>
      </c>
    </row>
    <row r="291" spans="19:19" x14ac:dyDescent="0.3">
      <c r="S291">
        <v>594</v>
      </c>
    </row>
    <row r="292" spans="19:19" x14ac:dyDescent="0.3">
      <c r="S292">
        <v>607.84</v>
      </c>
    </row>
    <row r="293" spans="19:19" x14ac:dyDescent="0.3">
      <c r="S293">
        <v>608.92999999999995</v>
      </c>
    </row>
    <row r="294" spans="19:19" x14ac:dyDescent="0.3">
      <c r="S294">
        <v>609.48</v>
      </c>
    </row>
    <row r="295" spans="19:19" x14ac:dyDescent="0.3">
      <c r="S295">
        <v>618.26</v>
      </c>
    </row>
    <row r="296" spans="19:19" x14ac:dyDescent="0.3">
      <c r="S296">
        <v>623.74</v>
      </c>
    </row>
    <row r="297" spans="19:19" x14ac:dyDescent="0.3">
      <c r="S297">
        <v>623.88</v>
      </c>
    </row>
    <row r="298" spans="19:19" x14ac:dyDescent="0.3">
      <c r="S298">
        <v>624.75</v>
      </c>
    </row>
    <row r="299" spans="19:19" x14ac:dyDescent="0.3">
      <c r="S299">
        <v>629.30000000000007</v>
      </c>
    </row>
    <row r="300" spans="19:19" x14ac:dyDescent="0.3">
      <c r="S300">
        <v>629.79</v>
      </c>
    </row>
    <row r="301" spans="19:19" x14ac:dyDescent="0.3">
      <c r="S301">
        <v>629.82000000000005</v>
      </c>
    </row>
    <row r="302" spans="19:19" x14ac:dyDescent="0.3">
      <c r="S302">
        <v>629.86</v>
      </c>
    </row>
    <row r="303" spans="19:19" x14ac:dyDescent="0.3">
      <c r="S303">
        <v>629.92999999999995</v>
      </c>
    </row>
    <row r="304" spans="19:19" x14ac:dyDescent="0.3">
      <c r="S304">
        <v>636.51</v>
      </c>
    </row>
    <row r="305" spans="19:19" x14ac:dyDescent="0.3">
      <c r="S305">
        <v>637</v>
      </c>
    </row>
    <row r="306" spans="19:19" x14ac:dyDescent="0.3">
      <c r="S306">
        <v>639.20000000000005</v>
      </c>
    </row>
    <row r="307" spans="19:19" x14ac:dyDescent="0.3">
      <c r="S307">
        <v>644.29999999999995</v>
      </c>
    </row>
    <row r="308" spans="19:19" x14ac:dyDescent="0.3">
      <c r="S308">
        <v>647.88</v>
      </c>
    </row>
    <row r="309" spans="19:19" x14ac:dyDescent="0.3">
      <c r="S309">
        <v>649.35</v>
      </c>
    </row>
    <row r="310" spans="19:19" x14ac:dyDescent="0.3">
      <c r="S310">
        <v>649.87</v>
      </c>
    </row>
    <row r="311" spans="19:19" x14ac:dyDescent="0.3">
      <c r="S311">
        <v>651.75</v>
      </c>
    </row>
    <row r="312" spans="19:19" x14ac:dyDescent="0.3">
      <c r="S312">
        <v>659.85</v>
      </c>
    </row>
    <row r="313" spans="19:19" x14ac:dyDescent="0.3">
      <c r="S313">
        <v>659.85</v>
      </c>
    </row>
    <row r="314" spans="19:19" x14ac:dyDescent="0.3">
      <c r="S314">
        <v>659.89</v>
      </c>
    </row>
    <row r="315" spans="19:19" x14ac:dyDescent="0.3">
      <c r="S315">
        <v>660</v>
      </c>
    </row>
    <row r="316" spans="19:19" x14ac:dyDescent="0.3">
      <c r="S316">
        <v>662.6099999999999</v>
      </c>
    </row>
    <row r="317" spans="19:19" x14ac:dyDescent="0.3">
      <c r="S317">
        <v>665</v>
      </c>
    </row>
    <row r="318" spans="19:19" x14ac:dyDescent="0.3">
      <c r="S318">
        <v>674.4</v>
      </c>
    </row>
    <row r="319" spans="19:19" x14ac:dyDescent="0.3">
      <c r="S319">
        <v>675.48</v>
      </c>
    </row>
    <row r="320" spans="19:19" x14ac:dyDescent="0.3">
      <c r="S320">
        <v>676.65</v>
      </c>
    </row>
    <row r="321" spans="19:19" x14ac:dyDescent="0.3">
      <c r="S321">
        <v>679.15</v>
      </c>
    </row>
    <row r="322" spans="19:19" x14ac:dyDescent="0.3">
      <c r="S322">
        <v>684.32</v>
      </c>
    </row>
    <row r="323" spans="19:19" x14ac:dyDescent="0.3">
      <c r="S323">
        <v>686.06999999999994</v>
      </c>
    </row>
    <row r="324" spans="19:19" x14ac:dyDescent="0.3">
      <c r="S324">
        <v>693</v>
      </c>
    </row>
    <row r="325" spans="19:19" x14ac:dyDescent="0.3">
      <c r="S325">
        <v>695.42</v>
      </c>
    </row>
    <row r="326" spans="19:19" x14ac:dyDescent="0.3">
      <c r="S326">
        <v>699.93</v>
      </c>
    </row>
    <row r="327" spans="19:19" x14ac:dyDescent="0.3">
      <c r="S327">
        <v>700</v>
      </c>
    </row>
    <row r="328" spans="19:19" x14ac:dyDescent="0.3">
      <c r="S328">
        <v>703.84</v>
      </c>
    </row>
    <row r="329" spans="19:19" x14ac:dyDescent="0.3">
      <c r="S329">
        <v>705.5</v>
      </c>
    </row>
    <row r="330" spans="19:19" x14ac:dyDescent="0.3">
      <c r="S330">
        <v>707.88</v>
      </c>
    </row>
    <row r="331" spans="19:19" x14ac:dyDescent="0.3">
      <c r="S331">
        <v>708</v>
      </c>
    </row>
    <row r="332" spans="19:19" x14ac:dyDescent="0.3">
      <c r="S332">
        <v>715</v>
      </c>
    </row>
    <row r="333" spans="19:19" x14ac:dyDescent="0.3">
      <c r="S333">
        <v>719.91</v>
      </c>
    </row>
    <row r="334" spans="19:19" x14ac:dyDescent="0.3">
      <c r="S334">
        <v>722.28</v>
      </c>
    </row>
    <row r="335" spans="19:19" x14ac:dyDescent="0.3">
      <c r="S335">
        <v>730.83</v>
      </c>
    </row>
    <row r="336" spans="19:19" x14ac:dyDescent="0.3">
      <c r="S336">
        <v>735.36</v>
      </c>
    </row>
    <row r="337" spans="19:19" x14ac:dyDescent="0.3">
      <c r="S337">
        <v>739.63</v>
      </c>
    </row>
    <row r="338" spans="19:19" x14ac:dyDescent="0.3">
      <c r="S338">
        <v>740.81000000000006</v>
      </c>
    </row>
    <row r="339" spans="19:19" x14ac:dyDescent="0.3">
      <c r="S339">
        <v>749.85</v>
      </c>
    </row>
    <row r="340" spans="19:19" x14ac:dyDescent="0.3">
      <c r="S340">
        <v>749.85</v>
      </c>
    </row>
    <row r="341" spans="19:19" x14ac:dyDescent="0.3">
      <c r="S341">
        <v>750</v>
      </c>
    </row>
    <row r="342" spans="19:19" x14ac:dyDescent="0.3">
      <c r="S342">
        <v>764.49</v>
      </c>
    </row>
    <row r="343" spans="19:19" x14ac:dyDescent="0.3">
      <c r="S343">
        <v>779.74</v>
      </c>
    </row>
    <row r="344" spans="19:19" x14ac:dyDescent="0.3">
      <c r="S344">
        <v>782.91</v>
      </c>
    </row>
    <row r="345" spans="19:19" x14ac:dyDescent="0.3">
      <c r="S345">
        <v>783.86</v>
      </c>
    </row>
    <row r="346" spans="19:19" x14ac:dyDescent="0.3">
      <c r="S346">
        <v>786.42</v>
      </c>
    </row>
    <row r="347" spans="19:19" x14ac:dyDescent="0.3">
      <c r="S347">
        <v>795.15</v>
      </c>
    </row>
    <row r="348" spans="19:19" x14ac:dyDescent="0.3">
      <c r="S348">
        <v>796.2299999999999</v>
      </c>
    </row>
    <row r="349" spans="19:19" x14ac:dyDescent="0.3">
      <c r="S349">
        <v>800.1</v>
      </c>
    </row>
    <row r="350" spans="19:19" x14ac:dyDescent="0.3">
      <c r="S350">
        <v>803.04000000000008</v>
      </c>
    </row>
    <row r="351" spans="19:19" x14ac:dyDescent="0.3">
      <c r="S351">
        <v>805.74</v>
      </c>
    </row>
    <row r="352" spans="19:19" x14ac:dyDescent="0.3">
      <c r="S352">
        <v>806.3</v>
      </c>
    </row>
    <row r="353" spans="19:19" x14ac:dyDescent="0.3">
      <c r="S353">
        <v>810</v>
      </c>
    </row>
    <row r="354" spans="19:19" x14ac:dyDescent="0.3">
      <c r="S354">
        <v>815.9</v>
      </c>
    </row>
    <row r="355" spans="19:19" x14ac:dyDescent="0.3">
      <c r="S355">
        <v>820</v>
      </c>
    </row>
    <row r="356" spans="19:19" x14ac:dyDescent="0.3">
      <c r="S356">
        <v>833</v>
      </c>
    </row>
    <row r="357" spans="19:19" x14ac:dyDescent="0.3">
      <c r="S357">
        <v>834.4</v>
      </c>
    </row>
    <row r="358" spans="19:19" x14ac:dyDescent="0.3">
      <c r="S358">
        <v>849.83</v>
      </c>
    </row>
    <row r="359" spans="19:19" x14ac:dyDescent="0.3">
      <c r="S359">
        <v>859.80000000000007</v>
      </c>
    </row>
    <row r="360" spans="19:19" x14ac:dyDescent="0.3">
      <c r="S360">
        <v>869.70999999999992</v>
      </c>
    </row>
    <row r="361" spans="19:19" x14ac:dyDescent="0.3">
      <c r="S361">
        <v>869.80000000000007</v>
      </c>
    </row>
    <row r="362" spans="19:19" x14ac:dyDescent="0.3">
      <c r="S362">
        <v>872.34999999999991</v>
      </c>
    </row>
    <row r="363" spans="19:19" x14ac:dyDescent="0.3">
      <c r="S363">
        <v>876.4</v>
      </c>
    </row>
    <row r="364" spans="19:19" x14ac:dyDescent="0.3">
      <c r="S364">
        <v>879.80000000000007</v>
      </c>
    </row>
    <row r="365" spans="19:19" x14ac:dyDescent="0.3">
      <c r="S365">
        <v>896.6099999999999</v>
      </c>
    </row>
    <row r="366" spans="19:19" x14ac:dyDescent="0.3">
      <c r="S366">
        <v>896.6099999999999</v>
      </c>
    </row>
    <row r="367" spans="19:19" x14ac:dyDescent="0.3">
      <c r="S367">
        <v>896.7700000000001</v>
      </c>
    </row>
    <row r="368" spans="19:19" x14ac:dyDescent="0.3">
      <c r="S368">
        <v>905.68999999999994</v>
      </c>
    </row>
    <row r="369" spans="19:19" x14ac:dyDescent="0.3">
      <c r="S369">
        <v>909.74</v>
      </c>
    </row>
    <row r="370" spans="19:19" x14ac:dyDescent="0.3">
      <c r="S370">
        <v>921.6</v>
      </c>
    </row>
    <row r="371" spans="19:19" x14ac:dyDescent="0.3">
      <c r="S371">
        <v>934.83</v>
      </c>
    </row>
    <row r="372" spans="19:19" x14ac:dyDescent="0.3">
      <c r="S372">
        <v>940</v>
      </c>
    </row>
    <row r="373" spans="19:19" x14ac:dyDescent="0.3">
      <c r="S373">
        <v>941.4899999999999</v>
      </c>
    </row>
    <row r="374" spans="19:19" x14ac:dyDescent="0.3">
      <c r="S374">
        <v>943.84</v>
      </c>
    </row>
    <row r="375" spans="19:19" x14ac:dyDescent="0.3">
      <c r="S375">
        <v>944.79000000000008</v>
      </c>
    </row>
    <row r="376" spans="19:19" x14ac:dyDescent="0.3">
      <c r="S376">
        <v>945.34999999999991</v>
      </c>
    </row>
    <row r="377" spans="19:19" x14ac:dyDescent="0.3">
      <c r="S377">
        <v>962.07999999999993</v>
      </c>
    </row>
    <row r="378" spans="19:19" x14ac:dyDescent="0.3">
      <c r="S378">
        <v>974.86999999999989</v>
      </c>
    </row>
    <row r="379" spans="19:19" x14ac:dyDescent="0.3">
      <c r="S379">
        <v>975</v>
      </c>
    </row>
    <row r="380" spans="19:19" x14ac:dyDescent="0.3">
      <c r="S380">
        <v>989.1</v>
      </c>
    </row>
    <row r="381" spans="19:19" x14ac:dyDescent="0.3">
      <c r="S381">
        <v>999.9</v>
      </c>
    </row>
    <row r="382" spans="19:19" x14ac:dyDescent="0.3">
      <c r="S382">
        <v>1000.8699999999999</v>
      </c>
    </row>
    <row r="383" spans="19:19" x14ac:dyDescent="0.3">
      <c r="S383">
        <v>1005.7</v>
      </c>
    </row>
    <row r="384" spans="19:19" x14ac:dyDescent="0.3">
      <c r="S384">
        <v>1007.84</v>
      </c>
    </row>
    <row r="385" spans="19:19" x14ac:dyDescent="0.3">
      <c r="S385">
        <v>1009.9</v>
      </c>
    </row>
    <row r="386" spans="19:19" x14ac:dyDescent="0.3">
      <c r="S386">
        <v>1013.6099999999999</v>
      </c>
    </row>
    <row r="387" spans="19:19" x14ac:dyDescent="0.3">
      <c r="S387">
        <v>1018.6700000000001</v>
      </c>
    </row>
    <row r="388" spans="19:19" x14ac:dyDescent="0.3">
      <c r="S388">
        <v>1033.06</v>
      </c>
    </row>
    <row r="389" spans="19:19" x14ac:dyDescent="0.3">
      <c r="S389">
        <v>1034.54</v>
      </c>
    </row>
    <row r="390" spans="19:19" x14ac:dyDescent="0.3">
      <c r="S390">
        <v>1043.28</v>
      </c>
    </row>
    <row r="391" spans="19:19" x14ac:dyDescent="0.3">
      <c r="S391">
        <v>1046.69</v>
      </c>
    </row>
    <row r="392" spans="19:19" x14ac:dyDescent="0.3">
      <c r="S392">
        <v>1049.7</v>
      </c>
    </row>
    <row r="393" spans="19:19" x14ac:dyDescent="0.3">
      <c r="S393">
        <v>1051.2</v>
      </c>
    </row>
    <row r="394" spans="19:19" x14ac:dyDescent="0.3">
      <c r="S394">
        <v>1055.76</v>
      </c>
    </row>
    <row r="395" spans="19:19" x14ac:dyDescent="0.3">
      <c r="S395">
        <v>1056.5899999999999</v>
      </c>
    </row>
    <row r="396" spans="19:19" x14ac:dyDescent="0.3">
      <c r="S396">
        <v>1061.82</v>
      </c>
    </row>
    <row r="397" spans="19:19" x14ac:dyDescent="0.3">
      <c r="S397">
        <v>1078.8</v>
      </c>
    </row>
    <row r="398" spans="19:19" x14ac:dyDescent="0.3">
      <c r="S398">
        <v>1089</v>
      </c>
    </row>
    <row r="399" spans="19:19" x14ac:dyDescent="0.3">
      <c r="S399">
        <v>1090.2</v>
      </c>
    </row>
    <row r="400" spans="19:19" x14ac:dyDescent="0.3">
      <c r="S400">
        <v>1099.75</v>
      </c>
    </row>
    <row r="401" spans="19:19" x14ac:dyDescent="0.3">
      <c r="S401">
        <v>1099.78</v>
      </c>
    </row>
    <row r="402" spans="19:19" x14ac:dyDescent="0.3">
      <c r="S402">
        <v>1099.78</v>
      </c>
    </row>
    <row r="403" spans="19:19" x14ac:dyDescent="0.3">
      <c r="S403">
        <v>1099.78</v>
      </c>
    </row>
    <row r="404" spans="19:19" x14ac:dyDescent="0.3">
      <c r="S404">
        <v>1099.78</v>
      </c>
    </row>
    <row r="405" spans="19:19" x14ac:dyDescent="0.3">
      <c r="S405">
        <v>1100</v>
      </c>
    </row>
    <row r="406" spans="19:19" x14ac:dyDescent="0.3">
      <c r="S406">
        <v>1100</v>
      </c>
    </row>
    <row r="407" spans="19:19" x14ac:dyDescent="0.3">
      <c r="S407">
        <v>1108.1999999999998</v>
      </c>
    </row>
    <row r="408" spans="19:19" x14ac:dyDescent="0.3">
      <c r="S408">
        <v>1132.74</v>
      </c>
    </row>
    <row r="409" spans="19:19" x14ac:dyDescent="0.3">
      <c r="S409">
        <v>1139.24</v>
      </c>
    </row>
    <row r="410" spans="19:19" x14ac:dyDescent="0.3">
      <c r="S410">
        <v>1142.96</v>
      </c>
    </row>
    <row r="411" spans="19:19" x14ac:dyDescent="0.3">
      <c r="S411">
        <v>1144</v>
      </c>
    </row>
    <row r="412" spans="19:19" x14ac:dyDescent="0.3">
      <c r="S412">
        <v>1146.69</v>
      </c>
    </row>
    <row r="413" spans="19:19" x14ac:dyDescent="0.3">
      <c r="S413">
        <v>1156.1100000000001</v>
      </c>
    </row>
    <row r="414" spans="19:19" x14ac:dyDescent="0.3">
      <c r="S414">
        <v>1161</v>
      </c>
    </row>
    <row r="415" spans="19:19" x14ac:dyDescent="0.3">
      <c r="S415">
        <v>1183.68</v>
      </c>
    </row>
    <row r="416" spans="19:19" x14ac:dyDescent="0.3">
      <c r="S416">
        <v>1187.56</v>
      </c>
    </row>
    <row r="417" spans="19:19" x14ac:dyDescent="0.3">
      <c r="S417">
        <v>1188</v>
      </c>
    </row>
    <row r="418" spans="19:19" x14ac:dyDescent="0.3">
      <c r="S418">
        <v>1188.3</v>
      </c>
    </row>
    <row r="419" spans="19:19" x14ac:dyDescent="0.3">
      <c r="S419">
        <v>1198</v>
      </c>
    </row>
    <row r="420" spans="19:19" x14ac:dyDescent="0.3">
      <c r="S420">
        <v>1198.8899999999999</v>
      </c>
    </row>
    <row r="421" spans="19:19" x14ac:dyDescent="0.3">
      <c r="S421">
        <v>1199.2</v>
      </c>
    </row>
    <row r="422" spans="19:19" x14ac:dyDescent="0.3">
      <c r="S422">
        <v>1199.8</v>
      </c>
    </row>
    <row r="423" spans="19:19" x14ac:dyDescent="0.3">
      <c r="S423">
        <v>1199.8499999999999</v>
      </c>
    </row>
    <row r="424" spans="19:19" x14ac:dyDescent="0.3">
      <c r="S424">
        <v>1199.8799999999999</v>
      </c>
    </row>
    <row r="425" spans="19:19" x14ac:dyDescent="0.3">
      <c r="S425">
        <v>1200</v>
      </c>
    </row>
    <row r="426" spans="19:19" x14ac:dyDescent="0.3">
      <c r="S426">
        <v>1214.17</v>
      </c>
    </row>
    <row r="427" spans="19:19" x14ac:dyDescent="0.3">
      <c r="S427">
        <v>1216.32</v>
      </c>
    </row>
    <row r="428" spans="19:19" x14ac:dyDescent="0.3">
      <c r="S428">
        <v>1217.58</v>
      </c>
    </row>
    <row r="429" spans="19:19" x14ac:dyDescent="0.3">
      <c r="S429">
        <v>1222</v>
      </c>
    </row>
    <row r="430" spans="19:19" x14ac:dyDescent="0.3">
      <c r="S430">
        <v>1241.73</v>
      </c>
    </row>
    <row r="431" spans="19:19" x14ac:dyDescent="0.3">
      <c r="S431">
        <v>1242</v>
      </c>
    </row>
    <row r="432" spans="19:19" x14ac:dyDescent="0.3">
      <c r="S432">
        <v>1246.4199999999998</v>
      </c>
    </row>
    <row r="433" spans="19:19" x14ac:dyDescent="0.3">
      <c r="S433">
        <v>1246.57</v>
      </c>
    </row>
    <row r="434" spans="19:19" x14ac:dyDescent="0.3">
      <c r="S434">
        <v>1249.75</v>
      </c>
    </row>
    <row r="435" spans="19:19" x14ac:dyDescent="0.3">
      <c r="S435">
        <v>1249.75</v>
      </c>
    </row>
    <row r="436" spans="19:19" x14ac:dyDescent="0.3">
      <c r="S436">
        <v>1259.52</v>
      </c>
    </row>
    <row r="437" spans="19:19" x14ac:dyDescent="0.3">
      <c r="S437">
        <v>1259.6400000000001</v>
      </c>
    </row>
    <row r="438" spans="19:19" x14ac:dyDescent="0.3">
      <c r="S438">
        <v>1259.79</v>
      </c>
    </row>
    <row r="439" spans="19:19" x14ac:dyDescent="0.3">
      <c r="S439">
        <v>1273.51</v>
      </c>
    </row>
    <row r="440" spans="19:19" x14ac:dyDescent="0.3">
      <c r="S440">
        <v>1275.71</v>
      </c>
    </row>
    <row r="441" spans="19:19" x14ac:dyDescent="0.3">
      <c r="S441">
        <v>1279.68</v>
      </c>
    </row>
    <row r="442" spans="19:19" x14ac:dyDescent="0.3">
      <c r="S442">
        <v>1282.5</v>
      </c>
    </row>
    <row r="443" spans="19:19" x14ac:dyDescent="0.3">
      <c r="S443">
        <v>1287.9000000000001</v>
      </c>
    </row>
    <row r="444" spans="19:19" x14ac:dyDescent="0.3">
      <c r="S444">
        <v>1297.47</v>
      </c>
    </row>
    <row r="445" spans="19:19" x14ac:dyDescent="0.3">
      <c r="S445">
        <v>1300.05</v>
      </c>
    </row>
    <row r="446" spans="19:19" x14ac:dyDescent="0.3">
      <c r="S446">
        <v>1312.87</v>
      </c>
    </row>
    <row r="447" spans="19:19" x14ac:dyDescent="0.3">
      <c r="S447">
        <v>1327.05</v>
      </c>
    </row>
    <row r="448" spans="19:19" x14ac:dyDescent="0.3">
      <c r="S448">
        <v>1343.25</v>
      </c>
    </row>
    <row r="449" spans="19:19" x14ac:dyDescent="0.3">
      <c r="S449">
        <v>1347.3</v>
      </c>
    </row>
    <row r="450" spans="19:19" x14ac:dyDescent="0.3">
      <c r="S450">
        <v>1349.55</v>
      </c>
    </row>
    <row r="451" spans="19:19" x14ac:dyDescent="0.3">
      <c r="S451">
        <v>1349.87</v>
      </c>
    </row>
    <row r="452" spans="19:19" x14ac:dyDescent="0.3">
      <c r="S452">
        <v>1350</v>
      </c>
    </row>
    <row r="453" spans="19:19" x14ac:dyDescent="0.3">
      <c r="S453">
        <v>1359.6000000000001</v>
      </c>
    </row>
    <row r="454" spans="19:19" x14ac:dyDescent="0.3">
      <c r="S454">
        <v>1373.75</v>
      </c>
    </row>
    <row r="455" spans="19:19" x14ac:dyDescent="0.3">
      <c r="S455">
        <v>1374.4499999999998</v>
      </c>
    </row>
    <row r="456" spans="19:19" x14ac:dyDescent="0.3">
      <c r="S456">
        <v>1375.68</v>
      </c>
    </row>
    <row r="457" spans="19:19" x14ac:dyDescent="0.3">
      <c r="S457">
        <v>1376.73</v>
      </c>
    </row>
    <row r="458" spans="19:19" x14ac:dyDescent="0.3">
      <c r="S458">
        <v>1377.7</v>
      </c>
    </row>
    <row r="459" spans="19:19" x14ac:dyDescent="0.3">
      <c r="S459">
        <v>1379.77</v>
      </c>
    </row>
    <row r="460" spans="19:19" x14ac:dyDescent="0.3">
      <c r="S460">
        <v>1388.6100000000001</v>
      </c>
    </row>
    <row r="461" spans="19:19" x14ac:dyDescent="0.3">
      <c r="S461">
        <v>1399.75</v>
      </c>
    </row>
    <row r="462" spans="19:19" x14ac:dyDescent="0.3">
      <c r="S462">
        <v>1404</v>
      </c>
    </row>
    <row r="463" spans="19:19" x14ac:dyDescent="0.3">
      <c r="S463">
        <v>1414.26</v>
      </c>
    </row>
    <row r="464" spans="19:19" x14ac:dyDescent="0.3">
      <c r="S464">
        <v>1420.65</v>
      </c>
    </row>
    <row r="465" spans="19:19" x14ac:dyDescent="0.3">
      <c r="S465">
        <v>1425</v>
      </c>
    </row>
    <row r="466" spans="19:19" x14ac:dyDescent="0.3">
      <c r="S466">
        <v>1427.36</v>
      </c>
    </row>
    <row r="467" spans="19:19" x14ac:dyDescent="0.3">
      <c r="S467">
        <v>1438.4</v>
      </c>
    </row>
    <row r="468" spans="19:19" x14ac:dyDescent="0.3">
      <c r="S468">
        <v>1457.92</v>
      </c>
    </row>
    <row r="469" spans="19:19" x14ac:dyDescent="0.3">
      <c r="S469">
        <v>1458.31</v>
      </c>
    </row>
    <row r="470" spans="19:19" x14ac:dyDescent="0.3">
      <c r="S470">
        <v>1461.5700000000002</v>
      </c>
    </row>
    <row r="471" spans="19:19" x14ac:dyDescent="0.3">
      <c r="S471">
        <v>1471.75</v>
      </c>
    </row>
    <row r="472" spans="19:19" x14ac:dyDescent="0.3">
      <c r="S472">
        <v>1476.68</v>
      </c>
    </row>
    <row r="473" spans="19:19" x14ac:dyDescent="0.3">
      <c r="S473">
        <v>1494.3000000000002</v>
      </c>
    </row>
    <row r="474" spans="19:19" x14ac:dyDescent="0.3">
      <c r="S474">
        <v>1500</v>
      </c>
    </row>
    <row r="475" spans="19:19" x14ac:dyDescent="0.3">
      <c r="S475">
        <v>1502.08</v>
      </c>
    </row>
    <row r="476" spans="19:19" x14ac:dyDescent="0.3">
      <c r="S476">
        <v>1514.85</v>
      </c>
    </row>
    <row r="477" spans="19:19" x14ac:dyDescent="0.3">
      <c r="S477">
        <v>1514.85</v>
      </c>
    </row>
    <row r="478" spans="19:19" x14ac:dyDescent="0.3">
      <c r="S478">
        <v>1525.5</v>
      </c>
    </row>
    <row r="479" spans="19:19" x14ac:dyDescent="0.3">
      <c r="S479">
        <v>1530</v>
      </c>
    </row>
    <row r="480" spans="19:19" x14ac:dyDescent="0.3">
      <c r="S480">
        <v>1549.3799999999999</v>
      </c>
    </row>
    <row r="481" spans="19:19" x14ac:dyDescent="0.3">
      <c r="S481">
        <v>1559.74</v>
      </c>
    </row>
    <row r="482" spans="19:19" x14ac:dyDescent="0.3">
      <c r="S482">
        <v>1567.02</v>
      </c>
    </row>
    <row r="483" spans="19:19" x14ac:dyDescent="0.3">
      <c r="S483">
        <v>1580</v>
      </c>
    </row>
    <row r="484" spans="19:19" x14ac:dyDescent="0.3">
      <c r="S484">
        <v>1586</v>
      </c>
    </row>
    <row r="485" spans="19:19" x14ac:dyDescent="0.3">
      <c r="S485">
        <v>1589.7</v>
      </c>
    </row>
    <row r="486" spans="19:19" x14ac:dyDescent="0.3">
      <c r="S486">
        <v>1595.4299999999998</v>
      </c>
    </row>
    <row r="487" spans="19:19" x14ac:dyDescent="0.3">
      <c r="S487">
        <v>1609.77</v>
      </c>
    </row>
    <row r="488" spans="19:19" x14ac:dyDescent="0.3">
      <c r="S488">
        <v>1613.7</v>
      </c>
    </row>
    <row r="489" spans="19:19" x14ac:dyDescent="0.3">
      <c r="S489">
        <v>1635.64</v>
      </c>
    </row>
    <row r="490" spans="19:19" x14ac:dyDescent="0.3">
      <c r="S490">
        <v>1637.6100000000001</v>
      </c>
    </row>
    <row r="491" spans="19:19" x14ac:dyDescent="0.3">
      <c r="S491">
        <v>1647</v>
      </c>
    </row>
    <row r="492" spans="19:19" x14ac:dyDescent="0.3">
      <c r="S492">
        <v>1676.7</v>
      </c>
    </row>
    <row r="493" spans="19:19" x14ac:dyDescent="0.3">
      <c r="S493">
        <v>1677.3600000000001</v>
      </c>
    </row>
    <row r="494" spans="19:19" x14ac:dyDescent="0.3">
      <c r="S494">
        <v>1704.69</v>
      </c>
    </row>
    <row r="495" spans="19:19" x14ac:dyDescent="0.3">
      <c r="S495">
        <v>1706.04</v>
      </c>
    </row>
    <row r="496" spans="19:19" x14ac:dyDescent="0.3">
      <c r="S496">
        <v>1709.4299999999998</v>
      </c>
    </row>
    <row r="497" spans="19:19" x14ac:dyDescent="0.3">
      <c r="S497">
        <v>1716.83</v>
      </c>
    </row>
    <row r="498" spans="19:19" x14ac:dyDescent="0.3">
      <c r="S498">
        <v>1739.71</v>
      </c>
    </row>
    <row r="499" spans="19:19" x14ac:dyDescent="0.3">
      <c r="S499">
        <v>1749.65</v>
      </c>
    </row>
    <row r="500" spans="19:19" x14ac:dyDescent="0.3">
      <c r="S500">
        <v>1749.65</v>
      </c>
    </row>
    <row r="501" spans="19:19" x14ac:dyDescent="0.3">
      <c r="S501">
        <v>1749.65</v>
      </c>
    </row>
    <row r="502" spans="19:19" x14ac:dyDescent="0.3">
      <c r="S502">
        <v>1749.7499999999998</v>
      </c>
    </row>
    <row r="503" spans="19:19" x14ac:dyDescent="0.3">
      <c r="S503">
        <v>1754.35</v>
      </c>
    </row>
    <row r="504" spans="19:19" x14ac:dyDescent="0.3">
      <c r="S504">
        <v>1755.25</v>
      </c>
    </row>
    <row r="505" spans="19:19" x14ac:dyDescent="0.3">
      <c r="S505">
        <v>1759.6000000000001</v>
      </c>
    </row>
    <row r="506" spans="19:19" x14ac:dyDescent="0.3">
      <c r="S506">
        <v>1763.51</v>
      </c>
    </row>
    <row r="507" spans="19:19" x14ac:dyDescent="0.3">
      <c r="S507">
        <v>1788.6000000000001</v>
      </c>
    </row>
    <row r="508" spans="19:19" x14ac:dyDescent="0.3">
      <c r="S508">
        <v>1799.7</v>
      </c>
    </row>
    <row r="509" spans="19:19" x14ac:dyDescent="0.3">
      <c r="S509">
        <v>1810.41</v>
      </c>
    </row>
    <row r="510" spans="19:19" x14ac:dyDescent="0.3">
      <c r="S510">
        <v>1812.63</v>
      </c>
    </row>
    <row r="511" spans="19:19" x14ac:dyDescent="0.3">
      <c r="S511">
        <v>1816.3999999999999</v>
      </c>
    </row>
    <row r="512" spans="19:19" x14ac:dyDescent="0.3">
      <c r="S512">
        <v>1825.1699999999998</v>
      </c>
    </row>
    <row r="513" spans="19:19" x14ac:dyDescent="0.3">
      <c r="S513">
        <v>1846</v>
      </c>
    </row>
    <row r="514" spans="19:19" x14ac:dyDescent="0.3">
      <c r="S514">
        <v>1847.46</v>
      </c>
    </row>
    <row r="515" spans="19:19" x14ac:dyDescent="0.3">
      <c r="S515">
        <v>1850.28</v>
      </c>
    </row>
    <row r="516" spans="19:19" x14ac:dyDescent="0.3">
      <c r="S516">
        <v>1859.3799999999999</v>
      </c>
    </row>
    <row r="517" spans="19:19" x14ac:dyDescent="0.3">
      <c r="S517">
        <v>1862.31</v>
      </c>
    </row>
    <row r="518" spans="19:19" x14ac:dyDescent="0.3">
      <c r="S518">
        <v>1865.75</v>
      </c>
    </row>
    <row r="519" spans="19:19" x14ac:dyDescent="0.3">
      <c r="S519">
        <v>1883.7</v>
      </c>
    </row>
    <row r="520" spans="19:19" x14ac:dyDescent="0.3">
      <c r="S520">
        <v>1885.8899999999999</v>
      </c>
    </row>
    <row r="521" spans="19:19" x14ac:dyDescent="0.3">
      <c r="S521">
        <v>1887.68</v>
      </c>
    </row>
    <row r="522" spans="19:19" x14ac:dyDescent="0.3">
      <c r="S522">
        <v>1889.5800000000002</v>
      </c>
    </row>
    <row r="523" spans="19:19" x14ac:dyDescent="0.3">
      <c r="S523">
        <v>1889.7299999999998</v>
      </c>
    </row>
    <row r="524" spans="19:19" x14ac:dyDescent="0.3">
      <c r="S524">
        <v>1899.6200000000001</v>
      </c>
    </row>
    <row r="525" spans="19:19" x14ac:dyDescent="0.3">
      <c r="S525">
        <v>1899.81</v>
      </c>
    </row>
    <row r="526" spans="19:19" x14ac:dyDescent="0.3">
      <c r="S526">
        <v>1899.81</v>
      </c>
    </row>
    <row r="527" spans="19:19" x14ac:dyDescent="0.3">
      <c r="S527">
        <v>1919.52</v>
      </c>
    </row>
    <row r="528" spans="19:19" x14ac:dyDescent="0.3">
      <c r="S528">
        <v>1924.02</v>
      </c>
    </row>
    <row r="529" spans="19:19" x14ac:dyDescent="0.3">
      <c r="S529">
        <v>1928.07</v>
      </c>
    </row>
    <row r="530" spans="19:19" x14ac:dyDescent="0.3">
      <c r="S530">
        <v>1957.5</v>
      </c>
    </row>
    <row r="531" spans="19:19" x14ac:dyDescent="0.3">
      <c r="S531">
        <v>1958.98</v>
      </c>
    </row>
    <row r="532" spans="19:19" x14ac:dyDescent="0.3">
      <c r="S532">
        <v>1963.44</v>
      </c>
    </row>
    <row r="533" spans="19:19" x14ac:dyDescent="0.3">
      <c r="S533">
        <v>1974.2099999999998</v>
      </c>
    </row>
    <row r="534" spans="19:19" x14ac:dyDescent="0.3">
      <c r="S534">
        <v>1975</v>
      </c>
    </row>
    <row r="535" spans="19:19" x14ac:dyDescent="0.3">
      <c r="S535">
        <v>1999.8</v>
      </c>
    </row>
    <row r="536" spans="19:19" x14ac:dyDescent="0.3">
      <c r="S536">
        <v>1999.8</v>
      </c>
    </row>
    <row r="537" spans="19:19" x14ac:dyDescent="0.3">
      <c r="S537">
        <v>2002.08</v>
      </c>
    </row>
    <row r="538" spans="19:19" x14ac:dyDescent="0.3">
      <c r="S538">
        <v>2039.66</v>
      </c>
    </row>
    <row r="539" spans="19:19" x14ac:dyDescent="0.3">
      <c r="S539">
        <v>2049.59</v>
      </c>
    </row>
    <row r="540" spans="19:19" x14ac:dyDescent="0.3">
      <c r="S540">
        <v>2099.65</v>
      </c>
    </row>
    <row r="541" spans="19:19" x14ac:dyDescent="0.3">
      <c r="S541">
        <v>2099.7199999999998</v>
      </c>
    </row>
    <row r="542" spans="19:19" x14ac:dyDescent="0.3">
      <c r="S542">
        <v>2107.3199999999997</v>
      </c>
    </row>
    <row r="543" spans="19:19" x14ac:dyDescent="0.3">
      <c r="S543">
        <v>2111.11</v>
      </c>
    </row>
    <row r="544" spans="19:19" x14ac:dyDescent="0.3">
      <c r="S544">
        <v>2144.35</v>
      </c>
    </row>
    <row r="545" spans="19:19" x14ac:dyDescent="0.3">
      <c r="S545">
        <v>2145.15</v>
      </c>
    </row>
    <row r="546" spans="19:19" x14ac:dyDescent="0.3">
      <c r="S546">
        <v>2148.9</v>
      </c>
    </row>
    <row r="547" spans="19:19" x14ac:dyDescent="0.3">
      <c r="S547">
        <v>2149.5700000000002</v>
      </c>
    </row>
    <row r="548" spans="19:19" x14ac:dyDescent="0.3">
      <c r="S548">
        <v>2159.64</v>
      </c>
    </row>
    <row r="549" spans="19:19" x14ac:dyDescent="0.3">
      <c r="S549">
        <v>2180.73</v>
      </c>
    </row>
    <row r="550" spans="19:19" x14ac:dyDescent="0.3">
      <c r="S550">
        <v>2184</v>
      </c>
    </row>
    <row r="551" spans="19:19" x14ac:dyDescent="0.3">
      <c r="S551">
        <v>2199.6</v>
      </c>
    </row>
    <row r="552" spans="19:19" x14ac:dyDescent="0.3">
      <c r="S552">
        <v>2222.4300000000003</v>
      </c>
    </row>
    <row r="553" spans="19:19" x14ac:dyDescent="0.3">
      <c r="S553">
        <v>2240.6000000000004</v>
      </c>
    </row>
    <row r="554" spans="19:19" x14ac:dyDescent="0.3">
      <c r="S554">
        <v>2274.6499999999996</v>
      </c>
    </row>
    <row r="555" spans="19:19" x14ac:dyDescent="0.3">
      <c r="S555">
        <v>2279.0499999999997</v>
      </c>
    </row>
    <row r="556" spans="19:19" x14ac:dyDescent="0.3">
      <c r="S556">
        <v>2287.48</v>
      </c>
    </row>
    <row r="557" spans="19:19" x14ac:dyDescent="0.3">
      <c r="S557">
        <v>2299.54</v>
      </c>
    </row>
    <row r="558" spans="19:19" x14ac:dyDescent="0.3">
      <c r="S558">
        <v>2330.9</v>
      </c>
    </row>
    <row r="559" spans="19:19" x14ac:dyDescent="0.3">
      <c r="S559">
        <v>2346</v>
      </c>
    </row>
    <row r="560" spans="19:19" x14ac:dyDescent="0.3">
      <c r="S560">
        <v>2346.2400000000002</v>
      </c>
    </row>
    <row r="561" spans="19:19" x14ac:dyDescent="0.3">
      <c r="S561">
        <v>2365.7000000000003</v>
      </c>
    </row>
    <row r="562" spans="19:19" x14ac:dyDescent="0.3">
      <c r="S562">
        <v>2379.66</v>
      </c>
    </row>
    <row r="563" spans="19:19" x14ac:dyDescent="0.3">
      <c r="S563">
        <v>2380</v>
      </c>
    </row>
    <row r="564" spans="19:19" x14ac:dyDescent="0.3">
      <c r="S564">
        <v>2397</v>
      </c>
    </row>
    <row r="565" spans="19:19" x14ac:dyDescent="0.3">
      <c r="S565">
        <v>2435.1299999999997</v>
      </c>
    </row>
    <row r="566" spans="19:19" x14ac:dyDescent="0.3">
      <c r="S566">
        <v>2441.34</v>
      </c>
    </row>
    <row r="567" spans="19:19" x14ac:dyDescent="0.3">
      <c r="S567">
        <v>2449.86</v>
      </c>
    </row>
    <row r="568" spans="19:19" x14ac:dyDescent="0.3">
      <c r="S568">
        <v>2462.46</v>
      </c>
    </row>
    <row r="569" spans="19:19" x14ac:dyDescent="0.3">
      <c r="S569">
        <v>2484.2999999999997</v>
      </c>
    </row>
    <row r="570" spans="19:19" x14ac:dyDescent="0.3">
      <c r="S570">
        <v>2492.88</v>
      </c>
    </row>
    <row r="571" spans="19:19" x14ac:dyDescent="0.3">
      <c r="S571">
        <v>2530.8900000000003</v>
      </c>
    </row>
    <row r="572" spans="19:19" x14ac:dyDescent="0.3">
      <c r="S572">
        <v>2551.6200000000003</v>
      </c>
    </row>
    <row r="573" spans="19:19" x14ac:dyDescent="0.3">
      <c r="S573">
        <v>2564.62</v>
      </c>
    </row>
    <row r="574" spans="19:19" x14ac:dyDescent="0.3">
      <c r="S574">
        <v>2579.5700000000002</v>
      </c>
    </row>
    <row r="575" spans="19:19" x14ac:dyDescent="0.3">
      <c r="S575">
        <v>2589.3000000000002</v>
      </c>
    </row>
    <row r="576" spans="19:19" x14ac:dyDescent="0.3">
      <c r="S576">
        <v>2606.21</v>
      </c>
    </row>
    <row r="577" spans="19:19" x14ac:dyDescent="0.3">
      <c r="S577">
        <v>2639.34</v>
      </c>
    </row>
    <row r="578" spans="19:19" x14ac:dyDescent="0.3">
      <c r="S578">
        <v>2649.4700000000003</v>
      </c>
    </row>
    <row r="579" spans="19:19" x14ac:dyDescent="0.3">
      <c r="S579">
        <v>2660.67</v>
      </c>
    </row>
    <row r="580" spans="19:19" x14ac:dyDescent="0.3">
      <c r="S580">
        <v>2682.5</v>
      </c>
    </row>
    <row r="581" spans="19:19" x14ac:dyDescent="0.3">
      <c r="S581">
        <v>2699.46</v>
      </c>
    </row>
    <row r="582" spans="19:19" x14ac:dyDescent="0.3">
      <c r="S582">
        <v>2706.48</v>
      </c>
    </row>
    <row r="583" spans="19:19" x14ac:dyDescent="0.3">
      <c r="S583">
        <v>2719.2000000000003</v>
      </c>
    </row>
    <row r="584" spans="19:19" x14ac:dyDescent="0.3">
      <c r="S584">
        <v>2724.96</v>
      </c>
    </row>
    <row r="585" spans="19:19" x14ac:dyDescent="0.3">
      <c r="S585">
        <v>2738.17</v>
      </c>
    </row>
    <row r="586" spans="19:19" x14ac:dyDescent="0.3">
      <c r="S586">
        <v>2758.1099999999997</v>
      </c>
    </row>
    <row r="587" spans="19:19" x14ac:dyDescent="0.3">
      <c r="S587">
        <v>2784</v>
      </c>
    </row>
    <row r="588" spans="19:19" x14ac:dyDescent="0.3">
      <c r="S588">
        <v>2813.7599999999998</v>
      </c>
    </row>
    <row r="589" spans="19:19" x14ac:dyDescent="0.3">
      <c r="S589">
        <v>2820.0899999999997</v>
      </c>
    </row>
    <row r="590" spans="19:19" x14ac:dyDescent="0.3">
      <c r="S590">
        <v>2847.9</v>
      </c>
    </row>
    <row r="591" spans="19:19" x14ac:dyDescent="0.3">
      <c r="S591">
        <v>2859.1200000000003</v>
      </c>
    </row>
    <row r="592" spans="19:19" x14ac:dyDescent="0.3">
      <c r="S592">
        <v>2877.12</v>
      </c>
    </row>
    <row r="593" spans="19:19" x14ac:dyDescent="0.3">
      <c r="S593">
        <v>2879.7</v>
      </c>
    </row>
    <row r="594" spans="19:19" x14ac:dyDescent="0.3">
      <c r="S594">
        <v>2899.71</v>
      </c>
    </row>
    <row r="595" spans="19:19" x14ac:dyDescent="0.3">
      <c r="S595">
        <v>2915.46</v>
      </c>
    </row>
    <row r="596" spans="19:19" x14ac:dyDescent="0.3">
      <c r="S596">
        <v>2925.23</v>
      </c>
    </row>
    <row r="597" spans="19:19" x14ac:dyDescent="0.3">
      <c r="S597">
        <v>2939.02</v>
      </c>
    </row>
    <row r="598" spans="19:19" x14ac:dyDescent="0.3">
      <c r="S598">
        <v>2952</v>
      </c>
    </row>
    <row r="599" spans="19:19" x14ac:dyDescent="0.3">
      <c r="S599">
        <v>2970</v>
      </c>
    </row>
    <row r="600" spans="19:19" x14ac:dyDescent="0.3">
      <c r="S600">
        <v>2989.53</v>
      </c>
    </row>
    <row r="601" spans="19:19" x14ac:dyDescent="0.3">
      <c r="S601">
        <v>3013</v>
      </c>
    </row>
    <row r="602" spans="19:19" x14ac:dyDescent="0.3">
      <c r="S602">
        <v>3020.73</v>
      </c>
    </row>
    <row r="603" spans="19:19" x14ac:dyDescent="0.3">
      <c r="S603">
        <v>3023.31</v>
      </c>
    </row>
    <row r="604" spans="19:19" x14ac:dyDescent="0.3">
      <c r="S604">
        <v>3025.11</v>
      </c>
    </row>
    <row r="605" spans="19:19" x14ac:dyDescent="0.3">
      <c r="S605">
        <v>3037.51</v>
      </c>
    </row>
    <row r="606" spans="19:19" x14ac:dyDescent="0.3">
      <c r="S606">
        <v>3038.75</v>
      </c>
    </row>
    <row r="607" spans="19:19" x14ac:dyDescent="0.3">
      <c r="S607">
        <v>3044.48</v>
      </c>
    </row>
    <row r="608" spans="19:19" x14ac:dyDescent="0.3">
      <c r="S608">
        <v>3063.42</v>
      </c>
    </row>
    <row r="609" spans="19:19" x14ac:dyDescent="0.3">
      <c r="S609">
        <v>3079.23</v>
      </c>
    </row>
    <row r="610" spans="19:19" x14ac:dyDescent="0.3">
      <c r="S610">
        <v>3092.56</v>
      </c>
    </row>
    <row r="611" spans="19:19" x14ac:dyDescent="0.3">
      <c r="S611">
        <v>3093.12</v>
      </c>
    </row>
    <row r="612" spans="19:19" x14ac:dyDescent="0.3">
      <c r="S612">
        <v>3110.4900000000002</v>
      </c>
    </row>
    <row r="613" spans="19:19" x14ac:dyDescent="0.3">
      <c r="S613">
        <v>3117.69</v>
      </c>
    </row>
    <row r="614" spans="19:19" x14ac:dyDescent="0.3">
      <c r="S614">
        <v>3154.23</v>
      </c>
    </row>
    <row r="615" spans="19:19" x14ac:dyDescent="0.3">
      <c r="S615">
        <v>3155.04</v>
      </c>
    </row>
    <row r="616" spans="19:19" x14ac:dyDescent="0.3">
      <c r="S616">
        <v>3159.21</v>
      </c>
    </row>
    <row r="617" spans="19:19" x14ac:dyDescent="0.3">
      <c r="S617">
        <v>3160.3</v>
      </c>
    </row>
    <row r="618" spans="19:19" x14ac:dyDescent="0.3">
      <c r="S618">
        <v>3170.9100000000003</v>
      </c>
    </row>
    <row r="619" spans="19:19" x14ac:dyDescent="0.3">
      <c r="S619">
        <v>3199.6</v>
      </c>
    </row>
    <row r="620" spans="19:19" x14ac:dyDescent="0.3">
      <c r="S620">
        <v>3213</v>
      </c>
    </row>
    <row r="621" spans="19:19" x14ac:dyDescent="0.3">
      <c r="S621">
        <v>3292.2</v>
      </c>
    </row>
    <row r="622" spans="19:19" x14ac:dyDescent="0.3">
      <c r="S622">
        <v>3299.4</v>
      </c>
    </row>
    <row r="623" spans="19:19" x14ac:dyDescent="0.3">
      <c r="S623">
        <v>3334.4</v>
      </c>
    </row>
    <row r="624" spans="19:19" x14ac:dyDescent="0.3">
      <c r="S624">
        <v>3355.3</v>
      </c>
    </row>
    <row r="625" spans="19:19" x14ac:dyDescent="0.3">
      <c r="S625">
        <v>3411.06</v>
      </c>
    </row>
    <row r="626" spans="19:19" x14ac:dyDescent="0.3">
      <c r="S626">
        <v>3449.31</v>
      </c>
    </row>
    <row r="627" spans="19:19" x14ac:dyDescent="0.3">
      <c r="S627">
        <v>3462.45</v>
      </c>
    </row>
    <row r="628" spans="19:19" x14ac:dyDescent="0.3">
      <c r="S628">
        <v>3472</v>
      </c>
    </row>
    <row r="629" spans="19:19" x14ac:dyDescent="0.3">
      <c r="S629">
        <v>3538.2299999999996</v>
      </c>
    </row>
    <row r="630" spans="19:19" x14ac:dyDescent="0.3">
      <c r="S630">
        <v>3654</v>
      </c>
    </row>
    <row r="631" spans="19:19" x14ac:dyDescent="0.3">
      <c r="S631">
        <v>3691.58</v>
      </c>
    </row>
    <row r="632" spans="19:19" x14ac:dyDescent="0.3">
      <c r="S632">
        <v>3709.47</v>
      </c>
    </row>
    <row r="633" spans="19:19" x14ac:dyDescent="0.3">
      <c r="S633">
        <v>3724</v>
      </c>
    </row>
    <row r="634" spans="19:19" x14ac:dyDescent="0.3">
      <c r="S634">
        <v>3749.25</v>
      </c>
    </row>
    <row r="635" spans="19:19" x14ac:dyDescent="0.3">
      <c r="S635">
        <v>3831.5</v>
      </c>
    </row>
    <row r="636" spans="19:19" x14ac:dyDescent="0.3">
      <c r="S636">
        <v>3837.44</v>
      </c>
    </row>
    <row r="637" spans="19:19" x14ac:dyDescent="0.3">
      <c r="S637">
        <v>3847.4799999999996</v>
      </c>
    </row>
    <row r="638" spans="19:19" x14ac:dyDescent="0.3">
      <c r="S638">
        <v>3848.9</v>
      </c>
    </row>
    <row r="639" spans="19:19" x14ac:dyDescent="0.3">
      <c r="S639">
        <v>3893.1</v>
      </c>
    </row>
    <row r="640" spans="19:19" x14ac:dyDescent="0.3">
      <c r="S640">
        <v>3907.5299999999997</v>
      </c>
    </row>
    <row r="641" spans="19:19" x14ac:dyDescent="0.3">
      <c r="S641">
        <v>3936.9</v>
      </c>
    </row>
    <row r="642" spans="19:19" x14ac:dyDescent="0.3">
      <c r="S642">
        <v>3938.6099999999997</v>
      </c>
    </row>
    <row r="643" spans="19:19" x14ac:dyDescent="0.3">
      <c r="S643">
        <v>3957.72</v>
      </c>
    </row>
    <row r="644" spans="19:19" x14ac:dyDescent="0.3">
      <c r="S644">
        <v>3958.5</v>
      </c>
    </row>
    <row r="645" spans="19:19" x14ac:dyDescent="0.3">
      <c r="S645">
        <v>4015.9700000000003</v>
      </c>
    </row>
    <row r="646" spans="19:19" x14ac:dyDescent="0.3">
      <c r="S646">
        <v>4028.7</v>
      </c>
    </row>
    <row r="647" spans="19:19" x14ac:dyDescent="0.3">
      <c r="S647">
        <v>4035</v>
      </c>
    </row>
    <row r="648" spans="19:19" x14ac:dyDescent="0.3">
      <c r="S648">
        <v>4069.26</v>
      </c>
    </row>
    <row r="649" spans="19:19" x14ac:dyDescent="0.3">
      <c r="S649">
        <v>4078.98</v>
      </c>
    </row>
    <row r="650" spans="19:19" x14ac:dyDescent="0.3">
      <c r="S650">
        <v>4091.0400000000004</v>
      </c>
    </row>
    <row r="651" spans="19:19" x14ac:dyDescent="0.3">
      <c r="S651">
        <v>4147</v>
      </c>
    </row>
    <row r="652" spans="19:19" x14ac:dyDescent="0.3">
      <c r="S652">
        <v>4183.45</v>
      </c>
    </row>
    <row r="653" spans="19:19" x14ac:dyDescent="0.3">
      <c r="S653">
        <v>4210.92</v>
      </c>
    </row>
    <row r="654" spans="19:19" x14ac:dyDescent="0.3">
      <c r="S654">
        <v>4266.45</v>
      </c>
    </row>
    <row r="655" spans="19:19" x14ac:dyDescent="0.3">
      <c r="S655">
        <v>4283.6399999999994</v>
      </c>
    </row>
    <row r="656" spans="19:19" x14ac:dyDescent="0.3">
      <c r="S656">
        <v>4296.04</v>
      </c>
    </row>
    <row r="657" spans="19:19" x14ac:dyDescent="0.3">
      <c r="S657">
        <v>4341.6100000000006</v>
      </c>
    </row>
    <row r="658" spans="19:19" x14ac:dyDescent="0.3">
      <c r="S658">
        <v>4388.72</v>
      </c>
    </row>
    <row r="659" spans="19:19" x14ac:dyDescent="0.3">
      <c r="S659">
        <v>4403.3599999999997</v>
      </c>
    </row>
    <row r="660" spans="19:19" x14ac:dyDescent="0.3">
      <c r="S660">
        <v>4406.4799999999996</v>
      </c>
    </row>
    <row r="661" spans="19:19" x14ac:dyDescent="0.3">
      <c r="S661">
        <v>4417.12</v>
      </c>
    </row>
    <row r="662" spans="19:19" x14ac:dyDescent="0.3">
      <c r="S662">
        <v>4423.66</v>
      </c>
    </row>
    <row r="663" spans="19:19" x14ac:dyDescent="0.3">
      <c r="S663">
        <v>4479.2</v>
      </c>
    </row>
    <row r="664" spans="19:19" x14ac:dyDescent="0.3">
      <c r="S664">
        <v>4582.3799999999992</v>
      </c>
    </row>
    <row r="665" spans="19:19" x14ac:dyDescent="0.3">
      <c r="S665">
        <v>4659.59</v>
      </c>
    </row>
    <row r="666" spans="19:19" x14ac:dyDescent="0.3">
      <c r="S666">
        <v>4679.55</v>
      </c>
    </row>
    <row r="667" spans="19:19" x14ac:dyDescent="0.3">
      <c r="S667">
        <v>4746.53</v>
      </c>
    </row>
    <row r="668" spans="19:19" x14ac:dyDescent="0.3">
      <c r="S668">
        <v>4756.7800000000007</v>
      </c>
    </row>
    <row r="669" spans="19:19" x14ac:dyDescent="0.3">
      <c r="S669">
        <v>4794.91</v>
      </c>
    </row>
    <row r="670" spans="19:19" x14ac:dyDescent="0.3">
      <c r="S670">
        <v>4809.63</v>
      </c>
    </row>
    <row r="671" spans="19:19" x14ac:dyDescent="0.3">
      <c r="S671">
        <v>4834.58</v>
      </c>
    </row>
    <row r="672" spans="19:19" x14ac:dyDescent="0.3">
      <c r="S672">
        <v>4847.5199999999995</v>
      </c>
    </row>
    <row r="673" spans="19:19" x14ac:dyDescent="0.3">
      <c r="S673">
        <v>4948.5099999999993</v>
      </c>
    </row>
    <row r="674" spans="19:19" x14ac:dyDescent="0.3">
      <c r="S674">
        <v>4986.0999999999995</v>
      </c>
    </row>
    <row r="675" spans="19:19" x14ac:dyDescent="0.3">
      <c r="S675">
        <v>5005.4399999999996</v>
      </c>
    </row>
    <row r="676" spans="19:19" x14ac:dyDescent="0.3">
      <c r="S676">
        <v>5038.7400000000007</v>
      </c>
    </row>
    <row r="677" spans="19:19" x14ac:dyDescent="0.3">
      <c r="S677">
        <v>5043.05</v>
      </c>
    </row>
    <row r="678" spans="19:19" x14ac:dyDescent="0.3">
      <c r="S678">
        <v>5055.4000000000005</v>
      </c>
    </row>
    <row r="679" spans="19:19" x14ac:dyDescent="0.3">
      <c r="S679">
        <v>5064.51</v>
      </c>
    </row>
    <row r="680" spans="19:19" x14ac:dyDescent="0.3">
      <c r="S680">
        <v>5071.7700000000004</v>
      </c>
    </row>
    <row r="681" spans="19:19" x14ac:dyDescent="0.3">
      <c r="S681">
        <v>5085.99</v>
      </c>
    </row>
    <row r="682" spans="19:19" x14ac:dyDescent="0.3">
      <c r="S682">
        <v>5107.08</v>
      </c>
    </row>
    <row r="683" spans="19:19" x14ac:dyDescent="0.3">
      <c r="S683">
        <v>5128.8600000000006</v>
      </c>
    </row>
    <row r="684" spans="19:19" x14ac:dyDescent="0.3">
      <c r="S684">
        <v>5178.6000000000004</v>
      </c>
    </row>
    <row r="685" spans="19:19" x14ac:dyDescent="0.3">
      <c r="S685">
        <v>5312.84</v>
      </c>
    </row>
    <row r="686" spans="19:19" x14ac:dyDescent="0.3">
      <c r="S686">
        <v>5322.79</v>
      </c>
    </row>
    <row r="687" spans="19:19" x14ac:dyDescent="0.3">
      <c r="S687">
        <v>5543.44</v>
      </c>
    </row>
    <row r="688" spans="19:19" x14ac:dyDescent="0.3">
      <c r="S688">
        <v>5584.5300000000007</v>
      </c>
    </row>
    <row r="689" spans="19:19" x14ac:dyDescent="0.3">
      <c r="S689">
        <v>5588.7</v>
      </c>
    </row>
    <row r="690" spans="19:19" x14ac:dyDescent="0.3">
      <c r="S690">
        <v>5608.13</v>
      </c>
    </row>
    <row r="691" spans="19:19" x14ac:dyDescent="0.3">
      <c r="S691">
        <v>5627.5199999999995</v>
      </c>
    </row>
    <row r="692" spans="19:19" x14ac:dyDescent="0.3">
      <c r="S692">
        <v>5671.54</v>
      </c>
    </row>
    <row r="693" spans="19:19" x14ac:dyDescent="0.3">
      <c r="S693">
        <v>5707.92</v>
      </c>
    </row>
    <row r="694" spans="19:19" x14ac:dyDescent="0.3">
      <c r="S694">
        <v>5794.39</v>
      </c>
    </row>
    <row r="695" spans="19:19" x14ac:dyDescent="0.3">
      <c r="S695">
        <v>5848.83</v>
      </c>
    </row>
    <row r="696" spans="19:19" x14ac:dyDescent="0.3">
      <c r="S696">
        <v>5886</v>
      </c>
    </row>
    <row r="697" spans="19:19" x14ac:dyDescent="0.3">
      <c r="S697">
        <v>5982.64</v>
      </c>
    </row>
    <row r="698" spans="19:19" x14ac:dyDescent="0.3">
      <c r="S698">
        <v>6005.9000000000005</v>
      </c>
    </row>
    <row r="699" spans="19:19" x14ac:dyDescent="0.3">
      <c r="S699">
        <v>6019.5700000000006</v>
      </c>
    </row>
    <row r="700" spans="19:19" x14ac:dyDescent="0.3">
      <c r="S700">
        <v>6034.29</v>
      </c>
    </row>
    <row r="701" spans="19:19" x14ac:dyDescent="0.3">
      <c r="S701">
        <v>6098.7800000000007</v>
      </c>
    </row>
    <row r="702" spans="19:19" x14ac:dyDescent="0.3">
      <c r="S702">
        <v>6110.4400000000005</v>
      </c>
    </row>
    <row r="703" spans="19:19" x14ac:dyDescent="0.3">
      <c r="S703">
        <v>6120.1</v>
      </c>
    </row>
    <row r="704" spans="19:19" x14ac:dyDescent="0.3">
      <c r="S704">
        <v>6138.2</v>
      </c>
    </row>
    <row r="705" spans="19:19" x14ac:dyDescent="0.3">
      <c r="S705">
        <v>6262.2</v>
      </c>
    </row>
    <row r="706" spans="19:19" x14ac:dyDescent="0.3">
      <c r="S706">
        <v>6276.54</v>
      </c>
    </row>
    <row r="707" spans="19:19" x14ac:dyDescent="0.3">
      <c r="S707">
        <v>6316.83</v>
      </c>
    </row>
    <row r="708" spans="19:19" x14ac:dyDescent="0.3">
      <c r="S708">
        <v>6348.7300000000005</v>
      </c>
    </row>
    <row r="709" spans="19:19" x14ac:dyDescent="0.3">
      <c r="S709">
        <v>6440.4000000000005</v>
      </c>
    </row>
    <row r="710" spans="19:19" x14ac:dyDescent="0.3">
      <c r="S710">
        <v>6475.95</v>
      </c>
    </row>
    <row r="711" spans="19:19" x14ac:dyDescent="0.3">
      <c r="S711">
        <v>6590.5</v>
      </c>
    </row>
    <row r="712" spans="19:19" x14ac:dyDescent="0.3">
      <c r="S712">
        <v>6597.3600000000006</v>
      </c>
    </row>
    <row r="713" spans="19:19" x14ac:dyDescent="0.3">
      <c r="S713">
        <v>6663.4500000000007</v>
      </c>
    </row>
    <row r="714" spans="19:19" x14ac:dyDescent="0.3">
      <c r="S714">
        <v>6663.9</v>
      </c>
    </row>
    <row r="715" spans="19:19" x14ac:dyDescent="0.3">
      <c r="S715">
        <v>6687.7699999999995</v>
      </c>
    </row>
    <row r="716" spans="19:19" x14ac:dyDescent="0.3">
      <c r="S716">
        <v>6747.3</v>
      </c>
    </row>
    <row r="717" spans="19:19" x14ac:dyDescent="0.3">
      <c r="S717">
        <v>6750</v>
      </c>
    </row>
    <row r="718" spans="19:19" x14ac:dyDescent="0.3">
      <c r="S718">
        <v>6825</v>
      </c>
    </row>
    <row r="719" spans="19:19" x14ac:dyDescent="0.3">
      <c r="S719">
        <v>6838.8600000000006</v>
      </c>
    </row>
    <row r="720" spans="19:19" x14ac:dyDescent="0.3">
      <c r="S720">
        <v>6896.26</v>
      </c>
    </row>
    <row r="721" spans="19:19" x14ac:dyDescent="0.3">
      <c r="S721">
        <v>6970.34</v>
      </c>
    </row>
    <row r="722" spans="19:19" x14ac:dyDescent="0.3">
      <c r="S722">
        <v>7023.2800000000007</v>
      </c>
    </row>
    <row r="723" spans="19:19" x14ac:dyDescent="0.3">
      <c r="S723">
        <v>7059.08</v>
      </c>
    </row>
    <row r="724" spans="19:19" x14ac:dyDescent="0.3">
      <c r="S724">
        <v>7069.14</v>
      </c>
    </row>
    <row r="725" spans="19:19" x14ac:dyDescent="0.3">
      <c r="S725">
        <v>7124.3</v>
      </c>
    </row>
    <row r="726" spans="19:19" x14ac:dyDescent="0.3">
      <c r="S726">
        <v>7128</v>
      </c>
    </row>
    <row r="727" spans="19:19" x14ac:dyDescent="0.3">
      <c r="S727">
        <v>7219.35</v>
      </c>
    </row>
    <row r="728" spans="19:19" x14ac:dyDescent="0.3">
      <c r="S728">
        <v>7236.32</v>
      </c>
    </row>
    <row r="729" spans="19:19" x14ac:dyDescent="0.3">
      <c r="S729">
        <v>7281.95</v>
      </c>
    </row>
    <row r="730" spans="19:19" x14ac:dyDescent="0.3">
      <c r="S730">
        <v>7292.68</v>
      </c>
    </row>
    <row r="731" spans="19:19" x14ac:dyDescent="0.3">
      <c r="S731">
        <v>7302.34</v>
      </c>
    </row>
    <row r="732" spans="19:19" x14ac:dyDescent="0.3">
      <c r="S732">
        <v>7320.24</v>
      </c>
    </row>
    <row r="733" spans="19:19" x14ac:dyDescent="0.3">
      <c r="S733">
        <v>7331.9400000000005</v>
      </c>
    </row>
    <row r="734" spans="19:19" x14ac:dyDescent="0.3">
      <c r="S734">
        <v>7333.88</v>
      </c>
    </row>
    <row r="735" spans="19:19" x14ac:dyDescent="0.3">
      <c r="S735">
        <v>7334.6900000000005</v>
      </c>
    </row>
    <row r="736" spans="19:19" x14ac:dyDescent="0.3">
      <c r="S736">
        <v>7337</v>
      </c>
    </row>
    <row r="737" spans="19:19" x14ac:dyDescent="0.3">
      <c r="S737">
        <v>7342.7400000000007</v>
      </c>
    </row>
    <row r="738" spans="19:19" x14ac:dyDescent="0.3">
      <c r="S738">
        <v>7396.63</v>
      </c>
    </row>
    <row r="739" spans="19:19" x14ac:dyDescent="0.3">
      <c r="S739">
        <v>7478.9</v>
      </c>
    </row>
    <row r="740" spans="19:19" x14ac:dyDescent="0.3">
      <c r="S740">
        <v>7490.88</v>
      </c>
    </row>
    <row r="741" spans="19:19" x14ac:dyDescent="0.3">
      <c r="S741">
        <v>7527.49</v>
      </c>
    </row>
    <row r="742" spans="19:19" x14ac:dyDescent="0.3">
      <c r="S742">
        <v>7582.75</v>
      </c>
    </row>
    <row r="743" spans="19:19" x14ac:dyDescent="0.3">
      <c r="S743">
        <v>7596.55</v>
      </c>
    </row>
    <row r="744" spans="19:19" x14ac:dyDescent="0.3">
      <c r="S744">
        <v>7603.2599999999993</v>
      </c>
    </row>
    <row r="745" spans="19:19" x14ac:dyDescent="0.3">
      <c r="S745">
        <v>7656</v>
      </c>
    </row>
    <row r="746" spans="19:19" x14ac:dyDescent="0.3">
      <c r="S746">
        <v>7851.6200000000008</v>
      </c>
    </row>
    <row r="747" spans="19:19" x14ac:dyDescent="0.3">
      <c r="S747">
        <v>7896.05</v>
      </c>
    </row>
    <row r="748" spans="19:19" x14ac:dyDescent="0.3">
      <c r="S748">
        <v>7977.53</v>
      </c>
    </row>
    <row r="749" spans="19:19" x14ac:dyDescent="0.3">
      <c r="S749">
        <v>7993.7699999999995</v>
      </c>
    </row>
    <row r="750" spans="19:19" x14ac:dyDescent="0.3">
      <c r="S750">
        <v>7993.7699999999995</v>
      </c>
    </row>
    <row r="751" spans="19:19" x14ac:dyDescent="0.3">
      <c r="S751">
        <v>8222.4600000000009</v>
      </c>
    </row>
    <row r="752" spans="19:19" x14ac:dyDescent="0.3">
      <c r="S752">
        <v>8246</v>
      </c>
    </row>
    <row r="753" spans="19:19" x14ac:dyDescent="0.3">
      <c r="S753">
        <v>8325.36</v>
      </c>
    </row>
    <row r="754" spans="19:19" x14ac:dyDescent="0.3">
      <c r="S754">
        <v>8386.9500000000007</v>
      </c>
    </row>
    <row r="755" spans="19:19" x14ac:dyDescent="0.3">
      <c r="S755">
        <v>8487.17</v>
      </c>
    </row>
    <row r="756" spans="19:19" x14ac:dyDescent="0.3">
      <c r="S756">
        <v>8607.0199999999986</v>
      </c>
    </row>
    <row r="757" spans="19:19" x14ac:dyDescent="0.3">
      <c r="S757">
        <v>8698.26</v>
      </c>
    </row>
    <row r="758" spans="19:19" x14ac:dyDescent="0.3">
      <c r="S758">
        <v>8780.64</v>
      </c>
    </row>
    <row r="759" spans="19:19" x14ac:dyDescent="0.3">
      <c r="S759">
        <v>8802</v>
      </c>
    </row>
    <row r="760" spans="19:19" x14ac:dyDescent="0.3">
      <c r="S760">
        <v>8815.59</v>
      </c>
    </row>
    <row r="761" spans="19:19" x14ac:dyDescent="0.3">
      <c r="S761">
        <v>8865.1999999999989</v>
      </c>
    </row>
    <row r="762" spans="19:19" x14ac:dyDescent="0.3">
      <c r="S762">
        <v>8948.2100000000009</v>
      </c>
    </row>
    <row r="763" spans="19:19" x14ac:dyDescent="0.3">
      <c r="S763">
        <v>8998.5</v>
      </c>
    </row>
    <row r="764" spans="19:19" x14ac:dyDescent="0.3">
      <c r="S764">
        <v>9040.5</v>
      </c>
    </row>
    <row r="765" spans="19:19" x14ac:dyDescent="0.3">
      <c r="S765">
        <v>9148.17</v>
      </c>
    </row>
    <row r="766" spans="19:19" x14ac:dyDescent="0.3">
      <c r="S766">
        <v>9237.8000000000011</v>
      </c>
    </row>
    <row r="767" spans="19:19" x14ac:dyDescent="0.3">
      <c r="S767">
        <v>9243.99</v>
      </c>
    </row>
    <row r="768" spans="19:19" x14ac:dyDescent="0.3">
      <c r="S768">
        <v>9246.2999999999993</v>
      </c>
    </row>
    <row r="769" spans="19:19" x14ac:dyDescent="0.3">
      <c r="S769">
        <v>9287.4599999999991</v>
      </c>
    </row>
    <row r="770" spans="19:19" x14ac:dyDescent="0.3">
      <c r="S770">
        <v>9300</v>
      </c>
    </row>
    <row r="771" spans="19:19" x14ac:dyDescent="0.3">
      <c r="S771">
        <v>9306.2100000000009</v>
      </c>
    </row>
    <row r="772" spans="19:19" x14ac:dyDescent="0.3">
      <c r="S772">
        <v>9306.39</v>
      </c>
    </row>
    <row r="773" spans="19:19" x14ac:dyDescent="0.3">
      <c r="S773">
        <v>9358.98</v>
      </c>
    </row>
    <row r="774" spans="19:19" x14ac:dyDescent="0.3">
      <c r="S774">
        <v>9446.85</v>
      </c>
    </row>
    <row r="775" spans="19:19" x14ac:dyDescent="0.3">
      <c r="S775">
        <v>9566.16</v>
      </c>
    </row>
    <row r="776" spans="19:19" x14ac:dyDescent="0.3">
      <c r="S776">
        <v>9628.93</v>
      </c>
    </row>
    <row r="777" spans="19:19" x14ac:dyDescent="0.3">
      <c r="S777">
        <v>9726.48</v>
      </c>
    </row>
    <row r="778" spans="19:19" x14ac:dyDescent="0.3">
      <c r="S778">
        <v>9774.8799999999992</v>
      </c>
    </row>
    <row r="779" spans="19:19" x14ac:dyDescent="0.3">
      <c r="S779">
        <v>9777.2999999999993</v>
      </c>
    </row>
    <row r="780" spans="19:19" x14ac:dyDescent="0.3">
      <c r="S780">
        <v>9876.5099999999984</v>
      </c>
    </row>
    <row r="781" spans="19:19" x14ac:dyDescent="0.3">
      <c r="S781">
        <v>9877.92</v>
      </c>
    </row>
    <row r="782" spans="19:19" x14ac:dyDescent="0.3">
      <c r="S782">
        <v>9892.5</v>
      </c>
    </row>
    <row r="783" spans="19:19" x14ac:dyDescent="0.3">
      <c r="S783">
        <v>9903.75</v>
      </c>
    </row>
    <row r="784" spans="19:19" x14ac:dyDescent="0.3">
      <c r="S784">
        <v>10132.710000000001</v>
      </c>
    </row>
    <row r="785" spans="19:19" x14ac:dyDescent="0.3">
      <c r="S785">
        <v>10241.4</v>
      </c>
    </row>
    <row r="786" spans="19:19" x14ac:dyDescent="0.3">
      <c r="S786">
        <v>10437.68</v>
      </c>
    </row>
    <row r="787" spans="19:19" x14ac:dyDescent="0.3">
      <c r="S787">
        <v>10446.57</v>
      </c>
    </row>
    <row r="788" spans="19:19" x14ac:dyDescent="0.3">
      <c r="S788">
        <v>10454.75</v>
      </c>
    </row>
    <row r="789" spans="19:19" x14ac:dyDescent="0.3">
      <c r="S789">
        <v>10487.61</v>
      </c>
    </row>
    <row r="790" spans="19:19" x14ac:dyDescent="0.3">
      <c r="S790">
        <v>10560.62</v>
      </c>
    </row>
    <row r="791" spans="19:19" x14ac:dyDescent="0.3">
      <c r="S791">
        <v>10582.5</v>
      </c>
    </row>
    <row r="792" spans="19:19" x14ac:dyDescent="0.3">
      <c r="S792">
        <v>10806.07</v>
      </c>
    </row>
    <row r="793" spans="19:19" x14ac:dyDescent="0.3">
      <c r="S793">
        <v>10916.64</v>
      </c>
    </row>
    <row r="794" spans="19:19" x14ac:dyDescent="0.3">
      <c r="S794">
        <v>10987.21</v>
      </c>
    </row>
    <row r="795" spans="19:19" x14ac:dyDescent="0.3">
      <c r="S795">
        <v>11134.84</v>
      </c>
    </row>
    <row r="796" spans="19:19" x14ac:dyDescent="0.3">
      <c r="S796">
        <v>11469.92</v>
      </c>
    </row>
    <row r="797" spans="19:19" x14ac:dyDescent="0.3">
      <c r="S797">
        <v>11497.7</v>
      </c>
    </row>
    <row r="798" spans="19:19" x14ac:dyDescent="0.3">
      <c r="S798">
        <v>11757.599999999999</v>
      </c>
    </row>
    <row r="799" spans="19:19" x14ac:dyDescent="0.3">
      <c r="S799">
        <v>11925.33</v>
      </c>
    </row>
    <row r="800" spans="19:19" x14ac:dyDescent="0.3">
      <c r="S800">
        <v>11998.4</v>
      </c>
    </row>
    <row r="801" spans="19:19" x14ac:dyDescent="0.3">
      <c r="S801">
        <v>12069.04</v>
      </c>
    </row>
    <row r="802" spans="19:19" x14ac:dyDescent="0.3">
      <c r="S802">
        <v>12132.4</v>
      </c>
    </row>
    <row r="803" spans="19:19" x14ac:dyDescent="0.3">
      <c r="S803">
        <v>12390.84</v>
      </c>
    </row>
    <row r="804" spans="19:19" x14ac:dyDescent="0.3">
      <c r="S804">
        <v>12405.619999999999</v>
      </c>
    </row>
    <row r="805" spans="19:19" x14ac:dyDescent="0.3">
      <c r="S805">
        <v>12553.12</v>
      </c>
    </row>
    <row r="806" spans="19:19" x14ac:dyDescent="0.3">
      <c r="S806">
        <v>12622.890000000001</v>
      </c>
    </row>
    <row r="807" spans="19:19" x14ac:dyDescent="0.3">
      <c r="S807">
        <v>12697.6</v>
      </c>
    </row>
    <row r="808" spans="19:19" x14ac:dyDescent="0.3">
      <c r="S808">
        <v>12815.18</v>
      </c>
    </row>
    <row r="809" spans="19:19" x14ac:dyDescent="0.3">
      <c r="S809">
        <v>12828.609999999999</v>
      </c>
    </row>
    <row r="810" spans="19:19" x14ac:dyDescent="0.3">
      <c r="S810">
        <v>12955.679999999998</v>
      </c>
    </row>
    <row r="811" spans="19:19" x14ac:dyDescent="0.3">
      <c r="S811">
        <v>13103.86</v>
      </c>
    </row>
    <row r="812" spans="19:19" x14ac:dyDescent="0.3">
      <c r="S812">
        <v>13304.970000000001</v>
      </c>
    </row>
    <row r="813" spans="19:19" x14ac:dyDescent="0.3">
      <c r="S813">
        <v>13506.42</v>
      </c>
    </row>
    <row r="814" spans="19:19" x14ac:dyDescent="0.3">
      <c r="S814">
        <v>13550</v>
      </c>
    </row>
    <row r="815" spans="19:19" x14ac:dyDescent="0.3">
      <c r="S815">
        <v>13575.269999999999</v>
      </c>
    </row>
    <row r="816" spans="19:19" x14ac:dyDescent="0.3">
      <c r="S816">
        <v>13619.82</v>
      </c>
    </row>
    <row r="817" spans="19:19" x14ac:dyDescent="0.3">
      <c r="S817">
        <v>13620.53</v>
      </c>
    </row>
    <row r="818" spans="19:19" x14ac:dyDescent="0.3">
      <c r="S818">
        <v>13966.8</v>
      </c>
    </row>
    <row r="819" spans="19:19" x14ac:dyDescent="0.3">
      <c r="S819">
        <v>14315.849999999999</v>
      </c>
    </row>
    <row r="820" spans="19:19" x14ac:dyDescent="0.3">
      <c r="S820">
        <v>14397.12</v>
      </c>
    </row>
    <row r="821" spans="19:19" x14ac:dyDescent="0.3">
      <c r="S821">
        <v>14470.38</v>
      </c>
    </row>
    <row r="822" spans="19:19" x14ac:dyDescent="0.3">
      <c r="S822">
        <v>14577.57</v>
      </c>
    </row>
    <row r="823" spans="19:19" x14ac:dyDescent="0.3">
      <c r="S823">
        <v>14730.51</v>
      </c>
    </row>
    <row r="824" spans="19:19" x14ac:dyDescent="0.3">
      <c r="S824">
        <v>14746</v>
      </c>
    </row>
    <row r="825" spans="19:19" x14ac:dyDescent="0.3">
      <c r="S825">
        <v>14916.88</v>
      </c>
    </row>
    <row r="826" spans="19:19" x14ac:dyDescent="0.3">
      <c r="S826">
        <v>15159.75</v>
      </c>
    </row>
    <row r="827" spans="19:19" x14ac:dyDescent="0.3">
      <c r="S827">
        <v>15179.47</v>
      </c>
    </row>
    <row r="828" spans="19:19" x14ac:dyDescent="0.3">
      <c r="S828">
        <v>15208.130000000001</v>
      </c>
    </row>
    <row r="829" spans="19:19" x14ac:dyDescent="0.3">
      <c r="S829">
        <v>15354.84</v>
      </c>
    </row>
    <row r="830" spans="19:19" x14ac:dyDescent="0.3">
      <c r="S830">
        <v>15360</v>
      </c>
    </row>
    <row r="831" spans="19:19" x14ac:dyDescent="0.3">
      <c r="S831">
        <v>15494.310000000001</v>
      </c>
    </row>
    <row r="832" spans="19:19" x14ac:dyDescent="0.3">
      <c r="S832">
        <v>15542.759999999998</v>
      </c>
    </row>
    <row r="833" spans="19:19" x14ac:dyDescent="0.3">
      <c r="S833">
        <v>15571.28</v>
      </c>
    </row>
    <row r="834" spans="19:19" x14ac:dyDescent="0.3">
      <c r="S834">
        <v>15687.25</v>
      </c>
    </row>
    <row r="835" spans="19:19" x14ac:dyDescent="0.3">
      <c r="S835">
        <v>15871</v>
      </c>
    </row>
    <row r="836" spans="19:19" x14ac:dyDescent="0.3">
      <c r="S836">
        <v>16116.39</v>
      </c>
    </row>
    <row r="837" spans="19:19" x14ac:dyDescent="0.3">
      <c r="S837">
        <v>16146.24</v>
      </c>
    </row>
    <row r="838" spans="19:19" x14ac:dyDescent="0.3">
      <c r="S838">
        <v>16453.759999999998</v>
      </c>
    </row>
    <row r="839" spans="19:19" x14ac:dyDescent="0.3">
      <c r="S839">
        <v>16456</v>
      </c>
    </row>
    <row r="840" spans="19:19" x14ac:dyDescent="0.3">
      <c r="S840">
        <v>16825.14</v>
      </c>
    </row>
    <row r="841" spans="19:19" x14ac:dyDescent="0.3">
      <c r="S841">
        <v>16868.61</v>
      </c>
    </row>
    <row r="842" spans="19:19" x14ac:dyDescent="0.3">
      <c r="S842">
        <v>16918.59</v>
      </c>
    </row>
    <row r="843" spans="19:19" x14ac:dyDescent="0.3">
      <c r="S843">
        <v>16968</v>
      </c>
    </row>
    <row r="844" spans="19:19" x14ac:dyDescent="0.3">
      <c r="S844">
        <v>17052</v>
      </c>
    </row>
    <row r="845" spans="19:19" x14ac:dyDescent="0.3">
      <c r="S845">
        <v>17163.900000000001</v>
      </c>
    </row>
    <row r="846" spans="19:19" x14ac:dyDescent="0.3">
      <c r="S846">
        <v>17288.07</v>
      </c>
    </row>
    <row r="847" spans="19:19" x14ac:dyDescent="0.3">
      <c r="S847">
        <v>17362.52</v>
      </c>
    </row>
    <row r="848" spans="19:19" x14ac:dyDescent="0.3">
      <c r="S848">
        <v>17700.93</v>
      </c>
    </row>
    <row r="849" spans="19:19" x14ac:dyDescent="0.3">
      <c r="S849">
        <v>17743</v>
      </c>
    </row>
    <row r="850" spans="19:19" x14ac:dyDescent="0.3">
      <c r="S850">
        <v>17759.5</v>
      </c>
    </row>
    <row r="851" spans="19:19" x14ac:dyDescent="0.3">
      <c r="S851">
        <v>18254.25</v>
      </c>
    </row>
    <row r="852" spans="19:19" x14ac:dyDescent="0.3">
      <c r="S852">
        <v>18756.3</v>
      </c>
    </row>
    <row r="853" spans="19:19" x14ac:dyDescent="0.3">
      <c r="S853">
        <v>18766.03</v>
      </c>
    </row>
    <row r="854" spans="19:19" x14ac:dyDescent="0.3">
      <c r="S854">
        <v>18776.810000000001</v>
      </c>
    </row>
    <row r="855" spans="19:19" x14ac:dyDescent="0.3">
      <c r="S855">
        <v>18993.25</v>
      </c>
    </row>
    <row r="856" spans="19:19" x14ac:dyDescent="0.3">
      <c r="S856">
        <v>19083.599999999999</v>
      </c>
    </row>
    <row r="857" spans="19:19" x14ac:dyDescent="0.3">
      <c r="S857">
        <v>19152.810000000001</v>
      </c>
    </row>
    <row r="858" spans="19:19" x14ac:dyDescent="0.3">
      <c r="S858">
        <v>19384.09</v>
      </c>
    </row>
    <row r="859" spans="19:19" x14ac:dyDescent="0.3">
      <c r="S859">
        <v>19541.5</v>
      </c>
    </row>
    <row r="860" spans="19:19" x14ac:dyDescent="0.3">
      <c r="S860">
        <v>19572.3</v>
      </c>
    </row>
    <row r="861" spans="19:19" x14ac:dyDescent="0.3">
      <c r="S861">
        <v>19640.830000000002</v>
      </c>
    </row>
    <row r="862" spans="19:19" x14ac:dyDescent="0.3">
      <c r="S862">
        <v>20259.400000000001</v>
      </c>
    </row>
    <row r="863" spans="19:19" x14ac:dyDescent="0.3">
      <c r="S863">
        <v>21707</v>
      </c>
    </row>
    <row r="864" spans="19:19" x14ac:dyDescent="0.3">
      <c r="S864">
        <v>21722.76</v>
      </c>
    </row>
    <row r="865" spans="19:19" x14ac:dyDescent="0.3">
      <c r="S865">
        <v>22052.399999999998</v>
      </c>
    </row>
    <row r="866" spans="19:19" x14ac:dyDescent="0.3">
      <c r="S866">
        <v>22182.240000000002</v>
      </c>
    </row>
    <row r="867" spans="19:19" x14ac:dyDescent="0.3">
      <c r="S867">
        <v>22472.1</v>
      </c>
    </row>
    <row r="868" spans="19:19" x14ac:dyDescent="0.3">
      <c r="S868">
        <v>22934.07</v>
      </c>
    </row>
    <row r="869" spans="19:19" x14ac:dyDescent="0.3">
      <c r="S869">
        <v>23114.560000000001</v>
      </c>
    </row>
    <row r="870" spans="19:19" x14ac:dyDescent="0.3">
      <c r="S870">
        <v>24080</v>
      </c>
    </row>
    <row r="871" spans="19:19" x14ac:dyDescent="0.3">
      <c r="S871">
        <v>24207.149999999998</v>
      </c>
    </row>
    <row r="872" spans="19:19" x14ac:dyDescent="0.3">
      <c r="S872">
        <v>24342.649999999998</v>
      </c>
    </row>
    <row r="873" spans="19:19" x14ac:dyDescent="0.3">
      <c r="S873">
        <v>24780.9</v>
      </c>
    </row>
    <row r="874" spans="19:19" x14ac:dyDescent="0.3">
      <c r="S874">
        <v>25277.68</v>
      </c>
    </row>
    <row r="875" spans="19:19" x14ac:dyDescent="0.3">
      <c r="S875">
        <v>25647.149999999998</v>
      </c>
    </row>
    <row r="876" spans="19:19" x14ac:dyDescent="0.3">
      <c r="S876">
        <v>25665.88</v>
      </c>
    </row>
    <row r="877" spans="19:19" x14ac:dyDescent="0.3">
      <c r="S877">
        <v>25723.879999999997</v>
      </c>
    </row>
    <row r="878" spans="19:19" x14ac:dyDescent="0.3">
      <c r="S878">
        <v>25928.400000000001</v>
      </c>
    </row>
    <row r="879" spans="19:19" x14ac:dyDescent="0.3">
      <c r="S879">
        <v>26181.3</v>
      </c>
    </row>
    <row r="880" spans="19:19" x14ac:dyDescent="0.3">
      <c r="S880">
        <v>26331.109999999997</v>
      </c>
    </row>
    <row r="881" spans="19:19" x14ac:dyDescent="0.3">
      <c r="S881">
        <v>26492.950000000004</v>
      </c>
    </row>
    <row r="882" spans="19:19" x14ac:dyDescent="0.3">
      <c r="S882">
        <v>26510.039999999997</v>
      </c>
    </row>
    <row r="883" spans="19:19" x14ac:dyDescent="0.3">
      <c r="S883">
        <v>26626.48</v>
      </c>
    </row>
    <row r="884" spans="19:19" x14ac:dyDescent="0.3">
      <c r="S884">
        <v>27599.08</v>
      </c>
    </row>
    <row r="885" spans="19:19" x14ac:dyDescent="0.3">
      <c r="S885">
        <v>27651.5</v>
      </c>
    </row>
    <row r="886" spans="19:19" x14ac:dyDescent="0.3">
      <c r="S886">
        <v>29418.420000000002</v>
      </c>
    </row>
    <row r="887" spans="19:19" x14ac:dyDescent="0.3">
      <c r="S887">
        <v>29485.25</v>
      </c>
    </row>
    <row r="888" spans="19:19" x14ac:dyDescent="0.3">
      <c r="S888">
        <v>29502.370000000003</v>
      </c>
    </row>
    <row r="889" spans="19:19" x14ac:dyDescent="0.3">
      <c r="S889">
        <v>29643.84</v>
      </c>
    </row>
    <row r="890" spans="19:19" x14ac:dyDescent="0.3">
      <c r="S890">
        <v>31060.12</v>
      </c>
    </row>
    <row r="891" spans="19:19" x14ac:dyDescent="0.3">
      <c r="S891">
        <v>31438.85</v>
      </c>
    </row>
    <row r="892" spans="19:19" x14ac:dyDescent="0.3">
      <c r="S892">
        <v>32759.159999999996</v>
      </c>
    </row>
    <row r="893" spans="19:19" x14ac:dyDescent="0.3">
      <c r="S893">
        <v>33654.879999999997</v>
      </c>
    </row>
    <row r="894" spans="19:19" x14ac:dyDescent="0.3">
      <c r="S894">
        <v>34065.29</v>
      </c>
    </row>
    <row r="895" spans="19:19" x14ac:dyDescent="0.3">
      <c r="S895">
        <v>34167.760000000002</v>
      </c>
    </row>
    <row r="896" spans="19:19" x14ac:dyDescent="0.3">
      <c r="S896">
        <v>34413.61</v>
      </c>
    </row>
    <row r="897" spans="19:19" x14ac:dyDescent="0.3">
      <c r="S897">
        <v>35323.199999999997</v>
      </c>
    </row>
    <row r="898" spans="19:19" x14ac:dyDescent="0.3">
      <c r="S898">
        <v>35342.100000000006</v>
      </c>
    </row>
    <row r="899" spans="19:19" x14ac:dyDescent="0.3">
      <c r="S899">
        <v>35663.24</v>
      </c>
    </row>
    <row r="900" spans="19:19" x14ac:dyDescent="0.3">
      <c r="S900">
        <v>36243.9</v>
      </c>
    </row>
    <row r="901" spans="19:19" x14ac:dyDescent="0.3">
      <c r="S901">
        <v>36867.599999999999</v>
      </c>
    </row>
    <row r="902" spans="19:19" x14ac:dyDescent="0.3">
      <c r="S902">
        <v>37054.92</v>
      </c>
    </row>
    <row r="903" spans="19:19" x14ac:dyDescent="0.3">
      <c r="S903">
        <v>37108.049999999996</v>
      </c>
    </row>
    <row r="904" spans="19:19" x14ac:dyDescent="0.3">
      <c r="S904">
        <v>37191</v>
      </c>
    </row>
    <row r="905" spans="19:19" x14ac:dyDescent="0.3">
      <c r="S905">
        <v>37319.68</v>
      </c>
    </row>
    <row r="906" spans="19:19" x14ac:dyDescent="0.3">
      <c r="S906">
        <v>37797.759999999995</v>
      </c>
    </row>
    <row r="907" spans="19:19" x14ac:dyDescent="0.3">
      <c r="S907">
        <v>38728.83</v>
      </c>
    </row>
    <row r="908" spans="19:19" x14ac:dyDescent="0.3">
      <c r="S908">
        <v>39260.449999999997</v>
      </c>
    </row>
    <row r="909" spans="19:19" x14ac:dyDescent="0.3">
      <c r="S909">
        <v>39399.75</v>
      </c>
    </row>
    <row r="910" spans="19:19" x14ac:dyDescent="0.3">
      <c r="S910">
        <v>39484.200000000004</v>
      </c>
    </row>
    <row r="911" spans="19:19" x14ac:dyDescent="0.3">
      <c r="S911">
        <v>40046.400000000001</v>
      </c>
    </row>
    <row r="912" spans="19:19" x14ac:dyDescent="0.3">
      <c r="S912">
        <v>40238.44</v>
      </c>
    </row>
    <row r="913" spans="19:19" x14ac:dyDescent="0.3">
      <c r="S913">
        <v>40528.879999999997</v>
      </c>
    </row>
    <row r="914" spans="19:19" x14ac:dyDescent="0.3">
      <c r="S914">
        <v>41159.519999999997</v>
      </c>
    </row>
    <row r="915" spans="19:19" x14ac:dyDescent="0.3">
      <c r="S915">
        <v>41351.659999999996</v>
      </c>
    </row>
    <row r="916" spans="19:19" x14ac:dyDescent="0.3">
      <c r="S916">
        <v>41883.449999999997</v>
      </c>
    </row>
    <row r="917" spans="19:19" x14ac:dyDescent="0.3">
      <c r="S917">
        <v>45129.7</v>
      </c>
    </row>
    <row r="918" spans="19:19" x14ac:dyDescent="0.3">
      <c r="S918">
        <v>45148.71</v>
      </c>
    </row>
    <row r="919" spans="19:19" x14ac:dyDescent="0.3">
      <c r="S919">
        <v>45568</v>
      </c>
    </row>
    <row r="920" spans="19:19" x14ac:dyDescent="0.3">
      <c r="S920">
        <v>45739.200000000004</v>
      </c>
    </row>
    <row r="921" spans="19:19" x14ac:dyDescent="0.3">
      <c r="S921">
        <v>46121.740000000005</v>
      </c>
    </row>
    <row r="922" spans="19:19" x14ac:dyDescent="0.3">
      <c r="S922">
        <v>47282.76</v>
      </c>
    </row>
    <row r="923" spans="19:19" x14ac:dyDescent="0.3">
      <c r="S923">
        <v>47463.5</v>
      </c>
    </row>
    <row r="924" spans="19:19" x14ac:dyDescent="0.3">
      <c r="S924">
        <v>47925.9</v>
      </c>
    </row>
    <row r="925" spans="19:19" x14ac:dyDescent="0.3">
      <c r="S925">
        <v>48714.610000000008</v>
      </c>
    </row>
    <row r="926" spans="19:19" x14ac:dyDescent="0.3">
      <c r="S926">
        <v>51097.1</v>
      </c>
    </row>
    <row r="927" spans="19:19" x14ac:dyDescent="0.3">
      <c r="S927">
        <v>55111.42</v>
      </c>
    </row>
    <row r="928" spans="19:19" x14ac:dyDescent="0.3">
      <c r="S928">
        <v>59232.32</v>
      </c>
    </row>
    <row r="929" spans="19:19" x14ac:dyDescent="0.3">
      <c r="S929">
        <v>59242.499999999993</v>
      </c>
    </row>
    <row r="930" spans="19:19" x14ac:dyDescent="0.3">
      <c r="S930">
        <v>59336.549999999996</v>
      </c>
    </row>
    <row r="931" spans="19:19" x14ac:dyDescent="0.3">
      <c r="S931">
        <v>60669</v>
      </c>
    </row>
    <row r="932" spans="19:19" x14ac:dyDescent="0.3">
      <c r="S932">
        <v>61809.919999999998</v>
      </c>
    </row>
    <row r="933" spans="19:19" x14ac:dyDescent="0.3">
      <c r="S933">
        <v>61916.100000000006</v>
      </c>
    </row>
    <row r="934" spans="19:19" x14ac:dyDescent="0.3">
      <c r="S934">
        <v>62751.839999999997</v>
      </c>
    </row>
    <row r="935" spans="19:19" x14ac:dyDescent="0.3">
      <c r="S935">
        <v>63421.8</v>
      </c>
    </row>
    <row r="936" spans="19:19" x14ac:dyDescent="0.3">
      <c r="S936">
        <v>64285.32</v>
      </c>
    </row>
    <row r="937" spans="19:19" x14ac:dyDescent="0.3">
      <c r="S937">
        <v>67197.599999999991</v>
      </c>
    </row>
    <row r="938" spans="19:19" x14ac:dyDescent="0.3">
      <c r="S938">
        <v>68008.710000000006</v>
      </c>
    </row>
    <row r="939" spans="19:19" x14ac:dyDescent="0.3">
      <c r="S939">
        <v>68307.14</v>
      </c>
    </row>
    <row r="940" spans="19:19" x14ac:dyDescent="0.3">
      <c r="S940">
        <v>69260.67</v>
      </c>
    </row>
    <row r="941" spans="19:19" x14ac:dyDescent="0.3">
      <c r="S941">
        <v>71205.36</v>
      </c>
    </row>
    <row r="942" spans="19:19" x14ac:dyDescent="0.3">
      <c r="S942">
        <v>71246.48</v>
      </c>
    </row>
    <row r="943" spans="19:19" x14ac:dyDescent="0.3">
      <c r="S943">
        <v>71300.52</v>
      </c>
    </row>
    <row r="944" spans="19:19" x14ac:dyDescent="0.3">
      <c r="S944">
        <v>71835.67</v>
      </c>
    </row>
    <row r="945" spans="19:19" x14ac:dyDescent="0.3">
      <c r="S945">
        <v>71980.5</v>
      </c>
    </row>
    <row r="946" spans="19:19" x14ac:dyDescent="0.3">
      <c r="S946">
        <v>72954</v>
      </c>
    </row>
    <row r="947" spans="19:19" x14ac:dyDescent="0.3">
      <c r="S947">
        <v>74098.53</v>
      </c>
    </row>
    <row r="948" spans="19:19" x14ac:dyDescent="0.3">
      <c r="S948">
        <v>74710.69</v>
      </c>
    </row>
    <row r="949" spans="19:19" x14ac:dyDescent="0.3">
      <c r="S949">
        <v>76206.539999999994</v>
      </c>
    </row>
    <row r="950" spans="19:19" x14ac:dyDescent="0.3">
      <c r="S950">
        <v>76404.479999999996</v>
      </c>
    </row>
    <row r="951" spans="19:19" x14ac:dyDescent="0.3">
      <c r="S951">
        <v>77943.42</v>
      </c>
    </row>
    <row r="952" spans="19:19" x14ac:dyDescent="0.3">
      <c r="S952">
        <v>78176.509999999995</v>
      </c>
    </row>
    <row r="953" spans="19:19" x14ac:dyDescent="0.3">
      <c r="S953">
        <v>79672.320000000007</v>
      </c>
    </row>
    <row r="954" spans="19:19" x14ac:dyDescent="0.3">
      <c r="S954">
        <v>80379</v>
      </c>
    </row>
    <row r="955" spans="19:19" x14ac:dyDescent="0.3">
      <c r="S955">
        <v>81171.180000000008</v>
      </c>
    </row>
    <row r="956" spans="19:19" x14ac:dyDescent="0.3">
      <c r="S956">
        <v>81538.680000000008</v>
      </c>
    </row>
    <row r="957" spans="19:19" x14ac:dyDescent="0.3">
      <c r="S957">
        <v>85334.26</v>
      </c>
    </row>
    <row r="958" spans="19:19" x14ac:dyDescent="0.3">
      <c r="S958">
        <v>88098.599999999991</v>
      </c>
    </row>
    <row r="959" spans="19:19" x14ac:dyDescent="0.3">
      <c r="S959">
        <v>88820.25</v>
      </c>
    </row>
    <row r="960" spans="19:19" x14ac:dyDescent="0.3">
      <c r="S960">
        <v>90626.700000000012</v>
      </c>
    </row>
    <row r="961" spans="19:19" x14ac:dyDescent="0.3">
      <c r="S961">
        <v>92540.7</v>
      </c>
    </row>
    <row r="962" spans="19:19" x14ac:dyDescent="0.3">
      <c r="S962">
        <v>94155.07</v>
      </c>
    </row>
    <row r="963" spans="19:19" x14ac:dyDescent="0.3">
      <c r="S963">
        <v>95397.920000000013</v>
      </c>
    </row>
    <row r="964" spans="19:19" x14ac:dyDescent="0.3">
      <c r="S964">
        <v>96640.65</v>
      </c>
    </row>
    <row r="965" spans="19:19" x14ac:dyDescent="0.3">
      <c r="S965">
        <v>96873.75</v>
      </c>
    </row>
    <row r="966" spans="19:19" x14ac:dyDescent="0.3">
      <c r="S966">
        <v>97883.8</v>
      </c>
    </row>
    <row r="967" spans="19:19" x14ac:dyDescent="0.3">
      <c r="S967">
        <v>103014.32</v>
      </c>
    </row>
    <row r="968" spans="19:19" x14ac:dyDescent="0.3">
      <c r="S968">
        <v>103297.95000000001</v>
      </c>
    </row>
    <row r="969" spans="19:19" x14ac:dyDescent="0.3">
      <c r="S969">
        <v>104748.22</v>
      </c>
    </row>
    <row r="970" spans="19:19" x14ac:dyDescent="0.3">
      <c r="S970">
        <v>104806.66</v>
      </c>
    </row>
    <row r="971" spans="19:19" x14ac:dyDescent="0.3">
      <c r="S971">
        <v>109158.59000000001</v>
      </c>
    </row>
    <row r="972" spans="19:19" x14ac:dyDescent="0.3">
      <c r="S972">
        <v>114545.2</v>
      </c>
    </row>
    <row r="973" spans="19:19" x14ac:dyDescent="0.3">
      <c r="S973">
        <v>115556.44000000002</v>
      </c>
    </row>
    <row r="974" spans="19:19" x14ac:dyDescent="0.3">
      <c r="S974">
        <v>116330.76000000001</v>
      </c>
    </row>
    <row r="975" spans="19:19" x14ac:dyDescent="0.3">
      <c r="S975">
        <v>119859.66</v>
      </c>
    </row>
    <row r="976" spans="19:19" x14ac:dyDescent="0.3">
      <c r="S976">
        <v>120481.15</v>
      </c>
    </row>
    <row r="977" spans="19:19" x14ac:dyDescent="0.3">
      <c r="S977">
        <v>131225.03999999998</v>
      </c>
    </row>
    <row r="978" spans="19:19" x14ac:dyDescent="0.3">
      <c r="S978">
        <v>131796.72</v>
      </c>
    </row>
    <row r="979" spans="19:19" x14ac:dyDescent="0.3">
      <c r="S979">
        <v>133417.56</v>
      </c>
    </row>
    <row r="980" spans="19:19" x14ac:dyDescent="0.3">
      <c r="S980">
        <v>135092.41999999998</v>
      </c>
    </row>
    <row r="981" spans="19:19" x14ac:dyDescent="0.3">
      <c r="S981">
        <v>135559.62</v>
      </c>
    </row>
    <row r="982" spans="19:19" x14ac:dyDescent="0.3">
      <c r="S982">
        <v>135673.02000000002</v>
      </c>
    </row>
    <row r="983" spans="19:19" x14ac:dyDescent="0.3">
      <c r="S983">
        <v>136524.9</v>
      </c>
    </row>
    <row r="984" spans="19:19" x14ac:dyDescent="0.3">
      <c r="S984">
        <v>138173.28</v>
      </c>
    </row>
    <row r="985" spans="19:19" x14ac:dyDescent="0.3">
      <c r="S985">
        <v>140449.01999999999</v>
      </c>
    </row>
    <row r="986" spans="19:19" x14ac:dyDescent="0.3">
      <c r="S986">
        <v>147634.56</v>
      </c>
    </row>
    <row r="987" spans="19:19" x14ac:dyDescent="0.3">
      <c r="S987">
        <v>154485.52000000002</v>
      </c>
    </row>
    <row r="988" spans="19:19" x14ac:dyDescent="0.3">
      <c r="S988">
        <v>155935.82</v>
      </c>
    </row>
    <row r="989" spans="19:19" x14ac:dyDescent="0.3">
      <c r="S989">
        <v>160410.87</v>
      </c>
    </row>
    <row r="990" spans="19:19" x14ac:dyDescent="0.3">
      <c r="S990">
        <v>182130.24</v>
      </c>
    </row>
    <row r="991" spans="19:19" x14ac:dyDescent="0.3">
      <c r="S991">
        <v>186356.74000000002</v>
      </c>
    </row>
    <row r="992" spans="19:19" x14ac:dyDescent="0.3">
      <c r="S992">
        <v>198400.02000000002</v>
      </c>
    </row>
    <row r="993" spans="19:19" x14ac:dyDescent="0.3">
      <c r="S993">
        <v>201897.12</v>
      </c>
    </row>
    <row r="994" spans="19:19" x14ac:dyDescent="0.3">
      <c r="S994">
        <v>202286.28</v>
      </c>
    </row>
    <row r="995" spans="19:19" x14ac:dyDescent="0.3">
      <c r="S995">
        <v>209788.5</v>
      </c>
    </row>
    <row r="996" spans="19:19" x14ac:dyDescent="0.3">
      <c r="S996">
        <v>217180.28</v>
      </c>
    </row>
    <row r="997" spans="19:19" x14ac:dyDescent="0.3">
      <c r="S997">
        <v>225418.15999999997</v>
      </c>
    </row>
    <row r="998" spans="19:19" x14ac:dyDescent="0.3">
      <c r="S998">
        <v>237532.68</v>
      </c>
    </row>
    <row r="999" spans="19:19" x14ac:dyDescent="0.3">
      <c r="S999">
        <v>254879.85</v>
      </c>
    </row>
    <row r="1000" spans="19:19" x14ac:dyDescent="0.3">
      <c r="S1000">
        <v>401399.25</v>
      </c>
    </row>
    <row r="1001" spans="19:19" x14ac:dyDescent="0.3">
      <c r="S1001">
        <v>475987.64</v>
      </c>
    </row>
  </sheetData>
  <mergeCells count="7">
    <mergeCell ref="O2:P3"/>
    <mergeCell ref="H23:I24"/>
    <mergeCell ref="B2:C3"/>
    <mergeCell ref="E2:F3"/>
    <mergeCell ref="I2:J3"/>
    <mergeCell ref="L2:M3"/>
    <mergeCell ref="E23:F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7576-51ED-4F05-ABF2-0F2273D49DC8}">
  <dimension ref="A3:R9"/>
  <sheetViews>
    <sheetView topLeftCell="H1" workbookViewId="0">
      <selection activeCell="R9" sqref="R9"/>
    </sheetView>
  </sheetViews>
  <sheetFormatPr defaultRowHeight="14.4" x14ac:dyDescent="0.3"/>
  <cols>
    <col min="1" max="1" width="11.109375" bestFit="1" customWidth="1"/>
    <col min="2" max="2" width="16.33203125" bestFit="1" customWidth="1"/>
    <col min="3" max="3" width="16" bestFit="1" customWidth="1"/>
    <col min="5" max="5" width="19.6640625" bestFit="1" customWidth="1"/>
    <col min="7" max="7" width="15.21875" bestFit="1" customWidth="1"/>
    <col min="8" max="8" width="16.44140625" bestFit="1" customWidth="1"/>
    <col min="10" max="10" width="13.88671875" bestFit="1" customWidth="1"/>
    <col min="11" max="11" width="16.44140625" bestFit="1" customWidth="1"/>
    <col min="12" max="12" width="21.33203125" bestFit="1" customWidth="1"/>
    <col min="13" max="13" width="12.5546875" bestFit="1" customWidth="1"/>
    <col min="14" max="14" width="19.6640625" bestFit="1" customWidth="1"/>
    <col min="17" max="17" width="12.5546875" bestFit="1" customWidth="1"/>
    <col min="18" max="18" width="19.6640625" bestFit="1" customWidth="1"/>
  </cols>
  <sheetData>
    <row r="3" spans="1:18" x14ac:dyDescent="0.3">
      <c r="A3" t="s">
        <v>447</v>
      </c>
      <c r="C3" t="s">
        <v>448</v>
      </c>
      <c r="E3" t="s">
        <v>449</v>
      </c>
      <c r="G3" s="12" t="s">
        <v>446</v>
      </c>
      <c r="H3" t="s">
        <v>447</v>
      </c>
      <c r="J3" s="12" t="s">
        <v>446</v>
      </c>
      <c r="K3" t="s">
        <v>447</v>
      </c>
      <c r="M3" s="12" t="s">
        <v>446</v>
      </c>
      <c r="N3" t="s">
        <v>449</v>
      </c>
      <c r="Q3" s="12" t="s">
        <v>446</v>
      </c>
      <c r="R3" t="s">
        <v>449</v>
      </c>
    </row>
    <row r="4" spans="1:18" x14ac:dyDescent="0.3">
      <c r="A4" s="19">
        <v>13888744.840000011</v>
      </c>
      <c r="B4" s="19">
        <f>GETPIVOTDATA("Total Sales",$A$3)</f>
        <v>13888744.840000011</v>
      </c>
      <c r="C4" s="3">
        <v>13</v>
      </c>
      <c r="E4" s="14">
        <v>13888.74484000001</v>
      </c>
      <c r="F4" s="20">
        <f>GETPIVOTDATA("Total Sales",$E$3)</f>
        <v>13888.74484000001</v>
      </c>
      <c r="G4" s="13" t="s">
        <v>56</v>
      </c>
      <c r="H4" s="19">
        <v>652798.69000000006</v>
      </c>
      <c r="J4" s="15" t="s">
        <v>2</v>
      </c>
      <c r="K4" s="19">
        <v>7636860.7100000009</v>
      </c>
      <c r="M4" s="13" t="s">
        <v>452</v>
      </c>
      <c r="N4" s="23">
        <v>14044.070255102037</v>
      </c>
      <c r="Q4" s="13" t="s">
        <v>335</v>
      </c>
      <c r="R4" s="19">
        <v>9297.5390612244846</v>
      </c>
    </row>
    <row r="5" spans="1:18" x14ac:dyDescent="0.3">
      <c r="G5" s="13" t="s">
        <v>31</v>
      </c>
      <c r="H5" s="19">
        <v>1274841.8599999999</v>
      </c>
      <c r="J5" s="15" t="s">
        <v>74</v>
      </c>
      <c r="K5" s="19">
        <v>551273.59</v>
      </c>
      <c r="M5" s="13" t="s">
        <v>450</v>
      </c>
      <c r="N5" s="23">
        <v>11234.350816326532</v>
      </c>
      <c r="Q5" s="13" t="s">
        <v>337</v>
      </c>
      <c r="R5" s="19">
        <v>13319.901927710847</v>
      </c>
    </row>
    <row r="6" spans="1:18" x14ac:dyDescent="0.3">
      <c r="G6" s="13" t="s">
        <v>20</v>
      </c>
      <c r="H6" s="19">
        <v>718936.76</v>
      </c>
      <c r="J6" s="15" t="s">
        <v>4</v>
      </c>
      <c r="K6" s="19">
        <v>4824122.509999997</v>
      </c>
      <c r="M6" s="13" t="s">
        <v>451</v>
      </c>
      <c r="N6" s="23">
        <v>15478.81543778802</v>
      </c>
      <c r="Q6" s="13" t="s">
        <v>336</v>
      </c>
      <c r="R6" s="19">
        <v>20034.043702290077</v>
      </c>
    </row>
    <row r="7" spans="1:18" x14ac:dyDescent="0.3">
      <c r="G7" s="13" t="s">
        <v>234</v>
      </c>
      <c r="H7" s="19">
        <v>511833.43</v>
      </c>
      <c r="M7" s="13" t="s">
        <v>453</v>
      </c>
      <c r="N7" s="23">
        <v>11816.143202247193</v>
      </c>
      <c r="Q7" s="13" t="s">
        <v>143</v>
      </c>
      <c r="R7" s="19">
        <v>12480.62598360656</v>
      </c>
    </row>
    <row r="8" spans="1:18" x14ac:dyDescent="0.3">
      <c r="A8" t="s">
        <v>460</v>
      </c>
      <c r="G8" s="13" t="s">
        <v>15</v>
      </c>
      <c r="H8" s="19">
        <v>919704.45</v>
      </c>
      <c r="M8" s="13" t="s">
        <v>454</v>
      </c>
      <c r="N8" s="23">
        <v>15572.681352657002</v>
      </c>
      <c r="Q8" s="13" t="s">
        <v>461</v>
      </c>
      <c r="R8" s="19"/>
    </row>
    <row r="9" spans="1:18" x14ac:dyDescent="0.3">
      <c r="A9" s="21">
        <v>489380</v>
      </c>
      <c r="B9" s="22">
        <f>GETPIVOTDATA("Sold",$A$8)</f>
        <v>489380</v>
      </c>
      <c r="M9" s="13" t="s">
        <v>455</v>
      </c>
      <c r="N9" s="23">
        <v>41408.805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A907" workbookViewId="0">
      <selection activeCell="R9" sqref="R9"/>
    </sheetView>
  </sheetViews>
  <sheetFormatPr defaultRowHeight="14.4" zeroHeight="1" x14ac:dyDescent="0.3"/>
  <cols>
    <col min="1" max="1" width="26.88671875" bestFit="1" customWidth="1"/>
    <col min="2" max="2" width="48.33203125" bestFit="1" customWidth="1"/>
    <col min="3" max="3" width="7.33203125" bestFit="1" customWidth="1"/>
    <col min="4" max="4" width="19.88671875" customWidth="1"/>
    <col min="5" max="5" width="11.33203125" bestFit="1" customWidth="1"/>
    <col min="6" max="6" width="17.77734375" customWidth="1"/>
    <col min="7" max="7" width="20.33203125" bestFit="1" customWidth="1"/>
    <col min="8" max="8" width="11.88671875" bestFit="1" customWidth="1"/>
    <col min="9" max="9" width="12.6640625" bestFit="1" customWidth="1"/>
    <col min="10" max="10" width="12.6640625" style="4" bestFit="1" customWidth="1"/>
    <col min="11" max="11" width="14.6640625" style="4" bestFit="1" customWidth="1"/>
    <col min="12" max="12" width="12.6640625" style="4" customWidth="1"/>
  </cols>
  <sheetData>
    <row r="1" spans="1:14" x14ac:dyDescent="0.3">
      <c r="A1" s="5" t="s">
        <v>330</v>
      </c>
      <c r="B1" s="5" t="s">
        <v>407</v>
      </c>
      <c r="C1" t="s">
        <v>408</v>
      </c>
      <c r="D1" t="s">
        <v>409</v>
      </c>
      <c r="E1" t="s">
        <v>410</v>
      </c>
      <c r="F1" t="s">
        <v>333</v>
      </c>
      <c r="G1" t="s">
        <v>339</v>
      </c>
      <c r="H1" t="s">
        <v>411</v>
      </c>
      <c r="I1" t="s">
        <v>433</v>
      </c>
      <c r="J1" s="9" t="s">
        <v>419</v>
      </c>
      <c r="K1" s="11" t="s">
        <v>434</v>
      </c>
      <c r="L1" s="11" t="s">
        <v>435</v>
      </c>
    </row>
    <row r="2" spans="1:14" x14ac:dyDescent="0.3">
      <c r="A2" s="4" t="s">
        <v>242</v>
      </c>
      <c r="B2" t="s">
        <v>2</v>
      </c>
      <c r="C2">
        <v>86.99</v>
      </c>
      <c r="D2">
        <v>10</v>
      </c>
      <c r="E2">
        <v>1385</v>
      </c>
      <c r="F2">
        <f>Women_Perfume_Table[[#This Row],[Sold]]*Women_Perfume_Table[[#This Row],[Price]]</f>
        <v>120481.15</v>
      </c>
      <c r="G2" s="2">
        <v>45444</v>
      </c>
      <c r="H2" s="3" t="s">
        <v>143</v>
      </c>
      <c r="I2">
        <f>((Women_Perfume_Table[[#This Row],[Total Sales]]-$M$2)/$M$3)</f>
        <v>2.8820236615639647</v>
      </c>
      <c r="J2" s="4" t="str">
        <f>IF(Women_Perfume_Table[[#This Row],[Z-Score]]&gt;3,"No","Yes")</f>
        <v>Yes</v>
      </c>
      <c r="K2" s="4">
        <f>AVERAGEIFS(Women_Perfume_Table[Total Sales],Women_Perfume_Table[Type],Women_Perfume_Table[[#This Row],[Type]])</f>
        <v>12921.930135363791</v>
      </c>
      <c r="M2">
        <f>AVERAGE(F:F)</f>
        <v>13888.74484000001</v>
      </c>
      <c r="N2" t="s">
        <v>429</v>
      </c>
    </row>
    <row r="3" spans="1:14" x14ac:dyDescent="0.3">
      <c r="A3" s="4" t="s">
        <v>105</v>
      </c>
      <c r="B3" t="s">
        <v>4</v>
      </c>
      <c r="C3">
        <v>15.42</v>
      </c>
      <c r="D3">
        <v>114</v>
      </c>
      <c r="E3">
        <v>7773</v>
      </c>
      <c r="F3">
        <f>Women_Perfume_Table[[#This Row],[Sold]]*Women_Perfume_Table[[#This Row],[Price]]</f>
        <v>119859.66</v>
      </c>
      <c r="G3" s="2">
        <v>45444</v>
      </c>
      <c r="H3" s="3" t="s">
        <v>143</v>
      </c>
      <c r="I3">
        <f>((Women_Perfume_Table[[#This Row],[Total Sales]]-$M$2)/$M$3)</f>
        <v>2.8652199419862261</v>
      </c>
      <c r="J3" s="4" t="str">
        <f>IF(Women_Perfume_Table[[#This Row],[Z-Score]]&gt;3,"No","Yes")</f>
        <v>Yes</v>
      </c>
      <c r="K3" s="4">
        <f>AVERAGEIFS(Women_Perfume_Table[Total Sales],Women_Perfume_Table[Type],Women_Perfume_Table[[#This Row],[Type]])</f>
        <v>24241.821658291443</v>
      </c>
      <c r="M3">
        <f>_xlfn.STDEV.P(F:F)</f>
        <v>36985.26371645274</v>
      </c>
      <c r="N3" t="s">
        <v>430</v>
      </c>
    </row>
    <row r="4" spans="1:14" x14ac:dyDescent="0.3">
      <c r="A4" s="4" t="s">
        <v>379</v>
      </c>
      <c r="B4" t="s">
        <v>4</v>
      </c>
      <c r="C4">
        <v>20.67</v>
      </c>
      <c r="D4">
        <v>1</v>
      </c>
      <c r="E4">
        <v>5628</v>
      </c>
      <c r="F4">
        <f>Women_Perfume_Table[[#This Row],[Sold]]*Women_Perfume_Table[[#This Row],[Price]]</f>
        <v>116330.76000000001</v>
      </c>
      <c r="G4" s="2">
        <v>45302</v>
      </c>
      <c r="H4" s="3" t="s">
        <v>143</v>
      </c>
      <c r="I4">
        <f>((Women_Perfume_Table[[#This Row],[Total Sales]]-$M$2)/$M$3)</f>
        <v>2.769806265148492</v>
      </c>
      <c r="J4" s="4" t="str">
        <f>IF(Women_Perfume_Table[[#This Row],[Z-Score]]&gt;3,"No","Yes")</f>
        <v>Yes</v>
      </c>
      <c r="K4" s="4">
        <f>AVERAGEIFS(Women_Perfume_Table[Total Sales],Women_Perfume_Table[Type],Women_Perfume_Table[[#This Row],[Type]])</f>
        <v>24241.821658291443</v>
      </c>
    </row>
    <row r="5" spans="1:14" x14ac:dyDescent="0.3">
      <c r="A5" s="4" t="s">
        <v>389</v>
      </c>
      <c r="B5" t="s">
        <v>4</v>
      </c>
      <c r="C5">
        <v>33.340000000000003</v>
      </c>
      <c r="D5">
        <v>8</v>
      </c>
      <c r="E5">
        <v>3466</v>
      </c>
      <c r="F5">
        <f>Women_Perfume_Table[[#This Row],[Sold]]*Women_Perfume_Table[[#This Row],[Price]]</f>
        <v>115556.44000000002</v>
      </c>
      <c r="G5" s="2">
        <v>45302</v>
      </c>
      <c r="H5" s="3" t="s">
        <v>143</v>
      </c>
      <c r="I5">
        <f>((Women_Perfume_Table[[#This Row],[Total Sales]]-$M$2)/$M$3)</f>
        <v>2.7488703592715917</v>
      </c>
      <c r="J5" s="4" t="str">
        <f>IF(Women_Perfume_Table[[#This Row],[Z-Score]]&gt;3,"No","Yes")</f>
        <v>Yes</v>
      </c>
      <c r="K5" s="4">
        <f>AVERAGEIFS(Women_Perfume_Table[Total Sales],Women_Perfume_Table[Type],Women_Perfume_Table[[#This Row],[Type]])</f>
        <v>24241.821658291443</v>
      </c>
    </row>
    <row r="6" spans="1:14" x14ac:dyDescent="0.3">
      <c r="A6" s="4" t="s">
        <v>96</v>
      </c>
      <c r="B6" t="s">
        <v>2</v>
      </c>
      <c r="C6">
        <v>37.19</v>
      </c>
      <c r="D6">
        <v>1</v>
      </c>
      <c r="E6">
        <v>3080</v>
      </c>
      <c r="F6">
        <f>Women_Perfume_Table[[#This Row],[Sold]]*Women_Perfume_Table[[#This Row],[Price]]</f>
        <v>114545.2</v>
      </c>
      <c r="G6" s="2">
        <v>45404</v>
      </c>
      <c r="H6" s="3" t="s">
        <v>336</v>
      </c>
      <c r="I6">
        <f>((Women_Perfume_Table[[#This Row],[Total Sales]]-$M$2)/$M$3)</f>
        <v>2.721528658864838</v>
      </c>
      <c r="J6" s="4" t="str">
        <f>IF(Women_Perfume_Table[[#This Row],[Z-Score]]&gt;3,"No","Yes")</f>
        <v>Yes</v>
      </c>
      <c r="K6" s="4">
        <f>AVERAGEIFS(Women_Perfume_Table[Total Sales],Women_Perfume_Table[Type],Women_Perfume_Table[[#This Row],[Type]])</f>
        <v>12921.930135363791</v>
      </c>
    </row>
    <row r="7" spans="1:14" x14ac:dyDescent="0.3">
      <c r="A7" s="4" t="s">
        <v>97</v>
      </c>
      <c r="B7" t="s">
        <v>46</v>
      </c>
      <c r="C7">
        <v>14.89</v>
      </c>
      <c r="D7">
        <v>1</v>
      </c>
      <c r="E7">
        <v>7331</v>
      </c>
      <c r="F7">
        <f>Women_Perfume_Table[[#This Row],[Sold]]*Women_Perfume_Table[[#This Row],[Price]]</f>
        <v>109158.59000000001</v>
      </c>
      <c r="G7" s="2">
        <v>45310</v>
      </c>
      <c r="H7" s="3" t="s">
        <v>337</v>
      </c>
      <c r="I7">
        <f>((Women_Perfume_Table[[#This Row],[Total Sales]]-$M$2)/$M$3)</f>
        <v>2.5758865987920374</v>
      </c>
      <c r="J7" s="4" t="str">
        <f>IF(Women_Perfume_Table[[#This Row],[Z-Score]]&gt;3,"No","Yes")</f>
        <v>Yes</v>
      </c>
      <c r="K7" s="4">
        <f>AVERAGEIFS(Women_Perfume_Table[Total Sales],Women_Perfume_Table[Type],Women_Perfume_Table[[#This Row],[Type]])</f>
        <v>7614.4719047619074</v>
      </c>
      <c r="M7">
        <f>MAX(F:F)</f>
        <v>475987.64</v>
      </c>
    </row>
    <row r="8" spans="1:14" x14ac:dyDescent="0.3">
      <c r="A8" s="4" t="s">
        <v>234</v>
      </c>
      <c r="B8" t="s">
        <v>4</v>
      </c>
      <c r="C8">
        <v>25.42</v>
      </c>
      <c r="D8">
        <v>107</v>
      </c>
      <c r="E8">
        <v>4123</v>
      </c>
      <c r="F8">
        <f>Women_Perfume_Table[[#This Row],[Sold]]*Women_Perfume_Table[[#This Row],[Price]]</f>
        <v>104806.66</v>
      </c>
      <c r="G8" s="2">
        <v>45423</v>
      </c>
      <c r="H8" s="3" t="s">
        <v>143</v>
      </c>
      <c r="I8">
        <f>((Women_Perfume_Table[[#This Row],[Total Sales]]-$M$2)/$M$3)</f>
        <v>2.4582200050544869</v>
      </c>
      <c r="J8" s="4" t="str">
        <f>IF(Women_Perfume_Table[[#This Row],[Z-Score]]&gt;3,"No","Yes")</f>
        <v>Yes</v>
      </c>
      <c r="K8" s="4">
        <f>AVERAGEIFS(Women_Perfume_Table[Total Sales],Women_Perfume_Table[Type],Women_Perfume_Table[[#This Row],[Type]])</f>
        <v>24241.821658291443</v>
      </c>
    </row>
    <row r="9" spans="1:14" x14ac:dyDescent="0.3">
      <c r="A9" s="4" t="s">
        <v>11</v>
      </c>
      <c r="B9" t="s">
        <v>4</v>
      </c>
      <c r="C9">
        <v>64.94</v>
      </c>
      <c r="D9">
        <v>10</v>
      </c>
      <c r="E9">
        <v>1613</v>
      </c>
      <c r="F9">
        <f>Women_Perfume_Table[[#This Row],[Sold]]*Women_Perfume_Table[[#This Row],[Price]]</f>
        <v>104748.22</v>
      </c>
      <c r="G9" s="2">
        <v>45439</v>
      </c>
      <c r="H9" s="3" t="s">
        <v>335</v>
      </c>
      <c r="I9">
        <f>((Women_Perfume_Table[[#This Row],[Total Sales]]-$M$2)/$M$3)</f>
        <v>2.4566399162805355</v>
      </c>
      <c r="J9" s="4" t="str">
        <f>IF(Women_Perfume_Table[[#This Row],[Z-Score]]&gt;3,"No","Yes")</f>
        <v>Yes</v>
      </c>
      <c r="K9" s="4">
        <f>AVERAGEIFS(Women_Perfume_Table[Total Sales],Women_Perfume_Table[Type],Women_Perfume_Table[[#This Row],[Type]])</f>
        <v>24241.821658291443</v>
      </c>
    </row>
    <row r="10" spans="1:14" x14ac:dyDescent="0.3">
      <c r="A10" s="4" t="s">
        <v>21</v>
      </c>
      <c r="B10" t="s">
        <v>2</v>
      </c>
      <c r="C10">
        <v>32.130000000000003</v>
      </c>
      <c r="D10">
        <v>1</v>
      </c>
      <c r="E10">
        <v>3215</v>
      </c>
      <c r="F10">
        <f>Women_Perfume_Table[[#This Row],[Sold]]*Women_Perfume_Table[[#This Row],[Price]]</f>
        <v>103297.95000000001</v>
      </c>
      <c r="G10" s="2">
        <v>45341</v>
      </c>
      <c r="H10" s="3" t="s">
        <v>337</v>
      </c>
      <c r="I10">
        <f>((Women_Perfume_Table[[#This Row],[Total Sales]]-$M$2)/$M$3)</f>
        <v>2.4174278124783704</v>
      </c>
      <c r="J10" s="4" t="str">
        <f>IF(Women_Perfume_Table[[#This Row],[Z-Score]]&gt;3,"No","Yes")</f>
        <v>Yes</v>
      </c>
      <c r="K10" s="4">
        <f>AVERAGEIFS(Women_Perfume_Table[Total Sales],Women_Perfume_Table[Type],Women_Perfume_Table[[#This Row],[Type]])</f>
        <v>12921.930135363791</v>
      </c>
    </row>
    <row r="11" spans="1:14" x14ac:dyDescent="0.3">
      <c r="A11" s="4" t="s">
        <v>61</v>
      </c>
      <c r="B11" t="s">
        <v>4</v>
      </c>
      <c r="C11">
        <v>20.87</v>
      </c>
      <c r="D11">
        <v>10</v>
      </c>
      <c r="E11">
        <v>4936</v>
      </c>
      <c r="F11">
        <f>Women_Perfume_Table[[#This Row],[Sold]]*Women_Perfume_Table[[#This Row],[Price]]</f>
        <v>103014.32</v>
      </c>
      <c r="G11" s="2">
        <v>45378</v>
      </c>
      <c r="H11" s="3" t="s">
        <v>337</v>
      </c>
      <c r="I11">
        <f>((Women_Perfume_Table[[#This Row],[Total Sales]]-$M$2)/$M$3)</f>
        <v>2.4097590825167714</v>
      </c>
      <c r="J11" s="4" t="str">
        <f>IF(Women_Perfume_Table[[#This Row],[Z-Score]]&gt;3,"No","Yes")</f>
        <v>Yes</v>
      </c>
      <c r="K11" s="4">
        <f>AVERAGEIFS(Women_Perfume_Table[Total Sales],Women_Perfume_Table[Type],Women_Perfume_Table[[#This Row],[Type]])</f>
        <v>24241.821658291443</v>
      </c>
    </row>
    <row r="12" spans="1:14" x14ac:dyDescent="0.3">
      <c r="A12" s="4" t="s">
        <v>96</v>
      </c>
      <c r="B12" t="s">
        <v>2</v>
      </c>
      <c r="C12">
        <v>38.92</v>
      </c>
      <c r="D12">
        <v>141</v>
      </c>
      <c r="E12">
        <v>2515</v>
      </c>
      <c r="F12">
        <f>Women_Perfume_Table[[#This Row],[Sold]]*Women_Perfume_Table[[#This Row],[Price]]</f>
        <v>97883.8</v>
      </c>
      <c r="G12" s="2">
        <v>45345</v>
      </c>
      <c r="H12" s="3" t="s">
        <v>336</v>
      </c>
      <c r="I12">
        <f>((Women_Perfume_Table[[#This Row],[Total Sales]]-$M$2)/$M$3)</f>
        <v>2.2710411315151755</v>
      </c>
      <c r="J12" s="4" t="str">
        <f>IF(Women_Perfume_Table[[#This Row],[Z-Score]]&gt;3,"No","Yes")</f>
        <v>Yes</v>
      </c>
      <c r="K12" s="4">
        <f>AVERAGEIFS(Women_Perfume_Table[Total Sales],Women_Perfume_Table[Type],Women_Perfume_Table[[#This Row],[Type]])</f>
        <v>12921.930135363791</v>
      </c>
    </row>
    <row r="13" spans="1:14" x14ac:dyDescent="0.3">
      <c r="A13" s="4" t="s">
        <v>159</v>
      </c>
      <c r="B13" t="s">
        <v>2</v>
      </c>
      <c r="C13">
        <v>27.25</v>
      </c>
      <c r="D13">
        <v>10</v>
      </c>
      <c r="E13">
        <v>3555</v>
      </c>
      <c r="F13">
        <f>Women_Perfume_Table[[#This Row],[Sold]]*Women_Perfume_Table[[#This Row],[Price]]</f>
        <v>96873.75</v>
      </c>
      <c r="G13" s="2">
        <v>45434</v>
      </c>
      <c r="H13" s="3" t="s">
        <v>336</v>
      </c>
      <c r="I13">
        <f>((Women_Perfume_Table[[#This Row],[Total Sales]]-$M$2)/$M$3)</f>
        <v>2.2437316060851678</v>
      </c>
      <c r="J13" s="4" t="str">
        <f>IF(Women_Perfume_Table[[#This Row],[Z-Score]]&gt;3,"No","Yes")</f>
        <v>Yes</v>
      </c>
      <c r="K13" s="4">
        <f>AVERAGEIFS(Women_Perfume_Table[Total Sales],Women_Perfume_Table[Type],Women_Perfume_Table[[#This Row],[Type]])</f>
        <v>12921.930135363791</v>
      </c>
    </row>
    <row r="14" spans="1:14" x14ac:dyDescent="0.3">
      <c r="A14" s="4" t="s">
        <v>16</v>
      </c>
      <c r="B14" t="s">
        <v>2</v>
      </c>
      <c r="C14">
        <v>50.73</v>
      </c>
      <c r="D14">
        <v>105</v>
      </c>
      <c r="E14">
        <v>1905</v>
      </c>
      <c r="F14">
        <f>Women_Perfume_Table[[#This Row],[Sold]]*Women_Perfume_Table[[#This Row],[Price]]</f>
        <v>96640.65</v>
      </c>
      <c r="G14" s="2">
        <v>45400</v>
      </c>
      <c r="H14" s="3" t="s">
        <v>335</v>
      </c>
      <c r="I14">
        <f>((Women_Perfume_Table[[#This Row],[Total Sales]]-$M$2)/$M$3)</f>
        <v>2.2374290959344476</v>
      </c>
      <c r="J14" s="4" t="str">
        <f>IF(Women_Perfume_Table[[#This Row],[Z-Score]]&gt;3,"No","Yes")</f>
        <v>Yes</v>
      </c>
      <c r="K14" s="4">
        <f>AVERAGEIFS(Women_Perfume_Table[Total Sales],Women_Perfume_Table[Type],Women_Perfume_Table[[#This Row],[Type]])</f>
        <v>12921.930135363791</v>
      </c>
    </row>
    <row r="15" spans="1:14" x14ac:dyDescent="0.3">
      <c r="A15" s="4" t="s">
        <v>153</v>
      </c>
      <c r="B15" t="s">
        <v>4</v>
      </c>
      <c r="C15">
        <v>33.520000000000003</v>
      </c>
      <c r="D15">
        <v>131</v>
      </c>
      <c r="E15">
        <v>2846</v>
      </c>
      <c r="F15">
        <f>Women_Perfume_Table[[#This Row],[Sold]]*Women_Perfume_Table[[#This Row],[Price]]</f>
        <v>95397.920000000013</v>
      </c>
      <c r="G15" s="2">
        <v>45417</v>
      </c>
      <c r="H15" s="3" t="s">
        <v>336</v>
      </c>
      <c r="I15">
        <f>((Women_Perfume_Table[[#This Row],[Total Sales]]-$M$2)/$M$3)</f>
        <v>2.2038284162278661</v>
      </c>
      <c r="J15" s="4" t="str">
        <f>IF(Women_Perfume_Table[[#This Row],[Z-Score]]&gt;3,"No","Yes")</f>
        <v>Yes</v>
      </c>
      <c r="K15" s="4">
        <f>AVERAGEIFS(Women_Perfume_Table[Total Sales],Women_Perfume_Table[Type],Women_Perfume_Table[[#This Row],[Type]])</f>
        <v>24241.821658291443</v>
      </c>
    </row>
    <row r="16" spans="1:14" x14ac:dyDescent="0.3">
      <c r="A16" s="4" t="s">
        <v>183</v>
      </c>
      <c r="B16" t="s">
        <v>222</v>
      </c>
      <c r="C16">
        <v>17.89</v>
      </c>
      <c r="D16">
        <v>71</v>
      </c>
      <c r="E16">
        <v>5263</v>
      </c>
      <c r="F16">
        <f>Women_Perfume_Table[[#This Row],[Sold]]*Women_Perfume_Table[[#This Row],[Price]]</f>
        <v>94155.07</v>
      </c>
      <c r="G16" s="2">
        <v>45356</v>
      </c>
      <c r="H16" s="3" t="s">
        <v>336</v>
      </c>
      <c r="I16">
        <f>((Women_Perfume_Table[[#This Row],[Total Sales]]-$M$2)/$M$3)</f>
        <v>2.1702244919858136</v>
      </c>
      <c r="J16" s="4" t="str">
        <f>IF(Women_Perfume_Table[[#This Row],[Z-Score]]&gt;3,"No","Yes")</f>
        <v>Yes</v>
      </c>
      <c r="K16" s="4">
        <f>AVERAGEIFS(Women_Perfume_Table[Total Sales],Women_Perfume_Table[Type],Women_Perfume_Table[[#This Row],[Type]])</f>
        <v>87846.875</v>
      </c>
    </row>
    <row r="17" spans="1:11" x14ac:dyDescent="0.3">
      <c r="A17" s="4" t="s">
        <v>56</v>
      </c>
      <c r="B17" t="s">
        <v>4</v>
      </c>
      <c r="C17">
        <v>35.729999999999997</v>
      </c>
      <c r="D17">
        <v>557</v>
      </c>
      <c r="E17">
        <v>2590</v>
      </c>
      <c r="F17">
        <f>Women_Perfume_Table[[#This Row],[Sold]]*Women_Perfume_Table[[#This Row],[Price]]</f>
        <v>92540.7</v>
      </c>
      <c r="G17" s="2">
        <v>45323</v>
      </c>
      <c r="H17" s="3" t="s">
        <v>336</v>
      </c>
      <c r="I17">
        <f>((Women_Perfume_Table[[#This Row],[Total Sales]]-$M$2)/$M$3)</f>
        <v>2.1265754859282504</v>
      </c>
      <c r="J17" s="4" t="str">
        <f>IF(Women_Perfume_Table[[#This Row],[Z-Score]]&gt;3,"No","Yes")</f>
        <v>Yes</v>
      </c>
      <c r="K17" s="4">
        <f>AVERAGEIFS(Women_Perfume_Table[Total Sales],Women_Perfume_Table[Type],Women_Perfume_Table[[#This Row],[Type]])</f>
        <v>24241.821658291443</v>
      </c>
    </row>
    <row r="18" spans="1:11" x14ac:dyDescent="0.3">
      <c r="A18" s="4" t="s">
        <v>15</v>
      </c>
      <c r="B18" t="s">
        <v>2</v>
      </c>
      <c r="C18">
        <v>33.380000000000003</v>
      </c>
      <c r="D18">
        <v>76</v>
      </c>
      <c r="E18">
        <v>2715</v>
      </c>
      <c r="F18">
        <f>Women_Perfume_Table[[#This Row],[Sold]]*Women_Perfume_Table[[#This Row],[Price]]</f>
        <v>90626.700000000012</v>
      </c>
      <c r="G18" s="2">
        <v>45392</v>
      </c>
      <c r="H18" s="3" t="s">
        <v>336</v>
      </c>
      <c r="I18">
        <f>((Women_Perfume_Table[[#This Row],[Total Sales]]-$M$2)/$M$3)</f>
        <v>2.074825145179739</v>
      </c>
      <c r="J18" s="4" t="str">
        <f>IF(Women_Perfume_Table[[#This Row],[Z-Score]]&gt;3,"No","Yes")</f>
        <v>Yes</v>
      </c>
      <c r="K18" s="4">
        <f>AVERAGEIFS(Women_Perfume_Table[Total Sales],Women_Perfume_Table[Type],Women_Perfume_Table[[#This Row],[Type]])</f>
        <v>12921.930135363791</v>
      </c>
    </row>
    <row r="19" spans="1:11" x14ac:dyDescent="0.3">
      <c r="A19" s="4" t="s">
        <v>20</v>
      </c>
      <c r="B19" t="s">
        <v>54</v>
      </c>
      <c r="C19">
        <v>65.55</v>
      </c>
      <c r="D19">
        <v>10</v>
      </c>
      <c r="E19">
        <v>1355</v>
      </c>
      <c r="F19">
        <f>Women_Perfume_Table[[#This Row],[Sold]]*Women_Perfume_Table[[#This Row],[Price]]</f>
        <v>88820.25</v>
      </c>
      <c r="G19" s="2">
        <v>45422</v>
      </c>
      <c r="H19" s="3" t="s">
        <v>336</v>
      </c>
      <c r="I19">
        <f>((Women_Perfume_Table[[#This Row],[Total Sales]]-$M$2)/$M$3)</f>
        <v>2.0259827193463278</v>
      </c>
      <c r="J19" s="4" t="str">
        <f>IF(Women_Perfume_Table[[#This Row],[Z-Score]]&gt;3,"No","Yes")</f>
        <v>Yes</v>
      </c>
      <c r="K19" s="4">
        <f>AVERAGEIFS(Women_Perfume_Table[Total Sales],Women_Perfume_Table[Type],Women_Perfume_Table[[#This Row],[Type]])</f>
        <v>24241.821658291443</v>
      </c>
    </row>
    <row r="20" spans="1:11" x14ac:dyDescent="0.3">
      <c r="A20" s="4" t="s">
        <v>216</v>
      </c>
      <c r="B20" t="s">
        <v>74</v>
      </c>
      <c r="C20">
        <v>20.45</v>
      </c>
      <c r="D20">
        <v>110</v>
      </c>
      <c r="E20">
        <v>4308</v>
      </c>
      <c r="F20">
        <f>Women_Perfume_Table[[#This Row],[Sold]]*Women_Perfume_Table[[#This Row],[Price]]</f>
        <v>88098.599999999991</v>
      </c>
      <c r="G20" s="2">
        <v>45348</v>
      </c>
      <c r="H20" s="3" t="s">
        <v>337</v>
      </c>
      <c r="I20">
        <f>((Women_Perfume_Table[[#This Row],[Total Sales]]-$M$2)/$M$3)</f>
        <v>2.0064708941628564</v>
      </c>
      <c r="J20" s="4" t="str">
        <f>IF(Women_Perfume_Table[[#This Row],[Z-Score]]&gt;3,"No","Yes")</f>
        <v>Yes</v>
      </c>
      <c r="K20" s="4">
        <f>AVERAGEIFS(Women_Perfume_Table[Total Sales],Women_Perfume_Table[Type],Women_Perfume_Table[[#This Row],[Type]])</f>
        <v>23968.416956521738</v>
      </c>
    </row>
    <row r="21" spans="1:11" x14ac:dyDescent="0.3">
      <c r="A21" s="4" t="s">
        <v>312</v>
      </c>
      <c r="B21" t="s">
        <v>2</v>
      </c>
      <c r="C21">
        <v>39.82</v>
      </c>
      <c r="D21">
        <v>10</v>
      </c>
      <c r="E21">
        <v>2143</v>
      </c>
      <c r="F21">
        <f>Women_Perfume_Table[[#This Row],[Sold]]*Women_Perfume_Table[[#This Row],[Price]]</f>
        <v>85334.26</v>
      </c>
      <c r="G21" s="2">
        <v>45364</v>
      </c>
      <c r="H21" s="3" t="s">
        <v>336</v>
      </c>
      <c r="I21">
        <f>((Women_Perfume_Table[[#This Row],[Total Sales]]-$M$2)/$M$3)</f>
        <v>1.9317292343171191</v>
      </c>
      <c r="J21" s="4" t="str">
        <f>IF(Women_Perfume_Table[[#This Row],[Z-Score]]&gt;3,"No","Yes")</f>
        <v>Yes</v>
      </c>
      <c r="K21" s="4">
        <f>AVERAGEIFS(Women_Perfume_Table[Total Sales],Women_Perfume_Table[Type],Women_Perfume_Table[[#This Row],[Type]])</f>
        <v>12921.930135363791</v>
      </c>
    </row>
    <row r="22" spans="1:11" x14ac:dyDescent="0.3">
      <c r="A22" s="4" t="s">
        <v>79</v>
      </c>
      <c r="B22" t="s">
        <v>222</v>
      </c>
      <c r="C22">
        <v>85.56</v>
      </c>
      <c r="D22">
        <v>1</v>
      </c>
      <c r="E22">
        <v>953</v>
      </c>
      <c r="F22">
        <f>Women_Perfume_Table[[#This Row],[Sold]]*Women_Perfume_Table[[#This Row],[Price]]</f>
        <v>81538.680000000008</v>
      </c>
      <c r="G22" s="2">
        <v>45333</v>
      </c>
      <c r="H22" s="3" t="s">
        <v>143</v>
      </c>
      <c r="I22">
        <f>((Women_Perfume_Table[[#This Row],[Total Sales]]-$M$2)/$M$3)</f>
        <v>1.8291051181529416</v>
      </c>
      <c r="J22" s="4" t="str">
        <f>IF(Women_Perfume_Table[[#This Row],[Z-Score]]&gt;3,"No","Yes")</f>
        <v>Yes</v>
      </c>
      <c r="K22" s="4">
        <f>AVERAGEIFS(Women_Perfume_Table[Total Sales],Women_Perfume_Table[Type],Women_Perfume_Table[[#This Row],[Type]])</f>
        <v>87846.875</v>
      </c>
    </row>
    <row r="23" spans="1:11" x14ac:dyDescent="0.3">
      <c r="A23" s="4" t="s">
        <v>197</v>
      </c>
      <c r="B23" t="s">
        <v>2</v>
      </c>
      <c r="C23">
        <v>34.380000000000003</v>
      </c>
      <c r="D23">
        <v>131</v>
      </c>
      <c r="E23">
        <v>2361</v>
      </c>
      <c r="F23">
        <f>Women_Perfume_Table[[#This Row],[Sold]]*Women_Perfume_Table[[#This Row],[Price]]</f>
        <v>81171.180000000008</v>
      </c>
      <c r="G23" s="2">
        <v>45337</v>
      </c>
      <c r="H23" s="3" t="s">
        <v>335</v>
      </c>
      <c r="I23">
        <f>((Women_Perfume_Table[[#This Row],[Total Sales]]-$M$2)/$M$3)</f>
        <v>1.8191687282756803</v>
      </c>
      <c r="J23" s="4" t="str">
        <f>IF(Women_Perfume_Table[[#This Row],[Z-Score]]&gt;3,"No","Yes")</f>
        <v>Yes</v>
      </c>
      <c r="K23" s="4">
        <f>AVERAGEIFS(Women_Perfume_Table[Total Sales],Women_Perfume_Table[Type],Women_Perfume_Table[[#This Row],[Type]])</f>
        <v>12921.930135363791</v>
      </c>
    </row>
    <row r="24" spans="1:11" x14ac:dyDescent="0.3">
      <c r="A24" s="4" t="s">
        <v>233</v>
      </c>
      <c r="B24" t="s">
        <v>2</v>
      </c>
      <c r="C24">
        <v>22.9</v>
      </c>
      <c r="D24">
        <v>1</v>
      </c>
      <c r="E24">
        <v>3510</v>
      </c>
      <c r="F24">
        <f>Women_Perfume_Table[[#This Row],[Sold]]*Women_Perfume_Table[[#This Row],[Price]]</f>
        <v>80379</v>
      </c>
      <c r="G24" s="2">
        <v>45370</v>
      </c>
      <c r="H24" s="3" t="s">
        <v>336</v>
      </c>
      <c r="I24">
        <f>((Women_Perfume_Table[[#This Row],[Total Sales]]-$M$2)/$M$3)</f>
        <v>1.7977499273696425</v>
      </c>
      <c r="J24" s="4" t="str">
        <f>IF(Women_Perfume_Table[[#This Row],[Z-Score]]&gt;3,"No","Yes")</f>
        <v>Yes</v>
      </c>
      <c r="K24" s="4">
        <f>AVERAGEIFS(Women_Perfume_Table[Total Sales],Women_Perfume_Table[Type],Women_Perfume_Table[[#This Row],[Type]])</f>
        <v>12921.930135363791</v>
      </c>
    </row>
    <row r="25" spans="1:11" x14ac:dyDescent="0.3">
      <c r="A25" s="4" t="s">
        <v>87</v>
      </c>
      <c r="B25" t="s">
        <v>4</v>
      </c>
      <c r="C25">
        <v>22.23</v>
      </c>
      <c r="D25">
        <v>10</v>
      </c>
      <c r="E25">
        <v>3584</v>
      </c>
      <c r="F25">
        <f>Women_Perfume_Table[[#This Row],[Sold]]*Women_Perfume_Table[[#This Row],[Price]]</f>
        <v>79672.320000000007</v>
      </c>
      <c r="G25" s="2">
        <v>45374</v>
      </c>
      <c r="H25" s="3" t="s">
        <v>335</v>
      </c>
      <c r="I25">
        <f>((Women_Perfume_Table[[#This Row],[Total Sales]]-$M$2)/$M$3)</f>
        <v>1.7786428579860698</v>
      </c>
      <c r="J25" s="4" t="str">
        <f>IF(Women_Perfume_Table[[#This Row],[Z-Score]]&gt;3,"No","Yes")</f>
        <v>Yes</v>
      </c>
      <c r="K25" s="4">
        <f>AVERAGEIFS(Women_Perfume_Table[Total Sales],Women_Perfume_Table[Type],Women_Perfume_Table[[#This Row],[Type]])</f>
        <v>24241.821658291443</v>
      </c>
    </row>
    <row r="26" spans="1:11" x14ac:dyDescent="0.3">
      <c r="A26" s="4" t="s">
        <v>174</v>
      </c>
      <c r="B26" s="4" t="s">
        <v>4</v>
      </c>
      <c r="C26">
        <v>35.39</v>
      </c>
      <c r="D26">
        <v>31</v>
      </c>
      <c r="E26">
        <v>2209</v>
      </c>
      <c r="F26">
        <f>Women_Perfume_Table[[#This Row],[Sold]]*Women_Perfume_Table[[#This Row],[Price]]</f>
        <v>78176.509999999995</v>
      </c>
      <c r="G26" s="2">
        <v>45387</v>
      </c>
      <c r="H26" s="3" t="s">
        <v>335</v>
      </c>
      <c r="I26">
        <f>((Women_Perfume_Table[[#This Row],[Total Sales]]-$M$2)/$M$3)</f>
        <v>1.7381994529729914</v>
      </c>
      <c r="J26" s="4" t="str">
        <f>IF(Women_Perfume_Table[[#This Row],[Z-Score]]&gt;3,"No","Yes")</f>
        <v>Yes</v>
      </c>
      <c r="K26" s="4">
        <f>AVERAGEIFS(Women_Perfume_Table[Total Sales],Women_Perfume_Table[Type],Women_Perfume_Table[[#This Row],[Type]])</f>
        <v>24241.821658291443</v>
      </c>
    </row>
    <row r="27" spans="1:11" x14ac:dyDescent="0.3">
      <c r="A27" s="4" t="s">
        <v>153</v>
      </c>
      <c r="B27" t="s">
        <v>74</v>
      </c>
      <c r="C27">
        <v>31.14</v>
      </c>
      <c r="D27">
        <v>25</v>
      </c>
      <c r="E27">
        <v>2503</v>
      </c>
      <c r="F27">
        <f>Women_Perfume_Table[[#This Row],[Sold]]*Women_Perfume_Table[[#This Row],[Price]]</f>
        <v>77943.42</v>
      </c>
      <c r="G27" s="2">
        <v>45419</v>
      </c>
      <c r="H27" s="3" t="s">
        <v>337</v>
      </c>
      <c r="I27">
        <f>((Women_Perfume_Table[[#This Row],[Total Sales]]-$M$2)/$M$3)</f>
        <v>1.7318972132002273</v>
      </c>
      <c r="J27" s="4" t="str">
        <f>IF(Women_Perfume_Table[[#This Row],[Z-Score]]&gt;3,"No","Yes")</f>
        <v>Yes</v>
      </c>
      <c r="K27" s="4">
        <f>AVERAGEIFS(Women_Perfume_Table[Total Sales],Women_Perfume_Table[Type],Women_Perfume_Table[[#This Row],[Type]])</f>
        <v>23968.416956521738</v>
      </c>
    </row>
    <row r="28" spans="1:11" x14ac:dyDescent="0.3">
      <c r="A28" s="4" t="s">
        <v>197</v>
      </c>
      <c r="B28" t="s">
        <v>2</v>
      </c>
      <c r="C28">
        <v>24.24</v>
      </c>
      <c r="D28">
        <v>251</v>
      </c>
      <c r="E28">
        <v>3152</v>
      </c>
      <c r="F28">
        <f>Women_Perfume_Table[[#This Row],[Sold]]*Women_Perfume_Table[[#This Row],[Price]]</f>
        <v>76404.479999999996</v>
      </c>
      <c r="G28" s="2">
        <v>45426</v>
      </c>
      <c r="H28" s="3" t="s">
        <v>336</v>
      </c>
      <c r="I28">
        <f>((Women_Perfume_Table[[#This Row],[Total Sales]]-$M$2)/$M$3)</f>
        <v>1.6902876680635948</v>
      </c>
      <c r="J28" s="4" t="str">
        <f>IF(Women_Perfume_Table[[#This Row],[Z-Score]]&gt;3,"No","Yes")</f>
        <v>Yes</v>
      </c>
      <c r="K28" s="4">
        <f>AVERAGEIFS(Women_Perfume_Table[Total Sales],Women_Perfume_Table[Type],Women_Perfume_Table[[#This Row],[Type]])</f>
        <v>12921.930135363791</v>
      </c>
    </row>
    <row r="29" spans="1:11" x14ac:dyDescent="0.3">
      <c r="A29" s="4" t="s">
        <v>50</v>
      </c>
      <c r="B29" s="4" t="s">
        <v>74</v>
      </c>
      <c r="C29">
        <v>50.07</v>
      </c>
      <c r="D29">
        <v>62</v>
      </c>
      <c r="E29">
        <v>1522</v>
      </c>
      <c r="F29">
        <f>Women_Perfume_Table[[#This Row],[Sold]]*Women_Perfume_Table[[#This Row],[Price]]</f>
        <v>76206.539999999994</v>
      </c>
      <c r="G29" s="2">
        <v>45335</v>
      </c>
      <c r="H29" s="3" t="s">
        <v>337</v>
      </c>
      <c r="I29">
        <f>((Women_Perfume_Table[[#This Row],[Total Sales]]-$M$2)/$M$3)</f>
        <v>1.6849358068056215</v>
      </c>
      <c r="J29" s="4" t="str">
        <f>IF(Women_Perfume_Table[[#This Row],[Z-Score]]&gt;3,"No","Yes")</f>
        <v>Yes</v>
      </c>
      <c r="K29" s="4">
        <f>AVERAGEIFS(Women_Perfume_Table[Total Sales],Women_Perfume_Table[Type],Women_Perfume_Table[[#This Row],[Type]])</f>
        <v>23968.416956521738</v>
      </c>
    </row>
    <row r="30" spans="1:11" x14ac:dyDescent="0.3">
      <c r="A30" s="4" t="s">
        <v>105</v>
      </c>
      <c r="B30" t="s">
        <v>4</v>
      </c>
      <c r="C30">
        <v>22.51</v>
      </c>
      <c r="D30">
        <v>189</v>
      </c>
      <c r="E30">
        <v>3319</v>
      </c>
      <c r="F30">
        <f>Women_Perfume_Table[[#This Row],[Sold]]*Women_Perfume_Table[[#This Row],[Price]]</f>
        <v>74710.69</v>
      </c>
      <c r="G30" s="2">
        <v>45311</v>
      </c>
      <c r="H30" s="3" t="s">
        <v>337</v>
      </c>
      <c r="I30">
        <f>((Women_Perfume_Table[[#This Row],[Total Sales]]-$M$2)/$M$3)</f>
        <v>1.6444913202807203</v>
      </c>
      <c r="J30" s="4" t="str">
        <f>IF(Women_Perfume_Table[[#This Row],[Z-Score]]&gt;3,"No","Yes")</f>
        <v>Yes</v>
      </c>
      <c r="K30" s="4">
        <f>AVERAGEIFS(Women_Perfume_Table[Total Sales],Women_Perfume_Table[Type],Women_Perfume_Table[[#This Row],[Type]])</f>
        <v>24241.821658291443</v>
      </c>
    </row>
    <row r="31" spans="1:11" x14ac:dyDescent="0.3">
      <c r="A31" s="4" t="s">
        <v>237</v>
      </c>
      <c r="B31" t="s">
        <v>2</v>
      </c>
      <c r="C31">
        <v>44.99</v>
      </c>
      <c r="D31">
        <v>10</v>
      </c>
      <c r="E31">
        <v>1647</v>
      </c>
      <c r="F31">
        <f>Women_Perfume_Table[[#This Row],[Sold]]*Women_Perfume_Table[[#This Row],[Price]]</f>
        <v>74098.53</v>
      </c>
      <c r="G31" s="2">
        <v>45420</v>
      </c>
      <c r="H31" s="3" t="s">
        <v>143</v>
      </c>
      <c r="I31">
        <f>((Women_Perfume_Table[[#This Row],[Total Sales]]-$M$2)/$M$3)</f>
        <v>1.6279398633357836</v>
      </c>
      <c r="J31" s="4" t="str">
        <f>IF(Women_Perfume_Table[[#This Row],[Z-Score]]&gt;3,"No","Yes")</f>
        <v>Yes</v>
      </c>
      <c r="K31" s="4">
        <f>AVERAGEIFS(Women_Perfume_Table[Total Sales],Women_Perfume_Table[Type],Women_Perfume_Table[[#This Row],[Type]])</f>
        <v>12921.930135363791</v>
      </c>
    </row>
    <row r="32" spans="1:11" x14ac:dyDescent="0.3">
      <c r="A32" s="4" t="s">
        <v>236</v>
      </c>
      <c r="B32" t="s">
        <v>2</v>
      </c>
      <c r="C32">
        <v>18.899999999999999</v>
      </c>
      <c r="D32">
        <v>245</v>
      </c>
      <c r="E32">
        <v>3860</v>
      </c>
      <c r="F32">
        <f>Women_Perfume_Table[[#This Row],[Sold]]*Women_Perfume_Table[[#This Row],[Price]]</f>
        <v>72954</v>
      </c>
      <c r="G32" s="2">
        <v>45355</v>
      </c>
      <c r="H32" s="3" t="s">
        <v>336</v>
      </c>
      <c r="I32">
        <f>((Women_Perfume_Table[[#This Row],[Total Sales]]-$M$2)/$M$3)</f>
        <v>1.596994295155588</v>
      </c>
      <c r="J32" s="4" t="str">
        <f>IF(Women_Perfume_Table[[#This Row],[Z-Score]]&gt;3,"No","Yes")</f>
        <v>Yes</v>
      </c>
      <c r="K32" s="4">
        <f>AVERAGEIFS(Women_Perfume_Table[Total Sales],Women_Perfume_Table[Type],Women_Perfume_Table[[#This Row],[Type]])</f>
        <v>12921.930135363791</v>
      </c>
    </row>
    <row r="33" spans="1:11" x14ac:dyDescent="0.3">
      <c r="A33" s="4" t="s">
        <v>233</v>
      </c>
      <c r="B33" t="s">
        <v>2</v>
      </c>
      <c r="C33">
        <v>20.420000000000002</v>
      </c>
      <c r="D33">
        <v>204</v>
      </c>
      <c r="E33">
        <v>3525</v>
      </c>
      <c r="F33">
        <f>Women_Perfume_Table[[#This Row],[Sold]]*Women_Perfume_Table[[#This Row],[Price]]</f>
        <v>71980.5</v>
      </c>
      <c r="G33" s="2">
        <v>45376</v>
      </c>
      <c r="H33" s="3" t="s">
        <v>336</v>
      </c>
      <c r="I33">
        <f>((Women_Perfume_Table[[#This Row],[Total Sales]]-$M$2)/$M$3)</f>
        <v>1.5706730011541896</v>
      </c>
      <c r="J33" s="4" t="str">
        <f>IF(Women_Perfume_Table[[#This Row],[Z-Score]]&gt;3,"No","Yes")</f>
        <v>Yes</v>
      </c>
      <c r="K33" s="4">
        <f>AVERAGEIFS(Women_Perfume_Table[Total Sales],Women_Perfume_Table[Type],Women_Perfume_Table[[#This Row],[Type]])</f>
        <v>12921.930135363791</v>
      </c>
    </row>
    <row r="34" spans="1:11" x14ac:dyDescent="0.3">
      <c r="A34" s="4" t="s">
        <v>15</v>
      </c>
      <c r="B34" t="s">
        <v>4</v>
      </c>
      <c r="C34">
        <v>37.630000000000003</v>
      </c>
      <c r="D34">
        <v>12</v>
      </c>
      <c r="E34">
        <v>1909</v>
      </c>
      <c r="F34">
        <f>Women_Perfume_Table[[#This Row],[Sold]]*Women_Perfume_Table[[#This Row],[Price]]</f>
        <v>71835.67</v>
      </c>
      <c r="G34" s="2">
        <v>45311</v>
      </c>
      <c r="H34" s="3" t="s">
        <v>143</v>
      </c>
      <c r="I34">
        <f>((Women_Perfume_Table[[#This Row],[Total Sales]]-$M$2)/$M$3)</f>
        <v>1.5667571172197032</v>
      </c>
      <c r="J34" s="4" t="str">
        <f>IF(Women_Perfume_Table[[#This Row],[Z-Score]]&gt;3,"No","Yes")</f>
        <v>Yes</v>
      </c>
      <c r="K34" s="4">
        <f>AVERAGEIFS(Women_Perfume_Table[Total Sales],Women_Perfume_Table[Type],Women_Perfume_Table[[#This Row],[Type]])</f>
        <v>24241.821658291443</v>
      </c>
    </row>
    <row r="35" spans="1:11" x14ac:dyDescent="0.3">
      <c r="A35" s="4" t="s">
        <v>153</v>
      </c>
      <c r="B35" t="s">
        <v>74</v>
      </c>
      <c r="C35">
        <v>37.020000000000003</v>
      </c>
      <c r="D35">
        <v>25</v>
      </c>
      <c r="E35">
        <v>1926</v>
      </c>
      <c r="F35">
        <f>Women_Perfume_Table[[#This Row],[Sold]]*Women_Perfume_Table[[#This Row],[Price]]</f>
        <v>71300.52</v>
      </c>
      <c r="G35" s="2">
        <v>45338</v>
      </c>
      <c r="H35" s="3" t="s">
        <v>337</v>
      </c>
      <c r="I35">
        <f>((Women_Perfume_Table[[#This Row],[Total Sales]]-$M$2)/$M$3)</f>
        <v>1.5522878409127201</v>
      </c>
      <c r="J35" s="4" t="str">
        <f>IF(Women_Perfume_Table[[#This Row],[Z-Score]]&gt;3,"No","Yes")</f>
        <v>Yes</v>
      </c>
      <c r="K35" s="4">
        <f>AVERAGEIFS(Women_Perfume_Table[Total Sales],Women_Perfume_Table[Type],Women_Perfume_Table[[#This Row],[Type]])</f>
        <v>23968.416956521738</v>
      </c>
    </row>
    <row r="36" spans="1:11" x14ac:dyDescent="0.3">
      <c r="A36" s="4" t="s">
        <v>153</v>
      </c>
      <c r="B36" t="s">
        <v>2</v>
      </c>
      <c r="C36">
        <v>38.89</v>
      </c>
      <c r="D36">
        <v>25</v>
      </c>
      <c r="E36">
        <v>1832</v>
      </c>
      <c r="F36">
        <f>Women_Perfume_Table[[#This Row],[Sold]]*Women_Perfume_Table[[#This Row],[Price]]</f>
        <v>71246.48</v>
      </c>
      <c r="G36" s="2">
        <v>45321</v>
      </c>
      <c r="H36" s="3" t="s">
        <v>336</v>
      </c>
      <c r="I36">
        <f>((Women_Perfume_Table[[#This Row],[Total Sales]]-$M$2)/$M$3)</f>
        <v>1.5508267184393398</v>
      </c>
      <c r="J36" s="4" t="str">
        <f>IF(Women_Perfume_Table[[#This Row],[Z-Score]]&gt;3,"No","Yes")</f>
        <v>Yes</v>
      </c>
      <c r="K36" s="4">
        <f>AVERAGEIFS(Women_Perfume_Table[Total Sales],Women_Perfume_Table[Type],Women_Perfume_Table[[#This Row],[Type]])</f>
        <v>12921.930135363791</v>
      </c>
    </row>
    <row r="37" spans="1:11" x14ac:dyDescent="0.3">
      <c r="A37" s="4" t="s">
        <v>285</v>
      </c>
      <c r="B37" s="4" t="s">
        <v>2</v>
      </c>
      <c r="C37">
        <v>26.14</v>
      </c>
      <c r="D37">
        <v>10</v>
      </c>
      <c r="E37">
        <v>2724</v>
      </c>
      <c r="F37">
        <f>Women_Perfume_Table[[#This Row],[Sold]]*Women_Perfume_Table[[#This Row],[Price]]</f>
        <v>71205.36</v>
      </c>
      <c r="G37" s="2">
        <v>45336</v>
      </c>
      <c r="H37" s="3" t="s">
        <v>337</v>
      </c>
      <c r="I37">
        <f>((Women_Perfume_Table[[#This Row],[Total Sales]]-$M$2)/$M$3)</f>
        <v>1.54971492428491</v>
      </c>
      <c r="J37" s="4" t="str">
        <f>IF(Women_Perfume_Table[[#This Row],[Z-Score]]&gt;3,"No","Yes")</f>
        <v>Yes</v>
      </c>
      <c r="K37" s="4">
        <f>AVERAGEIFS(Women_Perfume_Table[Total Sales],Women_Perfume_Table[Type],Women_Perfume_Table[[#This Row],[Type]])</f>
        <v>12921.930135363791</v>
      </c>
    </row>
    <row r="38" spans="1:11" x14ac:dyDescent="0.3">
      <c r="A38" s="4" t="s">
        <v>215</v>
      </c>
      <c r="B38" t="s">
        <v>4</v>
      </c>
      <c r="C38">
        <v>29.97</v>
      </c>
      <c r="D38">
        <v>93</v>
      </c>
      <c r="E38">
        <v>2311</v>
      </c>
      <c r="F38">
        <f>Women_Perfume_Table[[#This Row],[Sold]]*Women_Perfume_Table[[#This Row],[Price]]</f>
        <v>69260.67</v>
      </c>
      <c r="G38" s="2">
        <v>45370</v>
      </c>
      <c r="H38" s="3" t="s">
        <v>143</v>
      </c>
      <c r="I38">
        <f>((Women_Perfume_Table[[#This Row],[Total Sales]]-$M$2)/$M$3)</f>
        <v>1.4971347935899133</v>
      </c>
      <c r="J38" s="4" t="str">
        <f>IF(Women_Perfume_Table[[#This Row],[Z-Score]]&gt;3,"No","Yes")</f>
        <v>Yes</v>
      </c>
      <c r="K38" s="4">
        <f>AVERAGEIFS(Women_Perfume_Table[Total Sales],Women_Perfume_Table[Type],Women_Perfume_Table[[#This Row],[Type]])</f>
        <v>24241.821658291443</v>
      </c>
    </row>
    <row r="39" spans="1:11" x14ac:dyDescent="0.3">
      <c r="A39" s="4" t="s">
        <v>78</v>
      </c>
      <c r="B39" t="s">
        <v>4</v>
      </c>
      <c r="C39">
        <v>24.74</v>
      </c>
      <c r="D39">
        <v>10</v>
      </c>
      <c r="E39">
        <v>2761</v>
      </c>
      <c r="F39">
        <f>Women_Perfume_Table[[#This Row],[Sold]]*Women_Perfume_Table[[#This Row],[Price]]</f>
        <v>68307.14</v>
      </c>
      <c r="G39" s="2">
        <v>45382</v>
      </c>
      <c r="H39" s="3" t="s">
        <v>337</v>
      </c>
      <c r="I39">
        <f>((Women_Perfume_Table[[#This Row],[Total Sales]]-$M$2)/$M$3)</f>
        <v>1.4713534443663352</v>
      </c>
      <c r="J39" s="4" t="str">
        <f>IF(Women_Perfume_Table[[#This Row],[Z-Score]]&gt;3,"No","Yes")</f>
        <v>Yes</v>
      </c>
      <c r="K39" s="4">
        <f>AVERAGEIFS(Women_Perfume_Table[Total Sales],Women_Perfume_Table[Type],Women_Perfume_Table[[#This Row],[Type]])</f>
        <v>24241.821658291443</v>
      </c>
    </row>
    <row r="40" spans="1:11" x14ac:dyDescent="0.3">
      <c r="A40" s="4" t="s">
        <v>56</v>
      </c>
      <c r="B40" t="s">
        <v>2</v>
      </c>
      <c r="C40">
        <v>34.93</v>
      </c>
      <c r="D40">
        <v>1</v>
      </c>
      <c r="E40">
        <v>1947</v>
      </c>
      <c r="F40">
        <f>Women_Perfume_Table[[#This Row],[Sold]]*Women_Perfume_Table[[#This Row],[Price]]</f>
        <v>68008.710000000006</v>
      </c>
      <c r="G40" s="2">
        <v>45372</v>
      </c>
      <c r="H40" s="3" t="s">
        <v>337</v>
      </c>
      <c r="I40">
        <f>((Women_Perfume_Table[[#This Row],[Total Sales]]-$M$2)/$M$3)</f>
        <v>1.4632845550300877</v>
      </c>
      <c r="J40" s="4" t="str">
        <f>IF(Women_Perfume_Table[[#This Row],[Z-Score]]&gt;3,"No","Yes")</f>
        <v>Yes</v>
      </c>
      <c r="K40" s="4">
        <f>AVERAGEIFS(Women_Perfume_Table[Total Sales],Women_Perfume_Table[Type],Women_Perfume_Table[[#This Row],[Type]])</f>
        <v>12921.930135363791</v>
      </c>
    </row>
    <row r="41" spans="1:11" x14ac:dyDescent="0.3">
      <c r="A41" s="4" t="s">
        <v>15</v>
      </c>
      <c r="B41" t="s">
        <v>2</v>
      </c>
      <c r="C41">
        <v>54.9</v>
      </c>
      <c r="D41">
        <v>72</v>
      </c>
      <c r="E41">
        <v>1224</v>
      </c>
      <c r="F41">
        <f>Women_Perfume_Table[[#This Row],[Sold]]*Women_Perfume_Table[[#This Row],[Price]]</f>
        <v>67197.599999999991</v>
      </c>
      <c r="G41" s="2">
        <v>45337</v>
      </c>
      <c r="H41" s="3" t="s">
        <v>143</v>
      </c>
      <c r="I41">
        <f>((Women_Perfume_Table[[#This Row],[Total Sales]]-$M$2)/$M$3)</f>
        <v>1.4413539286536372</v>
      </c>
      <c r="J41" s="4" t="str">
        <f>IF(Women_Perfume_Table[[#This Row],[Z-Score]]&gt;3,"No","Yes")</f>
        <v>Yes</v>
      </c>
      <c r="K41" s="4">
        <f>AVERAGEIFS(Women_Perfume_Table[Total Sales],Women_Perfume_Table[Type],Women_Perfume_Table[[#This Row],[Type]])</f>
        <v>12921.930135363791</v>
      </c>
    </row>
    <row r="42" spans="1:11" x14ac:dyDescent="0.3">
      <c r="A42" s="4" t="s">
        <v>329</v>
      </c>
      <c r="B42" t="s">
        <v>2</v>
      </c>
      <c r="C42">
        <v>40.92</v>
      </c>
      <c r="D42">
        <v>1</v>
      </c>
      <c r="E42">
        <v>1571</v>
      </c>
      <c r="F42">
        <f>Women_Perfume_Table[[#This Row],[Sold]]*Women_Perfume_Table[[#This Row],[Price]]</f>
        <v>64285.32</v>
      </c>
      <c r="G42" s="2">
        <v>45374</v>
      </c>
      <c r="H42" s="3" t="s">
        <v>335</v>
      </c>
      <c r="I42">
        <f>((Women_Perfume_Table[[#This Row],[Total Sales]]-$M$2)/$M$3)</f>
        <v>1.3626122973291463</v>
      </c>
      <c r="J42" s="4" t="str">
        <f>IF(Women_Perfume_Table[[#This Row],[Z-Score]]&gt;3,"No","Yes")</f>
        <v>Yes</v>
      </c>
      <c r="K42" s="4">
        <f>AVERAGEIFS(Women_Perfume_Table[Total Sales],Women_Perfume_Table[Type],Women_Perfume_Table[[#This Row],[Type]])</f>
        <v>12921.930135363791</v>
      </c>
    </row>
    <row r="43" spans="1:11" x14ac:dyDescent="0.3">
      <c r="A43" s="4" t="s">
        <v>197</v>
      </c>
      <c r="B43" t="s">
        <v>2</v>
      </c>
      <c r="C43">
        <v>34.6</v>
      </c>
      <c r="D43">
        <v>89</v>
      </c>
      <c r="E43">
        <v>1833</v>
      </c>
      <c r="F43">
        <f>Women_Perfume_Table[[#This Row],[Sold]]*Women_Perfume_Table[[#This Row],[Price]]</f>
        <v>63421.8</v>
      </c>
      <c r="G43" s="2">
        <v>45443</v>
      </c>
      <c r="H43" s="3" t="s">
        <v>337</v>
      </c>
      <c r="I43">
        <f>((Women_Perfume_Table[[#This Row],[Total Sales]]-$M$2)/$M$3)</f>
        <v>1.3392646200861187</v>
      </c>
      <c r="J43" s="4" t="str">
        <f>IF(Women_Perfume_Table[[#This Row],[Z-Score]]&gt;3,"No","Yes")</f>
        <v>Yes</v>
      </c>
      <c r="K43" s="4">
        <f>AVERAGEIFS(Women_Perfume_Table[Total Sales],Women_Perfume_Table[Type],Women_Perfume_Table[[#This Row],[Type]])</f>
        <v>12921.930135363791</v>
      </c>
    </row>
    <row r="44" spans="1:11" x14ac:dyDescent="0.3">
      <c r="A44" s="4" t="s">
        <v>197</v>
      </c>
      <c r="B44" s="4" t="s">
        <v>2</v>
      </c>
      <c r="C44">
        <v>28.68</v>
      </c>
      <c r="D44">
        <v>145</v>
      </c>
      <c r="E44">
        <v>2188</v>
      </c>
      <c r="F44">
        <f>Women_Perfume_Table[[#This Row],[Sold]]*Women_Perfume_Table[[#This Row],[Price]]</f>
        <v>62751.839999999997</v>
      </c>
      <c r="G44" s="2">
        <v>45394</v>
      </c>
      <c r="H44" s="3" t="s">
        <v>335</v>
      </c>
      <c r="I44">
        <f>((Women_Perfume_Table[[#This Row],[Total Sales]]-$M$2)/$M$3)</f>
        <v>1.3211503785564043</v>
      </c>
      <c r="J44" s="4" t="str">
        <f>IF(Women_Perfume_Table[[#This Row],[Z-Score]]&gt;3,"No","Yes")</f>
        <v>Yes</v>
      </c>
      <c r="K44" s="4">
        <f>AVERAGEIFS(Women_Perfume_Table[Total Sales],Women_Perfume_Table[Type],Women_Perfume_Table[[#This Row],[Type]])</f>
        <v>12921.930135363791</v>
      </c>
    </row>
    <row r="45" spans="1:11" x14ac:dyDescent="0.3">
      <c r="A45" s="4" t="s">
        <v>197</v>
      </c>
      <c r="B45" t="s">
        <v>2</v>
      </c>
      <c r="C45">
        <v>34.590000000000003</v>
      </c>
      <c r="D45">
        <v>1</v>
      </c>
      <c r="E45">
        <v>1790</v>
      </c>
      <c r="F45">
        <f>Women_Perfume_Table[[#This Row],[Sold]]*Women_Perfume_Table[[#This Row],[Price]]</f>
        <v>61916.100000000006</v>
      </c>
      <c r="G45" s="2">
        <v>45344</v>
      </c>
      <c r="H45" s="3" t="s">
        <v>337</v>
      </c>
      <c r="I45">
        <f>((Women_Perfume_Table[[#This Row],[Total Sales]]-$M$2)/$M$3)</f>
        <v>1.298553811274711</v>
      </c>
      <c r="J45" s="4" t="str">
        <f>IF(Women_Perfume_Table[[#This Row],[Z-Score]]&gt;3,"No","Yes")</f>
        <v>Yes</v>
      </c>
      <c r="K45" s="4">
        <f>AVERAGEIFS(Women_Perfume_Table[Total Sales],Women_Perfume_Table[Type],Women_Perfume_Table[[#This Row],[Type]])</f>
        <v>12921.930135363791</v>
      </c>
    </row>
    <row r="46" spans="1:11" x14ac:dyDescent="0.3">
      <c r="A46" s="4" t="s">
        <v>392</v>
      </c>
      <c r="B46" t="s">
        <v>4</v>
      </c>
      <c r="C46">
        <v>13.76</v>
      </c>
      <c r="D46">
        <v>86</v>
      </c>
      <c r="E46">
        <v>4492</v>
      </c>
      <c r="F46">
        <f>Women_Perfume_Table[[#This Row],[Sold]]*Women_Perfume_Table[[#This Row],[Price]]</f>
        <v>61809.919999999998</v>
      </c>
      <c r="G46" s="2">
        <v>45301</v>
      </c>
      <c r="H46" s="3" t="s">
        <v>337</v>
      </c>
      <c r="I46">
        <f>((Women_Perfume_Table[[#This Row],[Total Sales]]-$M$2)/$M$3)</f>
        <v>1.2956829381395609</v>
      </c>
      <c r="J46" s="4" t="str">
        <f>IF(Women_Perfume_Table[[#This Row],[Z-Score]]&gt;3,"No","Yes")</f>
        <v>Yes</v>
      </c>
      <c r="K46" s="4">
        <f>AVERAGEIFS(Women_Perfume_Table[Total Sales],Women_Perfume_Table[Type],Women_Perfume_Table[[#This Row],[Type]])</f>
        <v>24241.821658291443</v>
      </c>
    </row>
    <row r="47" spans="1:11" x14ac:dyDescent="0.3">
      <c r="A47" s="4" t="s">
        <v>233</v>
      </c>
      <c r="B47" t="s">
        <v>2</v>
      </c>
      <c r="C47">
        <v>20.25</v>
      </c>
      <c r="D47">
        <v>120</v>
      </c>
      <c r="E47">
        <v>2996</v>
      </c>
      <c r="F47">
        <f>Women_Perfume_Table[[#This Row],[Sold]]*Women_Perfume_Table[[#This Row],[Price]]</f>
        <v>60669</v>
      </c>
      <c r="G47" s="2">
        <v>45317</v>
      </c>
      <c r="H47" s="3" t="s">
        <v>143</v>
      </c>
      <c r="I47">
        <f>((Women_Perfume_Table[[#This Row],[Total Sales]]-$M$2)/$M$3)</f>
        <v>1.2648349764014251</v>
      </c>
      <c r="J47" s="4" t="str">
        <f>IF(Women_Perfume_Table[[#This Row],[Z-Score]]&gt;3,"No","Yes")</f>
        <v>Yes</v>
      </c>
      <c r="K47" s="4">
        <f>AVERAGEIFS(Women_Perfume_Table[Total Sales],Women_Perfume_Table[Type],Women_Perfume_Table[[#This Row],[Type]])</f>
        <v>12921.930135363791</v>
      </c>
    </row>
    <row r="48" spans="1:11" x14ac:dyDescent="0.3">
      <c r="A48" s="4" t="s">
        <v>225</v>
      </c>
      <c r="B48" t="s">
        <v>46</v>
      </c>
      <c r="C48">
        <v>18.63</v>
      </c>
      <c r="D48">
        <v>13</v>
      </c>
      <c r="E48">
        <v>3185</v>
      </c>
      <c r="F48">
        <f>Women_Perfume_Table[[#This Row],[Sold]]*Women_Perfume_Table[[#This Row],[Price]]</f>
        <v>59336.549999999996</v>
      </c>
      <c r="G48" s="2">
        <v>45439</v>
      </c>
      <c r="H48" s="3" t="s">
        <v>143</v>
      </c>
      <c r="I48">
        <f>((Women_Perfume_Table[[#This Row],[Total Sales]]-$M$2)/$M$3)</f>
        <v>1.2288084656750122</v>
      </c>
      <c r="J48" s="4" t="str">
        <f>IF(Women_Perfume_Table[[#This Row],[Z-Score]]&gt;3,"No","Yes")</f>
        <v>Yes</v>
      </c>
      <c r="K48" s="4">
        <f>AVERAGEIFS(Women_Perfume_Table[Total Sales],Women_Perfume_Table[Type],Women_Perfume_Table[[#This Row],[Type]])</f>
        <v>7614.4719047619074</v>
      </c>
    </row>
    <row r="49" spans="1:11" x14ac:dyDescent="0.3">
      <c r="A49" s="4" t="s">
        <v>210</v>
      </c>
      <c r="B49" t="s">
        <v>4</v>
      </c>
      <c r="C49">
        <v>26.33</v>
      </c>
      <c r="D49">
        <v>10</v>
      </c>
      <c r="E49">
        <v>2250</v>
      </c>
      <c r="F49">
        <f>Women_Perfume_Table[[#This Row],[Sold]]*Women_Perfume_Table[[#This Row],[Price]]</f>
        <v>59242.499999999993</v>
      </c>
      <c r="G49" s="2">
        <v>45419</v>
      </c>
      <c r="H49" s="3" t="s">
        <v>335</v>
      </c>
      <c r="I49">
        <f>((Women_Perfume_Table[[#This Row],[Total Sales]]-$M$2)/$M$3)</f>
        <v>1.2262655610003006</v>
      </c>
      <c r="J49" s="4" t="str">
        <f>IF(Women_Perfume_Table[[#This Row],[Z-Score]]&gt;3,"No","Yes")</f>
        <v>Yes</v>
      </c>
      <c r="K49" s="4">
        <f>AVERAGEIFS(Women_Perfume_Table[Total Sales],Women_Perfume_Table[Type],Women_Perfume_Table[[#This Row],[Type]])</f>
        <v>24241.821658291443</v>
      </c>
    </row>
    <row r="50" spans="1:11" x14ac:dyDescent="0.3">
      <c r="A50" s="4" t="s">
        <v>15</v>
      </c>
      <c r="B50" t="s">
        <v>4</v>
      </c>
      <c r="C50">
        <v>9.92</v>
      </c>
      <c r="D50">
        <v>10</v>
      </c>
      <c r="E50">
        <v>5971</v>
      </c>
      <c r="F50">
        <f>Women_Perfume_Table[[#This Row],[Sold]]*Women_Perfume_Table[[#This Row],[Price]]</f>
        <v>59232.32</v>
      </c>
      <c r="G50" s="2">
        <v>45420</v>
      </c>
      <c r="H50" s="3" t="s">
        <v>336</v>
      </c>
      <c r="I50">
        <f>((Women_Perfume_Table[[#This Row],[Total Sales]]-$M$2)/$M$3)</f>
        <v>1.2259903162412518</v>
      </c>
      <c r="J50" s="4" t="str">
        <f>IF(Women_Perfume_Table[[#This Row],[Z-Score]]&gt;3,"No","Yes")</f>
        <v>Yes</v>
      </c>
      <c r="K50" s="4">
        <f>AVERAGEIFS(Women_Perfume_Table[Total Sales],Women_Perfume_Table[Type],Women_Perfume_Table[[#This Row],[Type]])</f>
        <v>24241.821658291443</v>
      </c>
    </row>
    <row r="51" spans="1:11" x14ac:dyDescent="0.3">
      <c r="A51" s="4" t="s">
        <v>197</v>
      </c>
      <c r="B51" t="s">
        <v>74</v>
      </c>
      <c r="C51">
        <v>36.79</v>
      </c>
      <c r="D51">
        <v>68</v>
      </c>
      <c r="E51">
        <v>1498</v>
      </c>
      <c r="F51">
        <f>Women_Perfume_Table[[#This Row],[Sold]]*Women_Perfume_Table[[#This Row],[Price]]</f>
        <v>55111.42</v>
      </c>
      <c r="G51" s="2">
        <v>45352</v>
      </c>
      <c r="H51" s="3" t="s">
        <v>336</v>
      </c>
      <c r="I51">
        <f>((Women_Perfume_Table[[#This Row],[Total Sales]]-$M$2)/$M$3)</f>
        <v>1.1145702644175617</v>
      </c>
      <c r="J51" s="4" t="str">
        <f>IF(Women_Perfume_Table[[#This Row],[Z-Score]]&gt;3,"No","Yes")</f>
        <v>Yes</v>
      </c>
      <c r="K51" s="4">
        <f>AVERAGEIFS(Women_Perfume_Table[Total Sales],Women_Perfume_Table[Type],Women_Perfume_Table[[#This Row],[Type]])</f>
        <v>23968.416956521738</v>
      </c>
    </row>
    <row r="52" spans="1:11" x14ac:dyDescent="0.3">
      <c r="A52" s="4" t="s">
        <v>31</v>
      </c>
      <c r="B52" t="s">
        <v>4</v>
      </c>
      <c r="C52">
        <v>26.15</v>
      </c>
      <c r="D52">
        <v>112</v>
      </c>
      <c r="E52">
        <v>1954</v>
      </c>
      <c r="F52">
        <f>Women_Perfume_Table[[#This Row],[Sold]]*Women_Perfume_Table[[#This Row],[Price]]</f>
        <v>51097.1</v>
      </c>
      <c r="G52" s="2">
        <v>45410</v>
      </c>
      <c r="H52" s="3" t="s">
        <v>337</v>
      </c>
      <c r="I52">
        <f>((Women_Perfume_Table[[#This Row],[Total Sales]]-$M$2)/$M$3)</f>
        <v>1.0060319008472558</v>
      </c>
      <c r="J52" s="4" t="str">
        <f>IF(Women_Perfume_Table[[#This Row],[Z-Score]]&gt;3,"No","Yes")</f>
        <v>Yes</v>
      </c>
      <c r="K52" s="4">
        <f>AVERAGEIFS(Women_Perfume_Table[Total Sales],Women_Perfume_Table[Type],Women_Perfume_Table[[#This Row],[Type]])</f>
        <v>24241.821658291443</v>
      </c>
    </row>
    <row r="53" spans="1:11" x14ac:dyDescent="0.3">
      <c r="A53" s="4" t="s">
        <v>56</v>
      </c>
      <c r="B53" t="s">
        <v>2</v>
      </c>
      <c r="C53">
        <v>34.090000000000003</v>
      </c>
      <c r="D53">
        <v>252</v>
      </c>
      <c r="E53">
        <v>1429</v>
      </c>
      <c r="F53">
        <f>Women_Perfume_Table[[#This Row],[Sold]]*Women_Perfume_Table[[#This Row],[Price]]</f>
        <v>48714.610000000008</v>
      </c>
      <c r="G53" s="2">
        <v>45359</v>
      </c>
      <c r="H53" s="3" t="s">
        <v>335</v>
      </c>
      <c r="I53">
        <f>((Women_Perfume_Table[[#This Row],[Total Sales]]-$M$2)/$M$3)</f>
        <v>0.941614623245416</v>
      </c>
      <c r="J53" s="4" t="str">
        <f>IF(Women_Perfume_Table[[#This Row],[Z-Score]]&gt;3,"No","Yes")</f>
        <v>Yes</v>
      </c>
      <c r="K53" s="4">
        <f>AVERAGEIFS(Women_Perfume_Table[Total Sales],Women_Perfume_Table[Type],Women_Perfume_Table[[#This Row],[Type]])</f>
        <v>12921.930135363791</v>
      </c>
    </row>
    <row r="54" spans="1:11" x14ac:dyDescent="0.3">
      <c r="A54" s="4" t="s">
        <v>220</v>
      </c>
      <c r="B54" t="s">
        <v>2</v>
      </c>
      <c r="C54">
        <v>67.98</v>
      </c>
      <c r="D54">
        <v>1</v>
      </c>
      <c r="E54">
        <v>705</v>
      </c>
      <c r="F54">
        <f>Women_Perfume_Table[[#This Row],[Sold]]*Women_Perfume_Table[[#This Row],[Price]]</f>
        <v>47925.9</v>
      </c>
      <c r="G54" s="2">
        <v>45332</v>
      </c>
      <c r="H54" s="3" t="s">
        <v>336</v>
      </c>
      <c r="I54">
        <f>((Women_Perfume_Table[[#This Row],[Total Sales]]-$M$2)/$M$3)</f>
        <v>0.92028964349005593</v>
      </c>
      <c r="J54" s="4" t="str">
        <f>IF(Women_Perfume_Table[[#This Row],[Z-Score]]&gt;3,"No","Yes")</f>
        <v>Yes</v>
      </c>
      <c r="K54" s="4">
        <f>AVERAGEIFS(Women_Perfume_Table[Total Sales],Women_Perfume_Table[Type],Women_Perfume_Table[[#This Row],[Type]])</f>
        <v>12921.930135363791</v>
      </c>
    </row>
    <row r="55" spans="1:11" x14ac:dyDescent="0.3">
      <c r="A55" s="4" t="s">
        <v>15</v>
      </c>
      <c r="B55" t="s">
        <v>4</v>
      </c>
      <c r="C55">
        <v>9.94</v>
      </c>
      <c r="D55">
        <v>10</v>
      </c>
      <c r="E55">
        <v>4775</v>
      </c>
      <c r="F55">
        <f>Women_Perfume_Table[[#This Row],[Sold]]*Women_Perfume_Table[[#This Row],[Price]]</f>
        <v>47463.5</v>
      </c>
      <c r="G55" s="2">
        <v>45323</v>
      </c>
      <c r="H55" s="3" t="s">
        <v>143</v>
      </c>
      <c r="I55">
        <f>((Women_Perfume_Table[[#This Row],[Total Sales]]-$M$2)/$M$3)</f>
        <v>0.90778736681183636</v>
      </c>
      <c r="J55" s="4" t="str">
        <f>IF(Women_Perfume_Table[[#This Row],[Z-Score]]&gt;3,"No","Yes")</f>
        <v>Yes</v>
      </c>
      <c r="K55" s="4">
        <f>AVERAGEIFS(Women_Perfume_Table[Total Sales],Women_Perfume_Table[Type],Women_Perfume_Table[[#This Row],[Type]])</f>
        <v>24241.821658291443</v>
      </c>
    </row>
    <row r="56" spans="1:11" x14ac:dyDescent="0.3">
      <c r="A56" s="4" t="s">
        <v>389</v>
      </c>
      <c r="B56" t="s">
        <v>4</v>
      </c>
      <c r="C56">
        <v>19.41</v>
      </c>
      <c r="D56">
        <v>15</v>
      </c>
      <c r="E56">
        <v>2436</v>
      </c>
      <c r="F56">
        <f>Women_Perfume_Table[[#This Row],[Sold]]*Women_Perfume_Table[[#This Row],[Price]]</f>
        <v>47282.76</v>
      </c>
      <c r="G56" s="2">
        <v>45427</v>
      </c>
      <c r="H56" s="3" t="s">
        <v>337</v>
      </c>
      <c r="I56">
        <f>((Women_Perfume_Table[[#This Row],[Total Sales]]-$M$2)/$M$3)</f>
        <v>0.90290055563791494</v>
      </c>
      <c r="J56" s="4" t="str">
        <f>IF(Women_Perfume_Table[[#This Row],[Z-Score]]&gt;3,"No","Yes")</f>
        <v>Yes</v>
      </c>
      <c r="K56" s="4">
        <f>AVERAGEIFS(Women_Perfume_Table[Total Sales],Women_Perfume_Table[Type],Women_Perfume_Table[[#This Row],[Type]])</f>
        <v>24241.821658291443</v>
      </c>
    </row>
    <row r="57" spans="1:11" x14ac:dyDescent="0.3">
      <c r="A57" s="4" t="s">
        <v>225</v>
      </c>
      <c r="B57" t="s">
        <v>46</v>
      </c>
      <c r="C57">
        <v>18.62</v>
      </c>
      <c r="D57">
        <v>10</v>
      </c>
      <c r="E57">
        <v>2477</v>
      </c>
      <c r="F57">
        <f>Women_Perfume_Table[[#This Row],[Sold]]*Women_Perfume_Table[[#This Row],[Price]]</f>
        <v>46121.740000000005</v>
      </c>
      <c r="G57" s="2">
        <v>45320</v>
      </c>
      <c r="H57" s="3" t="s">
        <v>336</v>
      </c>
      <c r="I57">
        <f>((Women_Perfume_Table[[#This Row],[Total Sales]]-$M$2)/$M$3)</f>
        <v>0.87150913420853293</v>
      </c>
      <c r="J57" s="4" t="str">
        <f>IF(Women_Perfume_Table[[#This Row],[Z-Score]]&gt;3,"No","Yes")</f>
        <v>Yes</v>
      </c>
      <c r="K57" s="4">
        <f>AVERAGEIFS(Women_Perfume_Table[Total Sales],Women_Perfume_Table[Type],Women_Perfume_Table[[#This Row],[Type]])</f>
        <v>7614.4719047619074</v>
      </c>
    </row>
    <row r="58" spans="1:11" x14ac:dyDescent="0.3">
      <c r="A58" s="4" t="s">
        <v>27</v>
      </c>
      <c r="B58" t="s">
        <v>2</v>
      </c>
      <c r="C58">
        <v>109.95</v>
      </c>
      <c r="D58">
        <v>10</v>
      </c>
      <c r="E58">
        <v>416</v>
      </c>
      <c r="F58">
        <f>Women_Perfume_Table[[#This Row],[Sold]]*Women_Perfume_Table[[#This Row],[Price]]</f>
        <v>45739.200000000004</v>
      </c>
      <c r="G58" s="2">
        <v>45310</v>
      </c>
      <c r="H58" s="3" t="s">
        <v>337</v>
      </c>
      <c r="I58">
        <f>((Women_Perfume_Table[[#This Row],[Total Sales]]-$M$2)/$M$3)</f>
        <v>0.86116609588568249</v>
      </c>
      <c r="J58" s="4" t="str">
        <f>IF(Women_Perfume_Table[[#This Row],[Z-Score]]&gt;3,"No","Yes")</f>
        <v>Yes</v>
      </c>
      <c r="K58" s="4">
        <f>AVERAGEIFS(Women_Perfume_Table[Total Sales],Women_Perfume_Table[Type],Women_Perfume_Table[[#This Row],[Type]])</f>
        <v>12921.930135363791</v>
      </c>
    </row>
    <row r="59" spans="1:11" x14ac:dyDescent="0.3">
      <c r="A59" s="4" t="s">
        <v>216</v>
      </c>
      <c r="B59" t="s">
        <v>4</v>
      </c>
      <c r="C59">
        <v>22.25</v>
      </c>
      <c r="D59">
        <v>51</v>
      </c>
      <c r="E59">
        <v>2048</v>
      </c>
      <c r="F59">
        <f>Women_Perfume_Table[[#This Row],[Sold]]*Women_Perfume_Table[[#This Row],[Price]]</f>
        <v>45568</v>
      </c>
      <c r="G59" s="2">
        <v>45332</v>
      </c>
      <c r="H59" s="3" t="s">
        <v>336</v>
      </c>
      <c r="I59">
        <f>((Women_Perfume_Table[[#This Row],[Total Sales]]-$M$2)/$M$3)</f>
        <v>0.85653722528163578</v>
      </c>
      <c r="J59" s="4" t="str">
        <f>IF(Women_Perfume_Table[[#This Row],[Z-Score]]&gt;3,"No","Yes")</f>
        <v>Yes</v>
      </c>
      <c r="K59" s="4">
        <f>AVERAGEIFS(Women_Perfume_Table[Total Sales],Women_Perfume_Table[Type],Women_Perfume_Table[[#This Row],[Type]])</f>
        <v>24241.821658291443</v>
      </c>
    </row>
    <row r="60" spans="1:11" x14ac:dyDescent="0.3">
      <c r="A60" s="4" t="s">
        <v>202</v>
      </c>
      <c r="B60" t="s">
        <v>4</v>
      </c>
      <c r="C60">
        <v>39.99</v>
      </c>
      <c r="D60">
        <v>10</v>
      </c>
      <c r="E60">
        <v>1129</v>
      </c>
      <c r="F60">
        <f>Women_Perfume_Table[[#This Row],[Sold]]*Women_Perfume_Table[[#This Row],[Price]]</f>
        <v>45148.71</v>
      </c>
      <c r="G60" s="2">
        <v>45387</v>
      </c>
      <c r="H60" s="3" t="s">
        <v>143</v>
      </c>
      <c r="I60">
        <f>((Women_Perfume_Table[[#This Row],[Total Sales]]-$M$2)/$M$3)</f>
        <v>0.84520054797105915</v>
      </c>
      <c r="J60" s="4" t="str">
        <f>IF(Women_Perfume_Table[[#This Row],[Z-Score]]&gt;3,"No","Yes")</f>
        <v>Yes</v>
      </c>
      <c r="K60" s="4">
        <f>AVERAGEIFS(Women_Perfume_Table[Total Sales],Women_Perfume_Table[Type],Women_Perfume_Table[[#This Row],[Type]])</f>
        <v>24241.821658291443</v>
      </c>
    </row>
    <row r="61" spans="1:11" x14ac:dyDescent="0.3">
      <c r="A61" s="4" t="s">
        <v>153</v>
      </c>
      <c r="B61" t="s">
        <v>2</v>
      </c>
      <c r="C61">
        <v>58.61</v>
      </c>
      <c r="D61">
        <v>1</v>
      </c>
      <c r="E61">
        <v>770</v>
      </c>
      <c r="F61">
        <f>Women_Perfume_Table[[#This Row],[Sold]]*Women_Perfume_Table[[#This Row],[Price]]</f>
        <v>45129.7</v>
      </c>
      <c r="G61" s="2">
        <v>45325</v>
      </c>
      <c r="H61" s="3" t="s">
        <v>143</v>
      </c>
      <c r="I61">
        <f>((Women_Perfume_Table[[#This Row],[Total Sales]]-$M$2)/$M$3)</f>
        <v>0.844686559477</v>
      </c>
      <c r="J61" s="4" t="str">
        <f>IF(Women_Perfume_Table[[#This Row],[Z-Score]]&gt;3,"No","Yes")</f>
        <v>Yes</v>
      </c>
      <c r="K61" s="4">
        <f>AVERAGEIFS(Women_Perfume_Table[Total Sales],Women_Perfume_Table[Type],Women_Perfume_Table[[#This Row],[Type]])</f>
        <v>12921.930135363791</v>
      </c>
    </row>
    <row r="62" spans="1:11" x14ac:dyDescent="0.3">
      <c r="A62" s="4" t="s">
        <v>15</v>
      </c>
      <c r="B62" t="s">
        <v>4</v>
      </c>
      <c r="C62">
        <v>39.549999999999997</v>
      </c>
      <c r="D62">
        <v>1</v>
      </c>
      <c r="E62">
        <v>1059</v>
      </c>
      <c r="F62">
        <f>Women_Perfume_Table[[#This Row],[Sold]]*Women_Perfume_Table[[#This Row],[Price]]</f>
        <v>41883.449999999997</v>
      </c>
      <c r="G62" s="2">
        <v>45420</v>
      </c>
      <c r="H62" s="3" t="s">
        <v>335</v>
      </c>
      <c r="I62">
        <f>((Women_Perfume_Table[[#This Row],[Total Sales]]-$M$2)/$M$3)</f>
        <v>0.75691511556119195</v>
      </c>
      <c r="J62" s="4" t="str">
        <f>IF(Women_Perfume_Table[[#This Row],[Z-Score]]&gt;3,"No","Yes")</f>
        <v>Yes</v>
      </c>
      <c r="K62" s="4">
        <f>AVERAGEIFS(Women_Perfume_Table[Total Sales],Women_Perfume_Table[Type],Women_Perfume_Table[[#This Row],[Type]])</f>
        <v>24241.821658291443</v>
      </c>
    </row>
    <row r="63" spans="1:11" x14ac:dyDescent="0.3">
      <c r="A63" s="4" t="s">
        <v>15</v>
      </c>
      <c r="B63" t="s">
        <v>2</v>
      </c>
      <c r="C63">
        <v>55.73</v>
      </c>
      <c r="D63">
        <v>10</v>
      </c>
      <c r="E63">
        <v>742</v>
      </c>
      <c r="F63">
        <f>Women_Perfume_Table[[#This Row],[Sold]]*Women_Perfume_Table[[#This Row],[Price]]</f>
        <v>41351.659999999996</v>
      </c>
      <c r="G63" s="2">
        <v>45380</v>
      </c>
      <c r="H63" s="3" t="s">
        <v>337</v>
      </c>
      <c r="I63">
        <f>((Women_Perfume_Table[[#This Row],[Total Sales]]-$M$2)/$M$3)</f>
        <v>0.74253668624737212</v>
      </c>
      <c r="J63" s="4" t="str">
        <f>IF(Women_Perfume_Table[[#This Row],[Z-Score]]&gt;3,"No","Yes")</f>
        <v>Yes</v>
      </c>
      <c r="K63" s="4">
        <f>AVERAGEIFS(Women_Perfume_Table[Total Sales],Women_Perfume_Table[Type],Women_Perfume_Table[[#This Row],[Type]])</f>
        <v>12921.930135363791</v>
      </c>
    </row>
    <row r="64" spans="1:11" x14ac:dyDescent="0.3">
      <c r="A64" s="4" t="s">
        <v>174</v>
      </c>
      <c r="B64" s="4" t="s">
        <v>2</v>
      </c>
      <c r="C64">
        <v>25.47</v>
      </c>
      <c r="D64">
        <v>96</v>
      </c>
      <c r="E64">
        <v>1616</v>
      </c>
      <c r="F64">
        <f>Women_Perfume_Table[[#This Row],[Sold]]*Women_Perfume_Table[[#This Row],[Price]]</f>
        <v>41159.519999999997</v>
      </c>
      <c r="G64" s="2">
        <v>45350</v>
      </c>
      <c r="H64" s="3" t="s">
        <v>336</v>
      </c>
      <c r="I64">
        <f>((Women_Perfume_Table[[#This Row],[Total Sales]]-$M$2)/$M$3)</f>
        <v>0.73734164420378856</v>
      </c>
      <c r="J64" s="4" t="str">
        <f>IF(Women_Perfume_Table[[#This Row],[Z-Score]]&gt;3,"No","Yes")</f>
        <v>Yes</v>
      </c>
      <c r="K64" s="4">
        <f>AVERAGEIFS(Women_Perfume_Table[Total Sales],Women_Perfume_Table[Type],Women_Perfume_Table[[#This Row],[Type]])</f>
        <v>12921.930135363791</v>
      </c>
    </row>
    <row r="65" spans="1:11" x14ac:dyDescent="0.3">
      <c r="A65" s="4" t="s">
        <v>204</v>
      </c>
      <c r="B65" s="4" t="s">
        <v>2</v>
      </c>
      <c r="C65">
        <v>29.54</v>
      </c>
      <c r="D65">
        <v>10</v>
      </c>
      <c r="E65">
        <v>1372</v>
      </c>
      <c r="F65">
        <f>Women_Perfume_Table[[#This Row],[Sold]]*Women_Perfume_Table[[#This Row],[Price]]</f>
        <v>40528.879999999997</v>
      </c>
      <c r="G65" s="2">
        <v>45312</v>
      </c>
      <c r="H65" s="3" t="s">
        <v>336</v>
      </c>
      <c r="I65">
        <f>((Women_Perfume_Table[[#This Row],[Total Sales]]-$M$2)/$M$3)</f>
        <v>0.72029052879645239</v>
      </c>
      <c r="J65" s="4" t="str">
        <f>IF(Women_Perfume_Table[[#This Row],[Z-Score]]&gt;3,"No","Yes")</f>
        <v>Yes</v>
      </c>
      <c r="K65" s="4">
        <f>AVERAGEIFS(Women_Perfume_Table[Total Sales],Women_Perfume_Table[Type],Women_Perfume_Table[[#This Row],[Type]])</f>
        <v>12921.930135363791</v>
      </c>
    </row>
    <row r="66" spans="1:11" x14ac:dyDescent="0.3">
      <c r="A66" s="4" t="s">
        <v>64</v>
      </c>
      <c r="B66" t="s">
        <v>4</v>
      </c>
      <c r="C66">
        <v>23.98</v>
      </c>
      <c r="D66">
        <v>15</v>
      </c>
      <c r="E66">
        <v>1678</v>
      </c>
      <c r="F66">
        <f>Women_Perfume_Table[[#This Row],[Sold]]*Women_Perfume_Table[[#This Row],[Price]]</f>
        <v>40238.44</v>
      </c>
      <c r="G66" s="2">
        <v>45380</v>
      </c>
      <c r="H66" s="3" t="s">
        <v>336</v>
      </c>
      <c r="I66">
        <f>((Women_Perfume_Table[[#This Row],[Total Sales]]-$M$2)/$M$3)</f>
        <v>0.71243767144692383</v>
      </c>
      <c r="J66" s="4" t="str">
        <f>IF(Women_Perfume_Table[[#This Row],[Z-Score]]&gt;3,"No","Yes")</f>
        <v>Yes</v>
      </c>
      <c r="K66" s="4">
        <f>AVERAGEIFS(Women_Perfume_Table[Total Sales],Women_Perfume_Table[Type],Women_Perfume_Table[[#This Row],[Type]])</f>
        <v>24241.821658291443</v>
      </c>
    </row>
    <row r="67" spans="1:11" x14ac:dyDescent="0.3">
      <c r="A67" s="4" t="s">
        <v>216</v>
      </c>
      <c r="B67" t="s">
        <v>4</v>
      </c>
      <c r="C67">
        <v>16.2</v>
      </c>
      <c r="D67">
        <v>10</v>
      </c>
      <c r="E67">
        <v>2472</v>
      </c>
      <c r="F67">
        <f>Women_Perfume_Table[[#This Row],[Sold]]*Women_Perfume_Table[[#This Row],[Price]]</f>
        <v>40046.400000000001</v>
      </c>
      <c r="G67" s="2">
        <v>45421</v>
      </c>
      <c r="H67" s="3" t="s">
        <v>335</v>
      </c>
      <c r="I67">
        <f>((Women_Perfume_Table[[#This Row],[Total Sales]]-$M$2)/$M$3)</f>
        <v>0.70724533318289862</v>
      </c>
      <c r="J67" s="4" t="str">
        <f>IF(Women_Perfume_Table[[#This Row],[Z-Score]]&gt;3,"No","Yes")</f>
        <v>Yes</v>
      </c>
      <c r="K67" s="4">
        <f>AVERAGEIFS(Women_Perfume_Table[Total Sales],Women_Perfume_Table[Type],Women_Perfume_Table[[#This Row],[Type]])</f>
        <v>24241.821658291443</v>
      </c>
    </row>
    <row r="68" spans="1:11" x14ac:dyDescent="0.3">
      <c r="A68" s="4" t="s">
        <v>183</v>
      </c>
      <c r="B68" t="s">
        <v>4</v>
      </c>
      <c r="C68">
        <v>15.8</v>
      </c>
      <c r="D68">
        <v>72</v>
      </c>
      <c r="E68">
        <v>2499</v>
      </c>
      <c r="F68">
        <f>Women_Perfume_Table[[#This Row],[Sold]]*Women_Perfume_Table[[#This Row],[Price]]</f>
        <v>39484.200000000004</v>
      </c>
      <c r="G68" s="2">
        <v>45334</v>
      </c>
      <c r="H68" s="3" t="s">
        <v>336</v>
      </c>
      <c r="I68">
        <f>((Women_Perfume_Table[[#This Row],[Total Sales]]-$M$2)/$M$3)</f>
        <v>0.69204468450535783</v>
      </c>
      <c r="J68" s="4" t="str">
        <f>IF(Women_Perfume_Table[[#This Row],[Z-Score]]&gt;3,"No","Yes")</f>
        <v>Yes</v>
      </c>
      <c r="K68" s="4">
        <f>AVERAGEIFS(Women_Perfume_Table[Total Sales],Women_Perfume_Table[Type],Women_Perfume_Table[[#This Row],[Type]])</f>
        <v>24241.821658291443</v>
      </c>
    </row>
    <row r="69" spans="1:11" x14ac:dyDescent="0.3">
      <c r="A69" s="4" t="s">
        <v>64</v>
      </c>
      <c r="B69" t="s">
        <v>2</v>
      </c>
      <c r="C69">
        <v>29.25</v>
      </c>
      <c r="D69">
        <v>56</v>
      </c>
      <c r="E69">
        <v>1347</v>
      </c>
      <c r="F69">
        <f>Women_Perfume_Table[[#This Row],[Sold]]*Women_Perfume_Table[[#This Row],[Price]]</f>
        <v>39399.75</v>
      </c>
      <c r="G69" s="2">
        <v>45368</v>
      </c>
      <c r="H69" s="3" t="s">
        <v>336</v>
      </c>
      <c r="I69">
        <f>((Women_Perfume_Table[[#This Row],[Total Sales]]-$M$2)/$M$3)</f>
        <v>0.68976134266825639</v>
      </c>
      <c r="J69" s="4" t="str">
        <f>IF(Women_Perfume_Table[[#This Row],[Z-Score]]&gt;3,"No","Yes")</f>
        <v>Yes</v>
      </c>
      <c r="K69" s="4">
        <f>AVERAGEIFS(Women_Perfume_Table[Total Sales],Women_Perfume_Table[Type],Women_Perfume_Table[[#This Row],[Type]])</f>
        <v>12921.930135363791</v>
      </c>
    </row>
    <row r="70" spans="1:11" x14ac:dyDescent="0.3">
      <c r="A70" s="4" t="s">
        <v>98</v>
      </c>
      <c r="B70" t="s">
        <v>2</v>
      </c>
      <c r="C70">
        <v>24.77</v>
      </c>
      <c r="D70">
        <v>200</v>
      </c>
      <c r="E70">
        <v>1585</v>
      </c>
      <c r="F70">
        <f>Women_Perfume_Table[[#This Row],[Sold]]*Women_Perfume_Table[[#This Row],[Price]]</f>
        <v>39260.449999999997</v>
      </c>
      <c r="G70" s="2">
        <v>45375</v>
      </c>
      <c r="H70" s="3" t="s">
        <v>336</v>
      </c>
      <c r="I70">
        <f>((Women_Perfume_Table[[#This Row],[Total Sales]]-$M$2)/$M$3)</f>
        <v>0.68599497774335161</v>
      </c>
      <c r="J70" s="4" t="str">
        <f>IF(Women_Perfume_Table[[#This Row],[Z-Score]]&gt;3,"No","Yes")</f>
        <v>Yes</v>
      </c>
      <c r="K70" s="4">
        <f>AVERAGEIFS(Women_Perfume_Table[Total Sales],Women_Perfume_Table[Type],Women_Perfume_Table[[#This Row],[Type]])</f>
        <v>12921.930135363791</v>
      </c>
    </row>
    <row r="71" spans="1:11" x14ac:dyDescent="0.3">
      <c r="A71" s="4" t="s">
        <v>64</v>
      </c>
      <c r="B71" t="s">
        <v>4</v>
      </c>
      <c r="C71">
        <v>17.79</v>
      </c>
      <c r="D71">
        <v>15</v>
      </c>
      <c r="E71">
        <v>2177</v>
      </c>
      <c r="F71">
        <f>Women_Perfume_Table[[#This Row],[Sold]]*Women_Perfume_Table[[#This Row],[Price]]</f>
        <v>38728.83</v>
      </c>
      <c r="G71" s="2">
        <v>45367</v>
      </c>
      <c r="H71" s="3" t="s">
        <v>337</v>
      </c>
      <c r="I71">
        <f>((Women_Perfume_Table[[#This Row],[Total Sales]]-$M$2)/$M$3)</f>
        <v>0.6716211448547813</v>
      </c>
      <c r="J71" s="4" t="str">
        <f>IF(Women_Perfume_Table[[#This Row],[Z-Score]]&gt;3,"No","Yes")</f>
        <v>Yes</v>
      </c>
      <c r="K71" s="4">
        <f>AVERAGEIFS(Women_Perfume_Table[Total Sales],Women_Perfume_Table[Type],Women_Perfume_Table[[#This Row],[Type]])</f>
        <v>24241.821658291443</v>
      </c>
    </row>
    <row r="72" spans="1:11" x14ac:dyDescent="0.3">
      <c r="A72" s="4" t="s">
        <v>31</v>
      </c>
      <c r="B72" t="s">
        <v>129</v>
      </c>
      <c r="C72">
        <v>18.88</v>
      </c>
      <c r="D72">
        <v>10</v>
      </c>
      <c r="E72">
        <v>2002</v>
      </c>
      <c r="F72">
        <f>Women_Perfume_Table[[#This Row],[Sold]]*Women_Perfume_Table[[#This Row],[Price]]</f>
        <v>37797.759999999995</v>
      </c>
      <c r="G72" s="2">
        <v>45432</v>
      </c>
      <c r="H72" s="3" t="s">
        <v>143</v>
      </c>
      <c r="I72">
        <f>((Women_Perfume_Table[[#This Row],[Total Sales]]-$M$2)/$M$3)</f>
        <v>0.6464470645200282</v>
      </c>
      <c r="J72" s="4" t="str">
        <f>IF(Women_Perfume_Table[[#This Row],[Z-Score]]&gt;3,"No","Yes")</f>
        <v>Yes</v>
      </c>
      <c r="K72" s="4">
        <f>AVERAGEIFS(Women_Perfume_Table[Total Sales],Women_Perfume_Table[Type],Women_Perfume_Table[[#This Row],[Type]])</f>
        <v>5501.9646666666658</v>
      </c>
    </row>
    <row r="73" spans="1:11" x14ac:dyDescent="0.3">
      <c r="A73" s="4" t="s">
        <v>267</v>
      </c>
      <c r="B73" t="s">
        <v>4</v>
      </c>
      <c r="C73">
        <v>23.68</v>
      </c>
      <c r="D73">
        <v>10</v>
      </c>
      <c r="E73">
        <v>1576</v>
      </c>
      <c r="F73">
        <f>Women_Perfume_Table[[#This Row],[Sold]]*Women_Perfume_Table[[#This Row],[Price]]</f>
        <v>37319.68</v>
      </c>
      <c r="G73" s="2">
        <v>45388</v>
      </c>
      <c r="H73" s="3" t="s">
        <v>335</v>
      </c>
      <c r="I73">
        <f>((Women_Perfume_Table[[#This Row],[Total Sales]]-$M$2)/$M$3)</f>
        <v>0.63352083520704583</v>
      </c>
      <c r="J73" s="4" t="str">
        <f>IF(Women_Perfume_Table[[#This Row],[Z-Score]]&gt;3,"No","Yes")</f>
        <v>Yes</v>
      </c>
      <c r="K73" s="4">
        <f>AVERAGEIFS(Women_Perfume_Table[Total Sales],Women_Perfume_Table[Type],Women_Perfume_Table[[#This Row],[Type]])</f>
        <v>24241.821658291443</v>
      </c>
    </row>
    <row r="74" spans="1:11" x14ac:dyDescent="0.3">
      <c r="A74" s="4" t="s">
        <v>87</v>
      </c>
      <c r="B74" s="4" t="s">
        <v>2</v>
      </c>
      <c r="C74">
        <v>17.25</v>
      </c>
      <c r="D74">
        <v>165</v>
      </c>
      <c r="E74">
        <v>2156</v>
      </c>
      <c r="F74">
        <f>Women_Perfume_Table[[#This Row],[Sold]]*Women_Perfume_Table[[#This Row],[Price]]</f>
        <v>37191</v>
      </c>
      <c r="G74" s="2">
        <v>45393</v>
      </c>
      <c r="H74" s="3" t="s">
        <v>337</v>
      </c>
      <c r="I74">
        <f>((Women_Perfume_Table[[#This Row],[Total Sales]]-$M$2)/$M$3)</f>
        <v>0.63004161167124728</v>
      </c>
      <c r="J74" s="4" t="str">
        <f>IF(Women_Perfume_Table[[#This Row],[Z-Score]]&gt;3,"No","Yes")</f>
        <v>Yes</v>
      </c>
      <c r="K74" s="4">
        <f>AVERAGEIFS(Women_Perfume_Table[Total Sales],Women_Perfume_Table[Type],Women_Perfume_Table[[#This Row],[Type]])</f>
        <v>12921.930135363791</v>
      </c>
    </row>
    <row r="75" spans="1:11" x14ac:dyDescent="0.3">
      <c r="A75" s="4" t="s">
        <v>208</v>
      </c>
      <c r="B75" t="s">
        <v>2</v>
      </c>
      <c r="C75">
        <v>29.95</v>
      </c>
      <c r="D75">
        <v>8</v>
      </c>
      <c r="E75">
        <v>1239</v>
      </c>
      <c r="F75">
        <f>Women_Perfume_Table[[#This Row],[Sold]]*Women_Perfume_Table[[#This Row],[Price]]</f>
        <v>37108.049999999996</v>
      </c>
      <c r="G75" s="2">
        <v>45427</v>
      </c>
      <c r="H75" s="3" t="s">
        <v>143</v>
      </c>
      <c r="I75">
        <f>((Women_Perfume_Table[[#This Row],[Total Sales]]-$M$2)/$M$3)</f>
        <v>0.6277988265275225</v>
      </c>
      <c r="J75" s="4" t="str">
        <f>IF(Women_Perfume_Table[[#This Row],[Z-Score]]&gt;3,"No","Yes")</f>
        <v>Yes</v>
      </c>
      <c r="K75" s="4">
        <f>AVERAGEIFS(Women_Perfume_Table[Total Sales],Women_Perfume_Table[Type],Women_Perfume_Table[[#This Row],[Type]])</f>
        <v>12921.930135363791</v>
      </c>
    </row>
    <row r="76" spans="1:11" x14ac:dyDescent="0.3">
      <c r="A76" s="4" t="s">
        <v>149</v>
      </c>
      <c r="B76" s="4" t="s">
        <v>2</v>
      </c>
      <c r="C76">
        <v>42.69</v>
      </c>
      <c r="D76">
        <v>10</v>
      </c>
      <c r="E76">
        <v>868</v>
      </c>
      <c r="F76">
        <f>Women_Perfume_Table[[#This Row],[Sold]]*Women_Perfume_Table[[#This Row],[Price]]</f>
        <v>37054.92</v>
      </c>
      <c r="G76" s="2">
        <v>45340</v>
      </c>
      <c r="H76" s="3" t="s">
        <v>336</v>
      </c>
      <c r="I76">
        <f>((Women_Perfume_Table[[#This Row],[Total Sales]]-$M$2)/$M$3)</f>
        <v>0.62636230844812424</v>
      </c>
      <c r="J76" s="4" t="str">
        <f>IF(Women_Perfume_Table[[#This Row],[Z-Score]]&gt;3,"No","Yes")</f>
        <v>Yes</v>
      </c>
      <c r="K76" s="4">
        <f>AVERAGEIFS(Women_Perfume_Table[Total Sales],Women_Perfume_Table[Type],Women_Perfume_Table[[#This Row],[Type]])</f>
        <v>12921.930135363791</v>
      </c>
    </row>
    <row r="77" spans="1:11" x14ac:dyDescent="0.3">
      <c r="A77" s="4" t="s">
        <v>15</v>
      </c>
      <c r="B77" t="s">
        <v>4</v>
      </c>
      <c r="C77">
        <v>18.809999999999999</v>
      </c>
      <c r="D77">
        <v>4</v>
      </c>
      <c r="E77">
        <v>1960</v>
      </c>
      <c r="F77">
        <f>Women_Perfume_Table[[#This Row],[Sold]]*Women_Perfume_Table[[#This Row],[Price]]</f>
        <v>36867.599999999999</v>
      </c>
      <c r="G77" s="2">
        <v>45358</v>
      </c>
      <c r="H77" s="3" t="s">
        <v>337</v>
      </c>
      <c r="I77">
        <f>((Women_Perfume_Table[[#This Row],[Total Sales]]-$M$2)/$M$3)</f>
        <v>0.62129758857925732</v>
      </c>
      <c r="J77" s="4" t="str">
        <f>IF(Women_Perfume_Table[[#This Row],[Z-Score]]&gt;3,"No","Yes")</f>
        <v>Yes</v>
      </c>
      <c r="K77" s="4">
        <f>AVERAGEIFS(Women_Perfume_Table[Total Sales],Women_Perfume_Table[Type],Women_Perfume_Table[[#This Row],[Type]])</f>
        <v>24241.821658291443</v>
      </c>
    </row>
    <row r="78" spans="1:11" x14ac:dyDescent="0.3">
      <c r="A78" s="4" t="s">
        <v>285</v>
      </c>
      <c r="B78" t="s">
        <v>2</v>
      </c>
      <c r="C78">
        <v>26.15</v>
      </c>
      <c r="D78">
        <v>52</v>
      </c>
      <c r="E78">
        <v>1386</v>
      </c>
      <c r="F78">
        <f>Women_Perfume_Table[[#This Row],[Sold]]*Women_Perfume_Table[[#This Row],[Price]]</f>
        <v>36243.9</v>
      </c>
      <c r="G78" s="2">
        <v>45300</v>
      </c>
      <c r="H78" s="3" t="s">
        <v>337</v>
      </c>
      <c r="I78">
        <f>((Women_Perfume_Table[[#This Row],[Total Sales]]-$M$2)/$M$3)</f>
        <v>0.60443411547327686</v>
      </c>
      <c r="J78" s="4" t="str">
        <f>IF(Women_Perfume_Table[[#This Row],[Z-Score]]&gt;3,"No","Yes")</f>
        <v>Yes</v>
      </c>
      <c r="K78" s="4">
        <f>AVERAGEIFS(Women_Perfume_Table[Total Sales],Women_Perfume_Table[Type],Women_Perfume_Table[[#This Row],[Type]])</f>
        <v>12921.930135363791</v>
      </c>
    </row>
    <row r="79" spans="1:11" x14ac:dyDescent="0.3">
      <c r="A79" s="4" t="s">
        <v>126</v>
      </c>
      <c r="B79" t="s">
        <v>2</v>
      </c>
      <c r="C79">
        <v>18.14</v>
      </c>
      <c r="D79">
        <v>10</v>
      </c>
      <c r="E79">
        <v>1966</v>
      </c>
      <c r="F79">
        <f>Women_Perfume_Table[[#This Row],[Sold]]*Women_Perfume_Table[[#This Row],[Price]]</f>
        <v>35663.24</v>
      </c>
      <c r="G79" s="2">
        <v>45403</v>
      </c>
      <c r="H79" s="3" t="s">
        <v>336</v>
      </c>
      <c r="I79">
        <f>((Women_Perfume_Table[[#This Row],[Total Sales]]-$M$2)/$M$3)</f>
        <v>0.58873434908924804</v>
      </c>
      <c r="J79" s="4" t="str">
        <f>IF(Women_Perfume_Table[[#This Row],[Z-Score]]&gt;3,"No","Yes")</f>
        <v>Yes</v>
      </c>
      <c r="K79" s="4">
        <f>AVERAGEIFS(Women_Perfume_Table[Total Sales],Women_Perfume_Table[Type],Women_Perfume_Table[[#This Row],[Type]])</f>
        <v>12921.930135363791</v>
      </c>
    </row>
    <row r="80" spans="1:11" x14ac:dyDescent="0.3">
      <c r="A80" s="4" t="s">
        <v>87</v>
      </c>
      <c r="B80" t="s">
        <v>4</v>
      </c>
      <c r="C80">
        <v>18.350000000000001</v>
      </c>
      <c r="D80">
        <v>67</v>
      </c>
      <c r="E80">
        <v>1926</v>
      </c>
      <c r="F80">
        <f>Women_Perfume_Table[[#This Row],[Sold]]*Women_Perfume_Table[[#This Row],[Price]]</f>
        <v>35342.100000000006</v>
      </c>
      <c r="G80" s="2">
        <v>45361</v>
      </c>
      <c r="H80" s="3" t="s">
        <v>336</v>
      </c>
      <c r="I80">
        <f>((Women_Perfume_Table[[#This Row],[Total Sales]]-$M$2)/$M$3)</f>
        <v>0.58005143141527904</v>
      </c>
      <c r="J80" s="4" t="str">
        <f>IF(Women_Perfume_Table[[#This Row],[Z-Score]]&gt;3,"No","Yes")</f>
        <v>Yes</v>
      </c>
      <c r="K80" s="4">
        <f>AVERAGEIFS(Women_Perfume_Table[Total Sales],Women_Perfume_Table[Type],Women_Perfume_Table[[#This Row],[Type]])</f>
        <v>24241.821658291443</v>
      </c>
    </row>
    <row r="81" spans="1:11" x14ac:dyDescent="0.3">
      <c r="A81" s="4" t="s">
        <v>291</v>
      </c>
      <c r="B81" t="s">
        <v>41</v>
      </c>
      <c r="C81">
        <v>26.4</v>
      </c>
      <c r="D81">
        <v>10</v>
      </c>
      <c r="E81">
        <v>1338</v>
      </c>
      <c r="F81">
        <f>Women_Perfume_Table[[#This Row],[Sold]]*Women_Perfume_Table[[#This Row],[Price]]</f>
        <v>35323.199999999997</v>
      </c>
      <c r="G81" s="2">
        <v>45301</v>
      </c>
      <c r="H81" s="3" t="s">
        <v>336</v>
      </c>
      <c r="I81">
        <f>((Women_Perfume_Table[[#This Row],[Total Sales]]-$M$2)/$M$3)</f>
        <v>0.57954041707873394</v>
      </c>
      <c r="J81" s="4" t="str">
        <f>IF(Women_Perfume_Table[[#This Row],[Z-Score]]&gt;3,"No","Yes")</f>
        <v>Yes</v>
      </c>
      <c r="K81" s="4">
        <f>AVERAGEIFS(Women_Perfume_Table[Total Sales],Women_Perfume_Table[Type],Women_Perfume_Table[[#This Row],[Type]])</f>
        <v>12921.930135363791</v>
      </c>
    </row>
    <row r="82" spans="1:11" x14ac:dyDescent="0.3">
      <c r="A82" s="4" t="s">
        <v>50</v>
      </c>
      <c r="B82" t="s">
        <v>4</v>
      </c>
      <c r="C82">
        <v>40.630000000000003</v>
      </c>
      <c r="D82">
        <v>159</v>
      </c>
      <c r="E82">
        <v>847</v>
      </c>
      <c r="F82">
        <f>Women_Perfume_Table[[#This Row],[Sold]]*Women_Perfume_Table[[#This Row],[Price]]</f>
        <v>34413.61</v>
      </c>
      <c r="G82" s="2">
        <v>45295</v>
      </c>
      <c r="H82" s="3" t="s">
        <v>336</v>
      </c>
      <c r="I82">
        <f>((Women_Perfume_Table[[#This Row],[Total Sales]]-$M$2)/$M$3)</f>
        <v>0.55494710859313379</v>
      </c>
      <c r="J82" s="4" t="str">
        <f>IF(Women_Perfume_Table[[#This Row],[Z-Score]]&gt;3,"No","Yes")</f>
        <v>Yes</v>
      </c>
      <c r="K82" s="4">
        <f>AVERAGEIFS(Women_Perfume_Table[Total Sales],Women_Perfume_Table[Type],Women_Perfume_Table[[#This Row],[Type]])</f>
        <v>24241.821658291443</v>
      </c>
    </row>
    <row r="83" spans="1:11" x14ac:dyDescent="0.3">
      <c r="A83" s="4" t="s">
        <v>236</v>
      </c>
      <c r="B83" t="s">
        <v>2</v>
      </c>
      <c r="C83">
        <v>18.940000000000001</v>
      </c>
      <c r="D83">
        <v>235</v>
      </c>
      <c r="E83">
        <v>1804</v>
      </c>
      <c r="F83">
        <f>Women_Perfume_Table[[#This Row],[Sold]]*Women_Perfume_Table[[#This Row],[Price]]</f>
        <v>34167.760000000002</v>
      </c>
      <c r="G83" s="2">
        <v>45369</v>
      </c>
      <c r="H83" s="3" t="s">
        <v>335</v>
      </c>
      <c r="I83">
        <f>((Women_Perfume_Table[[#This Row],[Total Sales]]-$M$2)/$M$3)</f>
        <v>0.54829986654871288</v>
      </c>
      <c r="J83" s="4" t="str">
        <f>IF(Women_Perfume_Table[[#This Row],[Z-Score]]&gt;3,"No","Yes")</f>
        <v>Yes</v>
      </c>
      <c r="K83" s="4">
        <f>AVERAGEIFS(Women_Perfume_Table[Total Sales],Women_Perfume_Table[Type],Women_Perfume_Table[[#This Row],[Type]])</f>
        <v>12921.930135363791</v>
      </c>
    </row>
    <row r="84" spans="1:11" x14ac:dyDescent="0.3">
      <c r="A84" s="4" t="s">
        <v>18</v>
      </c>
      <c r="B84" t="s">
        <v>74</v>
      </c>
      <c r="C84">
        <v>36.590000000000003</v>
      </c>
      <c r="D84">
        <v>175</v>
      </c>
      <c r="E84">
        <v>931</v>
      </c>
      <c r="F84">
        <f>Women_Perfume_Table[[#This Row],[Sold]]*Women_Perfume_Table[[#This Row],[Price]]</f>
        <v>34065.29</v>
      </c>
      <c r="G84" s="2">
        <v>45316</v>
      </c>
      <c r="H84" s="3" t="s">
        <v>143</v>
      </c>
      <c r="I84">
        <f>((Women_Perfume_Table[[#This Row],[Total Sales]]-$M$2)/$M$3)</f>
        <v>0.54552930363518104</v>
      </c>
      <c r="J84" s="4" t="str">
        <f>IF(Women_Perfume_Table[[#This Row],[Z-Score]]&gt;3,"No","Yes")</f>
        <v>Yes</v>
      </c>
      <c r="K84" s="4">
        <f>AVERAGEIFS(Women_Perfume_Table[Total Sales],Women_Perfume_Table[Type],Women_Perfume_Table[[#This Row],[Type]])</f>
        <v>23968.416956521738</v>
      </c>
    </row>
    <row r="85" spans="1:11" x14ac:dyDescent="0.3">
      <c r="A85" s="4" t="s">
        <v>96</v>
      </c>
      <c r="B85" t="s">
        <v>2</v>
      </c>
      <c r="C85">
        <v>42.28</v>
      </c>
      <c r="D85">
        <v>1</v>
      </c>
      <c r="E85">
        <v>796</v>
      </c>
      <c r="F85">
        <f>Women_Perfume_Table[[#This Row],[Sold]]*Women_Perfume_Table[[#This Row],[Price]]</f>
        <v>33654.879999999997</v>
      </c>
      <c r="G85" s="2">
        <v>45314</v>
      </c>
      <c r="H85" s="3" t="s">
        <v>143</v>
      </c>
      <c r="I85">
        <f>((Women_Perfume_Table[[#This Row],[Total Sales]]-$M$2)/$M$3)</f>
        <v>0.53443272194939373</v>
      </c>
      <c r="J85" s="4" t="str">
        <f>IF(Women_Perfume_Table[[#This Row],[Z-Score]]&gt;3,"No","Yes")</f>
        <v>Yes</v>
      </c>
      <c r="K85" s="4">
        <f>AVERAGEIFS(Women_Perfume_Table[Total Sales],Women_Perfume_Table[Type],Women_Perfume_Table[[#This Row],[Type]])</f>
        <v>12921.930135363791</v>
      </c>
    </row>
    <row r="86" spans="1:11" x14ac:dyDescent="0.3">
      <c r="A86" s="4" t="s">
        <v>389</v>
      </c>
      <c r="B86" t="s">
        <v>4</v>
      </c>
      <c r="C86">
        <v>19.829999999999998</v>
      </c>
      <c r="D86">
        <v>22</v>
      </c>
      <c r="E86">
        <v>1652</v>
      </c>
      <c r="F86">
        <f>Women_Perfume_Table[[#This Row],[Sold]]*Women_Perfume_Table[[#This Row],[Price]]</f>
        <v>32759.159999999996</v>
      </c>
      <c r="G86" s="2">
        <v>45405</v>
      </c>
      <c r="H86" s="3" t="s">
        <v>336</v>
      </c>
      <c r="I86">
        <f>((Women_Perfume_Table[[#This Row],[Total Sales]]-$M$2)/$M$3)</f>
        <v>0.51021442768854885</v>
      </c>
      <c r="J86" s="4" t="str">
        <f>IF(Women_Perfume_Table[[#This Row],[Z-Score]]&gt;3,"No","Yes")</f>
        <v>Yes</v>
      </c>
      <c r="K86" s="4">
        <f>AVERAGEIFS(Women_Perfume_Table[Total Sales],Women_Perfume_Table[Type],Women_Perfume_Table[[#This Row],[Type]])</f>
        <v>24241.821658291443</v>
      </c>
    </row>
    <row r="87" spans="1:11" x14ac:dyDescent="0.3">
      <c r="A87" s="4" t="s">
        <v>20</v>
      </c>
      <c r="B87" t="s">
        <v>54</v>
      </c>
      <c r="C87">
        <v>49.51</v>
      </c>
      <c r="D87">
        <v>10</v>
      </c>
      <c r="E87">
        <v>635</v>
      </c>
      <c r="F87">
        <f>Women_Perfume_Table[[#This Row],[Sold]]*Women_Perfume_Table[[#This Row],[Price]]</f>
        <v>31438.85</v>
      </c>
      <c r="G87" s="2">
        <v>45311</v>
      </c>
      <c r="H87" s="3" t="s">
        <v>335</v>
      </c>
      <c r="I87">
        <f>((Women_Perfume_Table[[#This Row],[Total Sales]]-$M$2)/$M$3)</f>
        <v>0.4745161558005303</v>
      </c>
      <c r="J87" s="4" t="str">
        <f>IF(Women_Perfume_Table[[#This Row],[Z-Score]]&gt;3,"No","Yes")</f>
        <v>Yes</v>
      </c>
      <c r="K87" s="4">
        <f>AVERAGEIFS(Women_Perfume_Table[Total Sales],Women_Perfume_Table[Type],Women_Perfume_Table[[#This Row],[Type]])</f>
        <v>24241.821658291443</v>
      </c>
    </row>
    <row r="88" spans="1:11" x14ac:dyDescent="0.3">
      <c r="A88" s="4" t="s">
        <v>385</v>
      </c>
      <c r="B88" t="s">
        <v>2</v>
      </c>
      <c r="C88">
        <v>20.93</v>
      </c>
      <c r="D88">
        <v>1</v>
      </c>
      <c r="E88">
        <v>1484</v>
      </c>
      <c r="F88">
        <f>Women_Perfume_Table[[#This Row],[Sold]]*Women_Perfume_Table[[#This Row],[Price]]</f>
        <v>31060.12</v>
      </c>
      <c r="G88" s="2">
        <v>45328</v>
      </c>
      <c r="H88" s="3" t="s">
        <v>336</v>
      </c>
      <c r="I88">
        <f>((Women_Perfume_Table[[#This Row],[Total Sales]]-$M$2)/$M$3)</f>
        <v>0.46427613147885638</v>
      </c>
      <c r="J88" s="4" t="str">
        <f>IF(Women_Perfume_Table[[#This Row],[Z-Score]]&gt;3,"No","Yes")</f>
        <v>Yes</v>
      </c>
      <c r="K88" s="4">
        <f>AVERAGEIFS(Women_Perfume_Table[Total Sales],Women_Perfume_Table[Type],Women_Perfume_Table[[#This Row],[Type]])</f>
        <v>12921.930135363791</v>
      </c>
    </row>
    <row r="89" spans="1:11" x14ac:dyDescent="0.3">
      <c r="A89" s="4" t="s">
        <v>183</v>
      </c>
      <c r="B89" t="s">
        <v>2</v>
      </c>
      <c r="C89">
        <v>17.52</v>
      </c>
      <c r="D89">
        <v>10</v>
      </c>
      <c r="E89">
        <v>1692</v>
      </c>
      <c r="F89">
        <f>Women_Perfume_Table[[#This Row],[Sold]]*Women_Perfume_Table[[#This Row],[Price]]</f>
        <v>29643.84</v>
      </c>
      <c r="G89" s="2">
        <v>45314</v>
      </c>
      <c r="H89" s="3" t="s">
        <v>337</v>
      </c>
      <c r="I89">
        <f>((Women_Perfume_Table[[#This Row],[Total Sales]]-$M$2)/$M$3)</f>
        <v>0.4259830423486044</v>
      </c>
      <c r="J89" s="4" t="str">
        <f>IF(Women_Perfume_Table[[#This Row],[Z-Score]]&gt;3,"No","Yes")</f>
        <v>Yes</v>
      </c>
      <c r="K89" s="4">
        <f>AVERAGEIFS(Women_Perfume_Table[Total Sales],Women_Perfume_Table[Type],Women_Perfume_Table[[#This Row],[Type]])</f>
        <v>12921.930135363791</v>
      </c>
    </row>
    <row r="90" spans="1:11" x14ac:dyDescent="0.3">
      <c r="A90" s="4" t="s">
        <v>210</v>
      </c>
      <c r="B90" t="s">
        <v>4</v>
      </c>
      <c r="C90">
        <v>15.31</v>
      </c>
      <c r="D90">
        <v>331</v>
      </c>
      <c r="E90">
        <v>1927</v>
      </c>
      <c r="F90">
        <f>Women_Perfume_Table[[#This Row],[Sold]]*Women_Perfume_Table[[#This Row],[Price]]</f>
        <v>29502.370000000003</v>
      </c>
      <c r="G90" s="2">
        <v>45421</v>
      </c>
      <c r="H90" s="3" t="s">
        <v>336</v>
      </c>
      <c r="I90">
        <f>((Women_Perfume_Table[[#This Row],[Total Sales]]-$M$2)/$M$3)</f>
        <v>0.4221580054072816</v>
      </c>
      <c r="J90" s="4" t="str">
        <f>IF(Women_Perfume_Table[[#This Row],[Z-Score]]&gt;3,"No","Yes")</f>
        <v>Yes</v>
      </c>
      <c r="K90" s="4">
        <f>AVERAGEIFS(Women_Perfume_Table[Total Sales],Women_Perfume_Table[Type],Women_Perfume_Table[[#This Row],[Type]])</f>
        <v>24241.821658291443</v>
      </c>
    </row>
    <row r="91" spans="1:11" x14ac:dyDescent="0.3">
      <c r="A91" s="4" t="s">
        <v>218</v>
      </c>
      <c r="B91" t="s">
        <v>4</v>
      </c>
      <c r="C91">
        <v>14.75</v>
      </c>
      <c r="D91">
        <v>183</v>
      </c>
      <c r="E91">
        <v>1999</v>
      </c>
      <c r="F91">
        <f>Women_Perfume_Table[[#This Row],[Sold]]*Women_Perfume_Table[[#This Row],[Price]]</f>
        <v>29485.25</v>
      </c>
      <c r="G91" s="2">
        <v>45317</v>
      </c>
      <c r="H91" s="3" t="s">
        <v>337</v>
      </c>
      <c r="I91">
        <f>((Women_Perfume_Table[[#This Row],[Total Sales]]-$M$2)/$M$3)</f>
        <v>0.4216951183468769</v>
      </c>
      <c r="J91" s="4" t="str">
        <f>IF(Women_Perfume_Table[[#This Row],[Z-Score]]&gt;3,"No","Yes")</f>
        <v>Yes</v>
      </c>
      <c r="K91" s="4">
        <f>AVERAGEIFS(Women_Perfume_Table[Total Sales],Women_Perfume_Table[Type],Women_Perfume_Table[[#This Row],[Type]])</f>
        <v>24241.821658291443</v>
      </c>
    </row>
    <row r="92" spans="1:11" x14ac:dyDescent="0.3">
      <c r="A92" s="4" t="s">
        <v>389</v>
      </c>
      <c r="B92" t="s">
        <v>4</v>
      </c>
      <c r="C92">
        <v>43.39</v>
      </c>
      <c r="D92">
        <v>1</v>
      </c>
      <c r="E92">
        <v>678</v>
      </c>
      <c r="F92">
        <f>Women_Perfume_Table[[#This Row],[Sold]]*Women_Perfume_Table[[#This Row],[Price]]</f>
        <v>29418.420000000002</v>
      </c>
      <c r="G92" s="2">
        <v>45354</v>
      </c>
      <c r="H92" s="3" t="s">
        <v>337</v>
      </c>
      <c r="I92">
        <f>((Women_Perfume_Table[[#This Row],[Total Sales]]-$M$2)/$M$3)</f>
        <v>0.41988818246797249</v>
      </c>
      <c r="J92" s="4" t="str">
        <f>IF(Women_Perfume_Table[[#This Row],[Z-Score]]&gt;3,"No","Yes")</f>
        <v>Yes</v>
      </c>
      <c r="K92" s="4">
        <f>AVERAGEIFS(Women_Perfume_Table[Total Sales],Women_Perfume_Table[Type],Women_Perfume_Table[[#This Row],[Type]])</f>
        <v>24241.821658291443</v>
      </c>
    </row>
    <row r="93" spans="1:11" x14ac:dyDescent="0.3">
      <c r="A93" s="4" t="s">
        <v>56</v>
      </c>
      <c r="B93" t="s">
        <v>2</v>
      </c>
      <c r="C93">
        <v>38.14</v>
      </c>
      <c r="D93">
        <v>1</v>
      </c>
      <c r="E93">
        <v>725</v>
      </c>
      <c r="F93">
        <f>Women_Perfume_Table[[#This Row],[Sold]]*Women_Perfume_Table[[#This Row],[Price]]</f>
        <v>27651.5</v>
      </c>
      <c r="G93" s="2">
        <v>45372</v>
      </c>
      <c r="H93" s="3" t="s">
        <v>336</v>
      </c>
      <c r="I93">
        <f>((Women_Perfume_Table[[#This Row],[Total Sales]]-$M$2)/$M$3)</f>
        <v>0.37211456069401189</v>
      </c>
      <c r="J93" s="4" t="str">
        <f>IF(Women_Perfume_Table[[#This Row],[Z-Score]]&gt;3,"No","Yes")</f>
        <v>Yes</v>
      </c>
      <c r="K93" s="4">
        <f>AVERAGEIFS(Women_Perfume_Table[Total Sales],Women_Perfume_Table[Type],Women_Perfume_Table[[#This Row],[Type]])</f>
        <v>12921.930135363791</v>
      </c>
    </row>
    <row r="94" spans="1:11" x14ac:dyDescent="0.3">
      <c r="A94" s="4" t="s">
        <v>237</v>
      </c>
      <c r="B94" t="s">
        <v>85</v>
      </c>
      <c r="C94">
        <v>299.99</v>
      </c>
      <c r="D94">
        <v>10</v>
      </c>
      <c r="E94">
        <v>92</v>
      </c>
      <c r="F94">
        <f>Women_Perfume_Table[[#This Row],[Sold]]*Women_Perfume_Table[[#This Row],[Price]]</f>
        <v>27599.08</v>
      </c>
      <c r="G94" s="2">
        <v>45369</v>
      </c>
      <c r="H94" s="3" t="s">
        <v>143</v>
      </c>
      <c r="I94">
        <f>((Women_Perfume_Table[[#This Row],[Total Sales]]-$M$2)/$M$3)</f>
        <v>0.37069723944947852</v>
      </c>
      <c r="J94" s="4" t="str">
        <f>IF(Women_Perfume_Table[[#This Row],[Z-Score]]&gt;3,"No","Yes")</f>
        <v>Yes</v>
      </c>
      <c r="K94" s="4">
        <f>AVERAGEIFS(Women_Perfume_Table[Total Sales],Women_Perfume_Table[Type],Women_Perfume_Table[[#This Row],[Type]])</f>
        <v>6512.0560000000005</v>
      </c>
    </row>
    <row r="95" spans="1:11" x14ac:dyDescent="0.3">
      <c r="A95" s="4" t="s">
        <v>102</v>
      </c>
      <c r="B95" t="s">
        <v>2</v>
      </c>
      <c r="C95">
        <v>79.72</v>
      </c>
      <c r="D95">
        <v>10</v>
      </c>
      <c r="E95">
        <v>334</v>
      </c>
      <c r="F95">
        <f>Women_Perfume_Table[[#This Row],[Sold]]*Women_Perfume_Table[[#This Row],[Price]]</f>
        <v>26626.48</v>
      </c>
      <c r="G95" s="2">
        <v>45443</v>
      </c>
      <c r="H95" s="3" t="s">
        <v>336</v>
      </c>
      <c r="I95">
        <f>((Women_Perfume_Table[[#This Row],[Total Sales]]-$M$2)/$M$3)</f>
        <v>0.34440027946410617</v>
      </c>
      <c r="J95" s="4" t="str">
        <f>IF(Women_Perfume_Table[[#This Row],[Z-Score]]&gt;3,"No","Yes")</f>
        <v>Yes</v>
      </c>
      <c r="K95" s="4">
        <f>AVERAGEIFS(Women_Perfume_Table[Total Sales],Women_Perfume_Table[Type],Women_Perfume_Table[[#This Row],[Type]])</f>
        <v>12921.930135363791</v>
      </c>
    </row>
    <row r="96" spans="1:11" x14ac:dyDescent="0.3">
      <c r="A96" s="4" t="s">
        <v>251</v>
      </c>
      <c r="B96" t="s">
        <v>2</v>
      </c>
      <c r="C96">
        <v>18.989999999999998</v>
      </c>
      <c r="D96">
        <v>21</v>
      </c>
      <c r="E96">
        <v>1396</v>
      </c>
      <c r="F96">
        <f>Women_Perfume_Table[[#This Row],[Sold]]*Women_Perfume_Table[[#This Row],[Price]]</f>
        <v>26510.039999999997</v>
      </c>
      <c r="G96" s="2">
        <v>45359</v>
      </c>
      <c r="H96" s="3" t="s">
        <v>335</v>
      </c>
      <c r="I96">
        <f>((Women_Perfume_Table[[#This Row],[Total Sales]]-$M$2)/$M$3)</f>
        <v>0.34125199854626037</v>
      </c>
      <c r="J96" s="4" t="str">
        <f>IF(Women_Perfume_Table[[#This Row],[Z-Score]]&gt;3,"No","Yes")</f>
        <v>Yes</v>
      </c>
      <c r="K96" s="4">
        <f>AVERAGEIFS(Women_Perfume_Table[Total Sales],Women_Perfume_Table[Type],Women_Perfume_Table[[#This Row],[Type]])</f>
        <v>12921.930135363791</v>
      </c>
    </row>
    <row r="97" spans="1:11" x14ac:dyDescent="0.3">
      <c r="A97" s="4" t="s">
        <v>56</v>
      </c>
      <c r="B97" t="s">
        <v>4</v>
      </c>
      <c r="C97">
        <v>35.090000000000003</v>
      </c>
      <c r="D97">
        <v>45</v>
      </c>
      <c r="E97">
        <v>755</v>
      </c>
      <c r="F97">
        <f>Women_Perfume_Table[[#This Row],[Sold]]*Women_Perfume_Table[[#This Row],[Price]]</f>
        <v>26492.950000000004</v>
      </c>
      <c r="G97" s="2">
        <v>45395</v>
      </c>
      <c r="H97" s="3" t="s">
        <v>336</v>
      </c>
      <c r="I97">
        <f>((Women_Perfume_Table[[#This Row],[Total Sales]]-$M$2)/$M$3)</f>
        <v>0.34078992261972341</v>
      </c>
      <c r="J97" s="4" t="str">
        <f>IF(Women_Perfume_Table[[#This Row],[Z-Score]]&gt;3,"No","Yes")</f>
        <v>Yes</v>
      </c>
      <c r="K97" s="4">
        <f>AVERAGEIFS(Women_Perfume_Table[Total Sales],Women_Perfume_Table[Type],Women_Perfume_Table[[#This Row],[Type]])</f>
        <v>24241.821658291443</v>
      </c>
    </row>
    <row r="98" spans="1:11" x14ac:dyDescent="0.3">
      <c r="A98" s="4" t="s">
        <v>96</v>
      </c>
      <c r="B98" t="s">
        <v>2</v>
      </c>
      <c r="C98">
        <v>34.33</v>
      </c>
      <c r="D98">
        <v>10</v>
      </c>
      <c r="E98">
        <v>767</v>
      </c>
      <c r="F98">
        <f>Women_Perfume_Table[[#This Row],[Sold]]*Women_Perfume_Table[[#This Row],[Price]]</f>
        <v>26331.109999999997</v>
      </c>
      <c r="G98" s="2">
        <v>45296</v>
      </c>
      <c r="H98" s="3" t="s">
        <v>336</v>
      </c>
      <c r="I98">
        <f>((Women_Perfume_Table[[#This Row],[Total Sales]]-$M$2)/$M$3)</f>
        <v>0.33641412578234647</v>
      </c>
      <c r="J98" s="4" t="str">
        <f>IF(Women_Perfume_Table[[#This Row],[Z-Score]]&gt;3,"No","Yes")</f>
        <v>Yes</v>
      </c>
      <c r="K98" s="4">
        <f>AVERAGEIFS(Women_Perfume_Table[Total Sales],Women_Perfume_Table[Type],Women_Perfume_Table[[#This Row],[Type]])</f>
        <v>12921.930135363791</v>
      </c>
    </row>
    <row r="99" spans="1:11" x14ac:dyDescent="0.3">
      <c r="A99" s="4" t="s">
        <v>197</v>
      </c>
      <c r="B99" t="s">
        <v>74</v>
      </c>
      <c r="C99">
        <v>29.55</v>
      </c>
      <c r="D99">
        <v>408</v>
      </c>
      <c r="E99">
        <v>886</v>
      </c>
      <c r="F99">
        <f>Women_Perfume_Table[[#This Row],[Sold]]*Women_Perfume_Table[[#This Row],[Price]]</f>
        <v>26181.3</v>
      </c>
      <c r="G99" s="2">
        <v>45363</v>
      </c>
      <c r="H99" s="3" t="s">
        <v>335</v>
      </c>
      <c r="I99">
        <f>((Women_Perfume_Table[[#This Row],[Total Sales]]-$M$2)/$M$3)</f>
        <v>0.33236359362584988</v>
      </c>
      <c r="J99" s="4" t="str">
        <f>IF(Women_Perfume_Table[[#This Row],[Z-Score]]&gt;3,"No","Yes")</f>
        <v>Yes</v>
      </c>
      <c r="K99" s="4">
        <f>AVERAGEIFS(Women_Perfume_Table[Total Sales],Women_Perfume_Table[Type],Women_Perfume_Table[[#This Row],[Type]])</f>
        <v>23968.416956521738</v>
      </c>
    </row>
    <row r="100" spans="1:11" x14ac:dyDescent="0.3">
      <c r="A100" s="4" t="s">
        <v>67</v>
      </c>
      <c r="B100" t="s">
        <v>4</v>
      </c>
      <c r="C100">
        <v>26.35</v>
      </c>
      <c r="D100">
        <v>127</v>
      </c>
      <c r="E100">
        <v>984</v>
      </c>
      <c r="F100">
        <f>Women_Perfume_Table[[#This Row],[Sold]]*Women_Perfume_Table[[#This Row],[Price]]</f>
        <v>25928.400000000001</v>
      </c>
      <c r="G100" s="2">
        <v>45420</v>
      </c>
      <c r="H100" s="3" t="s">
        <v>336</v>
      </c>
      <c r="I100">
        <f>((Women_Perfume_Table[[#This Row],[Total Sales]]-$M$2)/$M$3)</f>
        <v>0.32552573512255911</v>
      </c>
      <c r="J100" s="4" t="str">
        <f>IF(Women_Perfume_Table[[#This Row],[Z-Score]]&gt;3,"No","Yes")</f>
        <v>Yes</v>
      </c>
      <c r="K100" s="4">
        <f>AVERAGEIFS(Women_Perfume_Table[Total Sales],Women_Perfume_Table[Type],Women_Perfume_Table[[#This Row],[Type]])</f>
        <v>24241.821658291443</v>
      </c>
    </row>
    <row r="101" spans="1:11" x14ac:dyDescent="0.3">
      <c r="A101" s="4" t="s">
        <v>236</v>
      </c>
      <c r="B101" t="s">
        <v>2</v>
      </c>
      <c r="C101">
        <v>19.239999999999998</v>
      </c>
      <c r="D101">
        <v>7</v>
      </c>
      <c r="E101">
        <v>1337</v>
      </c>
      <c r="F101">
        <f>Women_Perfume_Table[[#This Row],[Sold]]*Women_Perfume_Table[[#This Row],[Price]]</f>
        <v>25723.879999999997</v>
      </c>
      <c r="G101" s="2">
        <v>45377</v>
      </c>
      <c r="H101" s="3" t="s">
        <v>337</v>
      </c>
      <c r="I101">
        <f>((Women_Perfume_Table[[#This Row],[Total Sales]]-$M$2)/$M$3)</f>
        <v>0.31999596516964068</v>
      </c>
      <c r="J101" s="4" t="str">
        <f>IF(Women_Perfume_Table[[#This Row],[Z-Score]]&gt;3,"No","Yes")</f>
        <v>Yes</v>
      </c>
      <c r="K101" s="4">
        <f>AVERAGEIFS(Women_Perfume_Table[Total Sales],Women_Perfume_Table[Type],Women_Perfume_Table[[#This Row],[Type]])</f>
        <v>12921.930135363791</v>
      </c>
    </row>
    <row r="102" spans="1:11" x14ac:dyDescent="0.3">
      <c r="A102" s="4" t="s">
        <v>216</v>
      </c>
      <c r="B102" t="s">
        <v>2</v>
      </c>
      <c r="C102">
        <v>16.93</v>
      </c>
      <c r="D102">
        <v>52</v>
      </c>
      <c r="E102">
        <v>1516</v>
      </c>
      <c r="F102">
        <f>Women_Perfume_Table[[#This Row],[Sold]]*Women_Perfume_Table[[#This Row],[Price]]</f>
        <v>25665.88</v>
      </c>
      <c r="G102" s="2">
        <v>45428</v>
      </c>
      <c r="H102" s="3" t="s">
        <v>335</v>
      </c>
      <c r="I102">
        <f>((Women_Perfume_Table[[#This Row],[Total Sales]]-$M$2)/$M$3)</f>
        <v>0.31842777302574649</v>
      </c>
      <c r="J102" s="4" t="str">
        <f>IF(Women_Perfume_Table[[#This Row],[Z-Score]]&gt;3,"No","Yes")</f>
        <v>Yes</v>
      </c>
      <c r="K102" s="4">
        <f>AVERAGEIFS(Women_Perfume_Table[Total Sales],Women_Perfume_Table[Type],Women_Perfume_Table[[#This Row],[Type]])</f>
        <v>12921.930135363791</v>
      </c>
    </row>
    <row r="103" spans="1:11" x14ac:dyDescent="0.3">
      <c r="A103" s="4" t="s">
        <v>19</v>
      </c>
      <c r="B103" t="s">
        <v>2</v>
      </c>
      <c r="C103">
        <v>89.99</v>
      </c>
      <c r="D103">
        <v>10</v>
      </c>
      <c r="E103">
        <v>285</v>
      </c>
      <c r="F103">
        <f>Women_Perfume_Table[[#This Row],[Sold]]*Women_Perfume_Table[[#This Row],[Price]]</f>
        <v>25647.149999999998</v>
      </c>
      <c r="G103" s="2">
        <v>45408</v>
      </c>
      <c r="H103" s="3" t="s">
        <v>143</v>
      </c>
      <c r="I103">
        <f>((Women_Perfume_Table[[#This Row],[Total Sales]]-$M$2)/$M$3)</f>
        <v>0.31792135511445091</v>
      </c>
      <c r="J103" s="4" t="str">
        <f>IF(Women_Perfume_Table[[#This Row],[Z-Score]]&gt;3,"No","Yes")</f>
        <v>Yes</v>
      </c>
      <c r="K103" s="4">
        <f>AVERAGEIFS(Women_Perfume_Table[Total Sales],Women_Perfume_Table[Type],Women_Perfume_Table[[#This Row],[Type]])</f>
        <v>12921.930135363791</v>
      </c>
    </row>
    <row r="104" spans="1:11" x14ac:dyDescent="0.3">
      <c r="A104" s="4" t="s">
        <v>204</v>
      </c>
      <c r="B104" t="s">
        <v>2</v>
      </c>
      <c r="C104">
        <v>29.53</v>
      </c>
      <c r="D104">
        <v>50</v>
      </c>
      <c r="E104">
        <v>856</v>
      </c>
      <c r="F104">
        <f>Women_Perfume_Table[[#This Row],[Sold]]*Women_Perfume_Table[[#This Row],[Price]]</f>
        <v>25277.68</v>
      </c>
      <c r="G104" s="2">
        <v>45390</v>
      </c>
      <c r="H104" s="3" t="s">
        <v>143</v>
      </c>
      <c r="I104">
        <f>((Women_Perfume_Table[[#This Row],[Total Sales]]-$M$2)/$M$3)</f>
        <v>0.30793170077988846</v>
      </c>
      <c r="J104" s="4" t="str">
        <f>IF(Women_Perfume_Table[[#This Row],[Z-Score]]&gt;3,"No","Yes")</f>
        <v>Yes</v>
      </c>
      <c r="K104" s="4">
        <f>AVERAGEIFS(Women_Perfume_Table[Total Sales],Women_Perfume_Table[Type],Women_Perfume_Table[[#This Row],[Type]])</f>
        <v>12921.930135363791</v>
      </c>
    </row>
    <row r="105" spans="1:11" x14ac:dyDescent="0.3">
      <c r="A105" s="4" t="s">
        <v>202</v>
      </c>
      <c r="B105" t="s">
        <v>4</v>
      </c>
      <c r="C105">
        <v>57.63</v>
      </c>
      <c r="D105">
        <v>1</v>
      </c>
      <c r="E105">
        <v>430</v>
      </c>
      <c r="F105">
        <f>Women_Perfume_Table[[#This Row],[Sold]]*Women_Perfume_Table[[#This Row],[Price]]</f>
        <v>24780.9</v>
      </c>
      <c r="G105" s="2">
        <v>45296</v>
      </c>
      <c r="H105" s="3" t="s">
        <v>335</v>
      </c>
      <c r="I105">
        <f>((Women_Perfume_Table[[#This Row],[Total Sales]]-$M$2)/$M$3)</f>
        <v>0.29449986468947797</v>
      </c>
      <c r="J105" s="4" t="str">
        <f>IF(Women_Perfume_Table[[#This Row],[Z-Score]]&gt;3,"No","Yes")</f>
        <v>Yes</v>
      </c>
      <c r="K105" s="4">
        <f>AVERAGEIFS(Women_Perfume_Table[Total Sales],Women_Perfume_Table[Type],Women_Perfume_Table[[#This Row],[Type]])</f>
        <v>24241.821658291443</v>
      </c>
    </row>
    <row r="106" spans="1:11" x14ac:dyDescent="0.3">
      <c r="A106" s="4" t="s">
        <v>13</v>
      </c>
      <c r="B106" t="s">
        <v>4</v>
      </c>
      <c r="C106">
        <v>29.65</v>
      </c>
      <c r="D106">
        <v>6</v>
      </c>
      <c r="E106">
        <v>821</v>
      </c>
      <c r="F106">
        <f>Women_Perfume_Table[[#This Row],[Sold]]*Women_Perfume_Table[[#This Row],[Price]]</f>
        <v>24342.649999999998</v>
      </c>
      <c r="G106" s="2">
        <v>45400</v>
      </c>
      <c r="H106" s="3" t="s">
        <v>336</v>
      </c>
      <c r="I106">
        <f>((Women_Perfume_Table[[#This Row],[Total Sales]]-$M$2)/$M$3)</f>
        <v>0.28265055077462137</v>
      </c>
      <c r="J106" s="4" t="str">
        <f>IF(Women_Perfume_Table[[#This Row],[Z-Score]]&gt;3,"No","Yes")</f>
        <v>Yes</v>
      </c>
      <c r="K106" s="4">
        <f>AVERAGEIFS(Women_Perfume_Table[Total Sales],Women_Perfume_Table[Type],Women_Perfume_Table[[#This Row],[Type]])</f>
        <v>24241.821658291443</v>
      </c>
    </row>
    <row r="107" spans="1:11" x14ac:dyDescent="0.3">
      <c r="A107" s="4" t="s">
        <v>329</v>
      </c>
      <c r="B107" t="s">
        <v>9</v>
      </c>
      <c r="C107">
        <v>43.15</v>
      </c>
      <c r="D107">
        <v>10</v>
      </c>
      <c r="E107">
        <v>561</v>
      </c>
      <c r="F107">
        <f>Women_Perfume_Table[[#This Row],[Sold]]*Women_Perfume_Table[[#This Row],[Price]]</f>
        <v>24207.149999999998</v>
      </c>
      <c r="G107" s="2">
        <v>45337</v>
      </c>
      <c r="H107" s="3" t="s">
        <v>336</v>
      </c>
      <c r="I107">
        <f>((Women_Perfume_Table[[#This Row],[Total Sales]]-$M$2)/$M$3)</f>
        <v>0.2789869294729373</v>
      </c>
      <c r="J107" s="4" t="str">
        <f>IF(Women_Perfume_Table[[#This Row],[Z-Score]]&gt;3,"No","Yes")</f>
        <v>Yes</v>
      </c>
      <c r="K107" s="4">
        <f>AVERAGEIFS(Women_Perfume_Table[Total Sales],Women_Perfume_Table[Type],Women_Perfume_Table[[#This Row],[Type]])</f>
        <v>2618.7521428571413</v>
      </c>
    </row>
    <row r="108" spans="1:11" x14ac:dyDescent="0.3">
      <c r="A108" s="4" t="s">
        <v>40</v>
      </c>
      <c r="B108" t="s">
        <v>2</v>
      </c>
      <c r="C108">
        <v>40</v>
      </c>
      <c r="D108">
        <v>4</v>
      </c>
      <c r="E108">
        <v>602</v>
      </c>
      <c r="F108">
        <f>Women_Perfume_Table[[#This Row],[Sold]]*Women_Perfume_Table[[#This Row],[Price]]</f>
        <v>24080</v>
      </c>
      <c r="G108" s="2">
        <v>45365</v>
      </c>
      <c r="H108" s="3" t="s">
        <v>143</v>
      </c>
      <c r="I108">
        <f>((Women_Perfume_Table[[#This Row],[Total Sales]]-$M$2)/$M$3)</f>
        <v>0.27554907376438287</v>
      </c>
      <c r="J108" s="4" t="str">
        <f>IF(Women_Perfume_Table[[#This Row],[Z-Score]]&gt;3,"No","Yes")</f>
        <v>Yes</v>
      </c>
      <c r="K108" s="4">
        <f>AVERAGEIFS(Women_Perfume_Table[Total Sales],Women_Perfume_Table[Type],Women_Perfume_Table[[#This Row],[Type]])</f>
        <v>12921.930135363791</v>
      </c>
    </row>
    <row r="109" spans="1:11" x14ac:dyDescent="0.3">
      <c r="A109" s="4" t="s">
        <v>11</v>
      </c>
      <c r="B109" t="s">
        <v>2</v>
      </c>
      <c r="C109">
        <v>84.98</v>
      </c>
      <c r="D109">
        <v>1</v>
      </c>
      <c r="E109">
        <v>272</v>
      </c>
      <c r="F109">
        <f>Women_Perfume_Table[[#This Row],[Sold]]*Women_Perfume_Table[[#This Row],[Price]]</f>
        <v>23114.560000000001</v>
      </c>
      <c r="G109" s="2">
        <v>45409</v>
      </c>
      <c r="H109" s="3" t="s">
        <v>336</v>
      </c>
      <c r="I109">
        <f>((Women_Perfume_Table[[#This Row],[Total Sales]]-$M$2)/$M$3)</f>
        <v>0.24944570439539479</v>
      </c>
      <c r="J109" s="4" t="str">
        <f>IF(Women_Perfume_Table[[#This Row],[Z-Score]]&gt;3,"No","Yes")</f>
        <v>Yes</v>
      </c>
      <c r="K109" s="4">
        <f>AVERAGEIFS(Women_Perfume_Table[Total Sales],Women_Perfume_Table[Type],Women_Perfume_Table[[#This Row],[Type]])</f>
        <v>12921.930135363791</v>
      </c>
    </row>
    <row r="110" spans="1:11" x14ac:dyDescent="0.3">
      <c r="A110" s="4" t="s">
        <v>153</v>
      </c>
      <c r="B110" s="4" t="s">
        <v>4</v>
      </c>
      <c r="C110">
        <v>25.23</v>
      </c>
      <c r="D110">
        <v>8</v>
      </c>
      <c r="E110">
        <v>909</v>
      </c>
      <c r="F110">
        <f>Women_Perfume_Table[[#This Row],[Sold]]*Women_Perfume_Table[[#This Row],[Price]]</f>
        <v>22934.07</v>
      </c>
      <c r="G110" s="2">
        <v>45318</v>
      </c>
      <c r="H110" s="3" t="s">
        <v>337</v>
      </c>
      <c r="I110">
        <f>((Women_Perfume_Table[[#This Row],[Total Sales]]-$M$2)/$M$3)</f>
        <v>0.2445656526703692</v>
      </c>
      <c r="J110" s="4" t="str">
        <f>IF(Women_Perfume_Table[[#This Row],[Z-Score]]&gt;3,"No","Yes")</f>
        <v>Yes</v>
      </c>
      <c r="K110" s="4">
        <f>AVERAGEIFS(Women_Perfume_Table[Total Sales],Women_Perfume_Table[Type],Women_Perfume_Table[[#This Row],[Type]])</f>
        <v>24241.821658291443</v>
      </c>
    </row>
    <row r="111" spans="1:11" x14ac:dyDescent="0.3">
      <c r="A111" s="4" t="s">
        <v>299</v>
      </c>
      <c r="B111" t="s">
        <v>2</v>
      </c>
      <c r="C111">
        <v>30.45</v>
      </c>
      <c r="D111">
        <v>8</v>
      </c>
      <c r="E111">
        <v>738</v>
      </c>
      <c r="F111">
        <f>Women_Perfume_Table[[#This Row],[Sold]]*Women_Perfume_Table[[#This Row],[Price]]</f>
        <v>22472.1</v>
      </c>
      <c r="G111" s="2">
        <v>45433</v>
      </c>
      <c r="H111" s="3" t="s">
        <v>336</v>
      </c>
      <c r="I111">
        <f>((Women_Perfume_Table[[#This Row],[Total Sales]]-$M$2)/$M$3)</f>
        <v>0.23207500224425109</v>
      </c>
      <c r="J111" s="4" t="str">
        <f>IF(Women_Perfume_Table[[#This Row],[Z-Score]]&gt;3,"No","Yes")</f>
        <v>Yes</v>
      </c>
      <c r="K111" s="4">
        <f>AVERAGEIFS(Women_Perfume_Table[Total Sales],Women_Perfume_Table[Type],Women_Perfume_Table[[#This Row],[Type]])</f>
        <v>12921.930135363791</v>
      </c>
    </row>
    <row r="112" spans="1:11" x14ac:dyDescent="0.3">
      <c r="A112" s="4" t="s">
        <v>257</v>
      </c>
      <c r="B112" t="s">
        <v>2</v>
      </c>
      <c r="C112">
        <v>24.98</v>
      </c>
      <c r="D112">
        <v>234</v>
      </c>
      <c r="E112">
        <v>888</v>
      </c>
      <c r="F112">
        <f>Women_Perfume_Table[[#This Row],[Sold]]*Women_Perfume_Table[[#This Row],[Price]]</f>
        <v>22182.240000000002</v>
      </c>
      <c r="G112" s="2">
        <v>45325</v>
      </c>
      <c r="H112" s="3" t="s">
        <v>336</v>
      </c>
      <c r="I112">
        <f>((Women_Perfume_Table[[#This Row],[Total Sales]]-$M$2)/$M$3)</f>
        <v>0.2242378268161615</v>
      </c>
      <c r="J112" s="4" t="str">
        <f>IF(Women_Perfume_Table[[#This Row],[Z-Score]]&gt;3,"No","Yes")</f>
        <v>Yes</v>
      </c>
      <c r="K112" s="4">
        <f>AVERAGEIFS(Women_Perfume_Table[Total Sales],Women_Perfume_Table[Type],Women_Perfume_Table[[#This Row],[Type]])</f>
        <v>12921.930135363791</v>
      </c>
    </row>
    <row r="113" spans="1:11" x14ac:dyDescent="0.3">
      <c r="A113" s="4" t="s">
        <v>38</v>
      </c>
      <c r="B113" t="s">
        <v>2</v>
      </c>
      <c r="C113">
        <v>23.97</v>
      </c>
      <c r="D113">
        <v>117</v>
      </c>
      <c r="E113">
        <v>920</v>
      </c>
      <c r="F113">
        <f>Women_Perfume_Table[[#This Row],[Sold]]*Women_Perfume_Table[[#This Row],[Price]]</f>
        <v>22052.399999999998</v>
      </c>
      <c r="G113" s="2">
        <v>45356</v>
      </c>
      <c r="H113" s="3" t="s">
        <v>143</v>
      </c>
      <c r="I113">
        <f>((Women_Perfume_Table[[#This Row],[Total Sales]]-$M$2)/$M$3)</f>
        <v>0.22072723943748493</v>
      </c>
      <c r="J113" s="4" t="str">
        <f>IF(Women_Perfume_Table[[#This Row],[Z-Score]]&gt;3,"No","Yes")</f>
        <v>Yes</v>
      </c>
      <c r="K113" s="4">
        <f>AVERAGEIFS(Women_Perfume_Table[Total Sales],Women_Perfume_Table[Type],Women_Perfume_Table[[#This Row],[Type]])</f>
        <v>12921.930135363791</v>
      </c>
    </row>
    <row r="114" spans="1:11" x14ac:dyDescent="0.3">
      <c r="A114" s="4" t="s">
        <v>283</v>
      </c>
      <c r="B114" s="4" t="s">
        <v>129</v>
      </c>
      <c r="C114">
        <v>14.94</v>
      </c>
      <c r="D114">
        <v>3</v>
      </c>
      <c r="E114">
        <v>1454</v>
      </c>
      <c r="F114">
        <f>Women_Perfume_Table[[#This Row],[Sold]]*Women_Perfume_Table[[#This Row],[Price]]</f>
        <v>21722.76</v>
      </c>
      <c r="G114" s="2">
        <v>45385</v>
      </c>
      <c r="H114" s="3" t="s">
        <v>337</v>
      </c>
      <c r="I114">
        <f>((Women_Perfume_Table[[#This Row],[Total Sales]]-$M$2)/$M$3)</f>
        <v>0.21181450050104844</v>
      </c>
      <c r="J114" s="4" t="str">
        <f>IF(Women_Perfume_Table[[#This Row],[Z-Score]]&gt;3,"No","Yes")</f>
        <v>Yes</v>
      </c>
      <c r="K114" s="4">
        <f>AVERAGEIFS(Women_Perfume_Table[Total Sales],Women_Perfume_Table[Type],Women_Perfume_Table[[#This Row],[Type]])</f>
        <v>5501.9646666666658</v>
      </c>
    </row>
    <row r="115" spans="1:11" x14ac:dyDescent="0.3">
      <c r="A115" s="4" t="s">
        <v>383</v>
      </c>
      <c r="B115" t="s">
        <v>111</v>
      </c>
      <c r="C115">
        <v>49</v>
      </c>
      <c r="D115">
        <v>10</v>
      </c>
      <c r="E115">
        <v>443</v>
      </c>
      <c r="F115">
        <f>Women_Perfume_Table[[#This Row],[Sold]]*Women_Perfume_Table[[#This Row],[Price]]</f>
        <v>21707</v>
      </c>
      <c r="G115" s="2">
        <v>45332</v>
      </c>
      <c r="H115" s="3" t="s">
        <v>337</v>
      </c>
      <c r="I115">
        <f>((Women_Perfume_Table[[#This Row],[Total Sales]]-$M$2)/$M$3)</f>
        <v>0.21138838484263858</v>
      </c>
      <c r="J115" s="4" t="str">
        <f>IF(Women_Perfume_Table[[#This Row],[Z-Score]]&gt;3,"No","Yes")</f>
        <v>Yes</v>
      </c>
      <c r="K115" s="4">
        <f>AVERAGEIFS(Women_Perfume_Table[Total Sales],Women_Perfume_Table[Type],Women_Perfume_Table[[#This Row],[Type]])</f>
        <v>5114.6000000000004</v>
      </c>
    </row>
    <row r="116" spans="1:11" x14ac:dyDescent="0.3">
      <c r="A116" s="4" t="s">
        <v>311</v>
      </c>
      <c r="B116" t="s">
        <v>2</v>
      </c>
      <c r="C116">
        <v>20.3</v>
      </c>
      <c r="D116">
        <v>6</v>
      </c>
      <c r="E116">
        <v>998</v>
      </c>
      <c r="F116">
        <f>Women_Perfume_Table[[#This Row],[Sold]]*Women_Perfume_Table[[#This Row],[Price]]</f>
        <v>20259.400000000001</v>
      </c>
      <c r="G116" s="2">
        <v>45433</v>
      </c>
      <c r="H116" s="3" t="s">
        <v>336</v>
      </c>
      <c r="I116">
        <f>((Women_Perfume_Table[[#This Row],[Total Sales]]-$M$2)/$M$3)</f>
        <v>0.17224847195468371</v>
      </c>
      <c r="J116" s="4" t="str">
        <f>IF(Women_Perfume_Table[[#This Row],[Z-Score]]&gt;3,"No","Yes")</f>
        <v>Yes</v>
      </c>
      <c r="K116" s="4">
        <f>AVERAGEIFS(Women_Perfume_Table[Total Sales],Women_Perfume_Table[Type],Women_Perfume_Table[[#This Row],[Type]])</f>
        <v>12921.930135363791</v>
      </c>
    </row>
    <row r="117" spans="1:11" x14ac:dyDescent="0.3">
      <c r="A117" s="4" t="s">
        <v>242</v>
      </c>
      <c r="B117" t="s">
        <v>2</v>
      </c>
      <c r="C117">
        <v>37.99</v>
      </c>
      <c r="D117">
        <v>10</v>
      </c>
      <c r="E117">
        <v>517</v>
      </c>
      <c r="F117">
        <f>Women_Perfume_Table[[#This Row],[Sold]]*Women_Perfume_Table[[#This Row],[Price]]</f>
        <v>19640.830000000002</v>
      </c>
      <c r="G117" s="2">
        <v>45400</v>
      </c>
      <c r="H117" s="3" t="s">
        <v>337</v>
      </c>
      <c r="I117">
        <f>((Women_Perfume_Table[[#This Row],[Total Sales]]-$M$2)/$M$3)</f>
        <v>0.15552370274005103</v>
      </c>
      <c r="J117" s="4" t="str">
        <f>IF(Women_Perfume_Table[[#This Row],[Z-Score]]&gt;3,"No","Yes")</f>
        <v>Yes</v>
      </c>
      <c r="K117" s="4">
        <f>AVERAGEIFS(Women_Perfume_Table[Total Sales],Women_Perfume_Table[Type],Women_Perfume_Table[[#This Row],[Type]])</f>
        <v>12921.930135363791</v>
      </c>
    </row>
    <row r="118" spans="1:11" x14ac:dyDescent="0.3">
      <c r="A118" s="4" t="s">
        <v>80</v>
      </c>
      <c r="B118" t="s">
        <v>46</v>
      </c>
      <c r="C118">
        <v>4.95</v>
      </c>
      <c r="D118">
        <v>10</v>
      </c>
      <c r="E118">
        <v>3954</v>
      </c>
      <c r="F118">
        <f>Women_Perfume_Table[[#This Row],[Sold]]*Women_Perfume_Table[[#This Row],[Price]]</f>
        <v>19572.3</v>
      </c>
      <c r="G118" s="2">
        <v>45321</v>
      </c>
      <c r="H118" s="3" t="s">
        <v>336</v>
      </c>
      <c r="I118">
        <f>((Women_Perfume_Table[[#This Row],[Total Sales]]-$M$2)/$M$3)</f>
        <v>0.1536708026086531</v>
      </c>
      <c r="J118" s="4" t="str">
        <f>IF(Women_Perfume_Table[[#This Row],[Z-Score]]&gt;3,"No","Yes")</f>
        <v>Yes</v>
      </c>
      <c r="K118" s="4">
        <f>AVERAGEIFS(Women_Perfume_Table[Total Sales],Women_Perfume_Table[Type],Women_Perfume_Table[[#This Row],[Type]])</f>
        <v>7614.4719047619074</v>
      </c>
    </row>
    <row r="119" spans="1:11" x14ac:dyDescent="0.3">
      <c r="A119" s="4" t="s">
        <v>32</v>
      </c>
      <c r="B119" t="s">
        <v>4</v>
      </c>
      <c r="C119">
        <v>45.98</v>
      </c>
      <c r="D119">
        <v>1</v>
      </c>
      <c r="E119">
        <v>425</v>
      </c>
      <c r="F119">
        <f>Women_Perfume_Table[[#This Row],[Sold]]*Women_Perfume_Table[[#This Row],[Price]]</f>
        <v>19541.5</v>
      </c>
      <c r="G119" s="2">
        <v>45354</v>
      </c>
      <c r="H119" s="3" t="s">
        <v>335</v>
      </c>
      <c r="I119">
        <f>((Women_Perfume_Table[[#This Row],[Total Sales]]-$M$2)/$M$3)</f>
        <v>0.15283803850465408</v>
      </c>
      <c r="J119" s="4" t="str">
        <f>IF(Women_Perfume_Table[[#This Row],[Z-Score]]&gt;3,"No","Yes")</f>
        <v>Yes</v>
      </c>
      <c r="K119" s="4">
        <f>AVERAGEIFS(Women_Perfume_Table[Total Sales],Women_Perfume_Table[Type],Women_Perfume_Table[[#This Row],[Type]])</f>
        <v>24241.821658291443</v>
      </c>
    </row>
    <row r="120" spans="1:11" x14ac:dyDescent="0.3">
      <c r="A120" s="4" t="s">
        <v>153</v>
      </c>
      <c r="B120" t="s">
        <v>4</v>
      </c>
      <c r="C120">
        <v>34.43</v>
      </c>
      <c r="D120">
        <v>16</v>
      </c>
      <c r="E120">
        <v>563</v>
      </c>
      <c r="F120">
        <f>Women_Perfume_Table[[#This Row],[Sold]]*Women_Perfume_Table[[#This Row],[Price]]</f>
        <v>19384.09</v>
      </c>
      <c r="G120" s="2">
        <v>45311</v>
      </c>
      <c r="H120" s="3" t="s">
        <v>143</v>
      </c>
      <c r="I120">
        <f>((Women_Perfume_Table[[#This Row],[Total Sales]]-$M$2)/$M$3)</f>
        <v>0.14858201910171615</v>
      </c>
      <c r="J120" s="4" t="str">
        <f>IF(Women_Perfume_Table[[#This Row],[Z-Score]]&gt;3,"No","Yes")</f>
        <v>Yes</v>
      </c>
      <c r="K120" s="4">
        <f>AVERAGEIFS(Women_Perfume_Table[Total Sales],Women_Perfume_Table[Type],Women_Perfume_Table[[#This Row],[Type]])</f>
        <v>24241.821658291443</v>
      </c>
    </row>
    <row r="121" spans="1:11" x14ac:dyDescent="0.3">
      <c r="A121" s="4" t="s">
        <v>12</v>
      </c>
      <c r="B121" t="s">
        <v>2</v>
      </c>
      <c r="C121">
        <v>45.93</v>
      </c>
      <c r="D121">
        <v>153</v>
      </c>
      <c r="E121">
        <v>417</v>
      </c>
      <c r="F121">
        <f>Women_Perfume_Table[[#This Row],[Sold]]*Women_Perfume_Table[[#This Row],[Price]]</f>
        <v>19152.810000000001</v>
      </c>
      <c r="G121" s="2">
        <v>45420</v>
      </c>
      <c r="H121" s="3" t="s">
        <v>335</v>
      </c>
      <c r="I121">
        <f>((Women_Perfume_Table[[#This Row],[Total Sales]]-$M$2)/$M$3)</f>
        <v>0.14232871773895975</v>
      </c>
      <c r="J121" s="4" t="str">
        <f>IF(Women_Perfume_Table[[#This Row],[Z-Score]]&gt;3,"No","Yes")</f>
        <v>Yes</v>
      </c>
      <c r="K121" s="4">
        <f>AVERAGEIFS(Women_Perfume_Table[Total Sales],Women_Perfume_Table[Type],Women_Perfume_Table[[#This Row],[Type]])</f>
        <v>12921.930135363791</v>
      </c>
    </row>
    <row r="122" spans="1:11" x14ac:dyDescent="0.3">
      <c r="A122" s="4" t="s">
        <v>13</v>
      </c>
      <c r="B122" t="s">
        <v>2</v>
      </c>
      <c r="C122">
        <v>50.22</v>
      </c>
      <c r="D122">
        <v>8</v>
      </c>
      <c r="E122">
        <v>380</v>
      </c>
      <c r="F122">
        <f>Women_Perfume_Table[[#This Row],[Sold]]*Women_Perfume_Table[[#This Row],[Price]]</f>
        <v>19083.599999999999</v>
      </c>
      <c r="G122" s="2">
        <v>45319</v>
      </c>
      <c r="H122" s="3" t="s">
        <v>335</v>
      </c>
      <c r="I122">
        <f>((Women_Perfume_Table[[#This Row],[Total Sales]]-$M$2)/$M$3)</f>
        <v>0.1404574319065644</v>
      </c>
      <c r="J122" s="4" t="str">
        <f>IF(Women_Perfume_Table[[#This Row],[Z-Score]]&gt;3,"No","Yes")</f>
        <v>Yes</v>
      </c>
      <c r="K122" s="4">
        <f>AVERAGEIFS(Women_Perfume_Table[Total Sales],Women_Perfume_Table[Type],Women_Perfume_Table[[#This Row],[Type]])</f>
        <v>12921.930135363791</v>
      </c>
    </row>
    <row r="123" spans="1:11" x14ac:dyDescent="0.3">
      <c r="A123" s="4" t="s">
        <v>280</v>
      </c>
      <c r="B123" t="s">
        <v>2</v>
      </c>
      <c r="C123">
        <v>34.85</v>
      </c>
      <c r="D123">
        <v>10</v>
      </c>
      <c r="E123">
        <v>545</v>
      </c>
      <c r="F123">
        <f>Women_Perfume_Table[[#This Row],[Sold]]*Women_Perfume_Table[[#This Row],[Price]]</f>
        <v>18993.25</v>
      </c>
      <c r="G123" s="2">
        <v>45309</v>
      </c>
      <c r="H123" s="3" t="s">
        <v>337</v>
      </c>
      <c r="I123">
        <f>((Women_Perfume_Table[[#This Row],[Total Sales]]-$M$2)/$M$3)</f>
        <v>0.13801456707551532</v>
      </c>
      <c r="J123" s="4" t="str">
        <f>IF(Women_Perfume_Table[[#This Row],[Z-Score]]&gt;3,"No","Yes")</f>
        <v>Yes</v>
      </c>
      <c r="K123" s="4">
        <f>AVERAGEIFS(Women_Perfume_Table[Total Sales],Women_Perfume_Table[Type],Women_Perfume_Table[[#This Row],[Type]])</f>
        <v>12921.930135363791</v>
      </c>
    </row>
    <row r="124" spans="1:11" x14ac:dyDescent="0.3">
      <c r="A124" s="4" t="s">
        <v>204</v>
      </c>
      <c r="B124" t="s">
        <v>2</v>
      </c>
      <c r="C124">
        <v>33.590000000000003</v>
      </c>
      <c r="D124">
        <v>9</v>
      </c>
      <c r="E124">
        <v>559</v>
      </c>
      <c r="F124">
        <f>Women_Perfume_Table[[#This Row],[Sold]]*Women_Perfume_Table[[#This Row],[Price]]</f>
        <v>18776.810000000001</v>
      </c>
      <c r="G124" s="2">
        <v>45364</v>
      </c>
      <c r="H124" s="3" t="s">
        <v>337</v>
      </c>
      <c r="I124">
        <f>((Women_Perfume_Table[[#This Row],[Total Sales]]-$M$2)/$M$3)</f>
        <v>0.13216250659923118</v>
      </c>
      <c r="J124" s="4" t="str">
        <f>IF(Women_Perfume_Table[[#This Row],[Z-Score]]&gt;3,"No","Yes")</f>
        <v>Yes</v>
      </c>
      <c r="K124" s="4">
        <f>AVERAGEIFS(Women_Perfume_Table[Total Sales],Women_Perfume_Table[Type],Women_Perfume_Table[[#This Row],[Type]])</f>
        <v>12921.930135363791</v>
      </c>
    </row>
    <row r="125" spans="1:11" x14ac:dyDescent="0.3">
      <c r="A125" s="4" t="s">
        <v>98</v>
      </c>
      <c r="B125" t="s">
        <v>74</v>
      </c>
      <c r="C125">
        <v>24.79</v>
      </c>
      <c r="D125">
        <v>70</v>
      </c>
      <c r="E125">
        <v>757</v>
      </c>
      <c r="F125">
        <f>Women_Perfume_Table[[#This Row],[Sold]]*Women_Perfume_Table[[#This Row],[Price]]</f>
        <v>18766.03</v>
      </c>
      <c r="G125" s="2">
        <v>45379</v>
      </c>
      <c r="H125" s="3" t="s">
        <v>143</v>
      </c>
      <c r="I125">
        <f>((Women_Perfume_Table[[#This Row],[Total Sales]]-$M$2)/$M$3)</f>
        <v>0.13187103916283147</v>
      </c>
      <c r="J125" s="4" t="str">
        <f>IF(Women_Perfume_Table[[#This Row],[Z-Score]]&gt;3,"No","Yes")</f>
        <v>Yes</v>
      </c>
      <c r="K125" s="4">
        <f>AVERAGEIFS(Women_Perfume_Table[Total Sales],Women_Perfume_Table[Type],Women_Perfume_Table[[#This Row],[Type]])</f>
        <v>23968.416956521738</v>
      </c>
    </row>
    <row r="126" spans="1:11" x14ac:dyDescent="0.3">
      <c r="A126" s="4" t="s">
        <v>18</v>
      </c>
      <c r="B126" t="s">
        <v>2</v>
      </c>
      <c r="C126">
        <v>30.9</v>
      </c>
      <c r="D126">
        <v>3</v>
      </c>
      <c r="E126">
        <v>607</v>
      </c>
      <c r="F126">
        <f>Women_Perfume_Table[[#This Row],[Sold]]*Women_Perfume_Table[[#This Row],[Price]]</f>
        <v>18756.3</v>
      </c>
      <c r="G126" s="2">
        <v>45346</v>
      </c>
      <c r="H126" s="3" t="s">
        <v>143</v>
      </c>
      <c r="I126">
        <f>((Women_Perfume_Table[[#This Row],[Total Sales]]-$M$2)/$M$3)</f>
        <v>0.1316079614117954</v>
      </c>
      <c r="J126" s="4" t="str">
        <f>IF(Women_Perfume_Table[[#This Row],[Z-Score]]&gt;3,"No","Yes")</f>
        <v>Yes</v>
      </c>
      <c r="K126" s="4">
        <f>AVERAGEIFS(Women_Perfume_Table[Total Sales],Women_Perfume_Table[Type],Women_Perfume_Table[[#This Row],[Type]])</f>
        <v>12921.930135363791</v>
      </c>
    </row>
    <row r="127" spans="1:11" x14ac:dyDescent="0.3">
      <c r="A127" s="4" t="s">
        <v>266</v>
      </c>
      <c r="B127" t="s">
        <v>2</v>
      </c>
      <c r="C127">
        <v>19.95</v>
      </c>
      <c r="D127">
        <v>1</v>
      </c>
      <c r="E127">
        <v>915</v>
      </c>
      <c r="F127">
        <f>Women_Perfume_Table[[#This Row],[Sold]]*Women_Perfume_Table[[#This Row],[Price]]</f>
        <v>18254.25</v>
      </c>
      <c r="G127" s="2">
        <v>45304</v>
      </c>
      <c r="H127" s="3" t="s">
        <v>143</v>
      </c>
      <c r="I127">
        <f>((Women_Perfume_Table[[#This Row],[Total Sales]]-$M$2)/$M$3)</f>
        <v>0.11803363613865521</v>
      </c>
      <c r="J127" s="4" t="str">
        <f>IF(Women_Perfume_Table[[#This Row],[Z-Score]]&gt;3,"No","Yes")</f>
        <v>Yes</v>
      </c>
      <c r="K127" s="4">
        <f>AVERAGEIFS(Women_Perfume_Table[Total Sales],Women_Perfume_Table[Type],Women_Perfume_Table[[#This Row],[Type]])</f>
        <v>12921.930135363791</v>
      </c>
    </row>
    <row r="128" spans="1:11" x14ac:dyDescent="0.3">
      <c r="A128" s="4" t="s">
        <v>11</v>
      </c>
      <c r="B128" t="s">
        <v>4</v>
      </c>
      <c r="C128">
        <v>64.58</v>
      </c>
      <c r="D128">
        <v>1</v>
      </c>
      <c r="E128">
        <v>275</v>
      </c>
      <c r="F128">
        <f>Women_Perfume_Table[[#This Row],[Sold]]*Women_Perfume_Table[[#This Row],[Price]]</f>
        <v>17759.5</v>
      </c>
      <c r="G128" s="2">
        <v>45419</v>
      </c>
      <c r="H128" s="3" t="s">
        <v>143</v>
      </c>
      <c r="I128">
        <f>((Women_Perfume_Table[[#This Row],[Total Sales]]-$M$2)/$M$3)</f>
        <v>0.10465668677328101</v>
      </c>
      <c r="J128" s="4" t="str">
        <f>IF(Women_Perfume_Table[[#This Row],[Z-Score]]&gt;3,"No","Yes")</f>
        <v>Yes</v>
      </c>
      <c r="K128" s="4">
        <f>AVERAGEIFS(Women_Perfume_Table[Total Sales],Women_Perfume_Table[Type],Women_Perfume_Table[[#This Row],[Type]])</f>
        <v>24241.821658291443</v>
      </c>
    </row>
    <row r="129" spans="1:11" x14ac:dyDescent="0.3">
      <c r="A129" s="4" t="s">
        <v>20</v>
      </c>
      <c r="B129" t="s">
        <v>2</v>
      </c>
      <c r="C129">
        <v>11</v>
      </c>
      <c r="D129">
        <v>10</v>
      </c>
      <c r="E129">
        <v>1613</v>
      </c>
      <c r="F129">
        <f>Women_Perfume_Table[[#This Row],[Sold]]*Women_Perfume_Table[[#This Row],[Price]]</f>
        <v>17743</v>
      </c>
      <c r="G129" s="2">
        <v>45431</v>
      </c>
      <c r="H129" s="3" t="s">
        <v>143</v>
      </c>
      <c r="I129">
        <f>((Women_Perfume_Table[[#This Row],[Total Sales]]-$M$2)/$M$3)</f>
        <v>0.10421056314613868</v>
      </c>
      <c r="J129" s="4" t="str">
        <f>IF(Women_Perfume_Table[[#This Row],[Z-Score]]&gt;3,"No","Yes")</f>
        <v>Yes</v>
      </c>
      <c r="K129" s="4">
        <f>AVERAGEIFS(Women_Perfume_Table[Total Sales],Women_Perfume_Table[Type],Women_Perfume_Table[[#This Row],[Type]])</f>
        <v>12921.930135363791</v>
      </c>
    </row>
    <row r="130" spans="1:11" x14ac:dyDescent="0.3">
      <c r="A130" s="4" t="s">
        <v>216</v>
      </c>
      <c r="B130" t="s">
        <v>4</v>
      </c>
      <c r="C130">
        <v>15.99</v>
      </c>
      <c r="D130">
        <v>216</v>
      </c>
      <c r="E130">
        <v>1107</v>
      </c>
      <c r="F130">
        <f>Women_Perfume_Table[[#This Row],[Sold]]*Women_Perfume_Table[[#This Row],[Price]]</f>
        <v>17700.93</v>
      </c>
      <c r="G130" s="2">
        <v>45295</v>
      </c>
      <c r="H130" s="3" t="s">
        <v>335</v>
      </c>
      <c r="I130">
        <f>((Women_Perfume_Table[[#This Row],[Total Sales]]-$M$2)/$M$3)</f>
        <v>0.10307308308590363</v>
      </c>
      <c r="J130" s="4" t="str">
        <f>IF(Women_Perfume_Table[[#This Row],[Z-Score]]&gt;3,"No","Yes")</f>
        <v>Yes</v>
      </c>
      <c r="K130" s="4">
        <f>AVERAGEIFS(Women_Perfume_Table[Total Sales],Women_Perfume_Table[Type],Women_Perfume_Table[[#This Row],[Type]])</f>
        <v>24241.821658291443</v>
      </c>
    </row>
    <row r="131" spans="1:11" x14ac:dyDescent="0.3">
      <c r="A131" s="4" t="s">
        <v>149</v>
      </c>
      <c r="B131" t="s">
        <v>2</v>
      </c>
      <c r="C131">
        <v>42.04</v>
      </c>
      <c r="D131">
        <v>413</v>
      </c>
      <c r="E131">
        <v>413</v>
      </c>
      <c r="F131">
        <f>Women_Perfume_Table[[#This Row],[Sold]]*Women_Perfume_Table[[#This Row],[Price]]</f>
        <v>17362.52</v>
      </c>
      <c r="G131" s="2">
        <v>45440</v>
      </c>
      <c r="H131" s="3" t="s">
        <v>143</v>
      </c>
      <c r="I131">
        <f>((Women_Perfume_Table[[#This Row],[Total Sales]]-$M$2)/$M$3)</f>
        <v>9.3923222682192095E-2</v>
      </c>
      <c r="J131" s="4" t="str">
        <f>IF(Women_Perfume_Table[[#This Row],[Z-Score]]&gt;3,"No","Yes")</f>
        <v>Yes</v>
      </c>
      <c r="K131" s="4">
        <f>AVERAGEIFS(Women_Perfume_Table[Total Sales],Women_Perfume_Table[Type],Women_Perfume_Table[[#This Row],[Type]])</f>
        <v>12921.930135363791</v>
      </c>
    </row>
    <row r="132" spans="1:11" x14ac:dyDescent="0.3">
      <c r="A132" s="4" t="s">
        <v>19</v>
      </c>
      <c r="B132" t="s">
        <v>2</v>
      </c>
      <c r="C132">
        <v>43.99</v>
      </c>
      <c r="D132">
        <v>2</v>
      </c>
      <c r="E132">
        <v>393</v>
      </c>
      <c r="F132">
        <f>Women_Perfume_Table[[#This Row],[Sold]]*Women_Perfume_Table[[#This Row],[Price]]</f>
        <v>17288.07</v>
      </c>
      <c r="G132" s="2">
        <v>45341</v>
      </c>
      <c r="H132" s="3" t="s">
        <v>336</v>
      </c>
      <c r="I132">
        <f>((Women_Perfume_Table[[#This Row],[Total Sales]]-$M$2)/$M$3)</f>
        <v>9.1910258800934647E-2</v>
      </c>
      <c r="J132" s="4" t="str">
        <f>IF(Women_Perfume_Table[[#This Row],[Z-Score]]&gt;3,"No","Yes")</f>
        <v>Yes</v>
      </c>
      <c r="K132" s="4">
        <f>AVERAGEIFS(Women_Perfume_Table[Total Sales],Women_Perfume_Table[Type],Women_Perfume_Table[[#This Row],[Type]])</f>
        <v>12921.930135363791</v>
      </c>
    </row>
    <row r="133" spans="1:11" x14ac:dyDescent="0.3">
      <c r="A133" s="4" t="s">
        <v>210</v>
      </c>
      <c r="B133" t="s">
        <v>2</v>
      </c>
      <c r="C133">
        <v>16.3</v>
      </c>
      <c r="D133">
        <v>159</v>
      </c>
      <c r="E133">
        <v>1053</v>
      </c>
      <c r="F133">
        <f>Women_Perfume_Table[[#This Row],[Sold]]*Women_Perfume_Table[[#This Row],[Price]]</f>
        <v>17163.900000000001</v>
      </c>
      <c r="G133" s="2">
        <v>45411</v>
      </c>
      <c r="H133" s="3" t="s">
        <v>336</v>
      </c>
      <c r="I133">
        <f>((Women_Perfume_Table[[#This Row],[Total Sales]]-$M$2)/$M$3)</f>
        <v>8.8552975723221683E-2</v>
      </c>
      <c r="J133" s="4" t="str">
        <f>IF(Women_Perfume_Table[[#This Row],[Z-Score]]&gt;3,"No","Yes")</f>
        <v>Yes</v>
      </c>
      <c r="K133" s="4">
        <f>AVERAGEIFS(Women_Perfume_Table[Total Sales],Women_Perfume_Table[Type],Women_Perfume_Table[[#This Row],[Type]])</f>
        <v>12921.930135363791</v>
      </c>
    </row>
    <row r="134" spans="1:11" x14ac:dyDescent="0.3">
      <c r="A134" s="4" t="s">
        <v>102</v>
      </c>
      <c r="B134" t="s">
        <v>2</v>
      </c>
      <c r="C134">
        <v>42</v>
      </c>
      <c r="D134">
        <v>4</v>
      </c>
      <c r="E134">
        <v>406</v>
      </c>
      <c r="F134">
        <f>Women_Perfume_Table[[#This Row],[Sold]]*Women_Perfume_Table[[#This Row],[Price]]</f>
        <v>17052</v>
      </c>
      <c r="G134" s="2">
        <v>45356</v>
      </c>
      <c r="H134" s="3" t="s">
        <v>335</v>
      </c>
      <c r="I134">
        <f>((Women_Perfume_Table[[#This Row],[Total Sales]]-$M$2)/$M$3)</f>
        <v>8.5527446397329024E-2</v>
      </c>
      <c r="J134" s="4" t="str">
        <f>IF(Women_Perfume_Table[[#This Row],[Z-Score]]&gt;3,"No","Yes")</f>
        <v>Yes</v>
      </c>
      <c r="K134" s="4">
        <f>AVERAGEIFS(Women_Perfume_Table[Total Sales],Women_Perfume_Table[Type],Women_Perfume_Table[[#This Row],[Type]])</f>
        <v>12921.930135363791</v>
      </c>
    </row>
    <row r="135" spans="1:11" x14ac:dyDescent="0.3">
      <c r="A135" s="4" t="s">
        <v>102</v>
      </c>
      <c r="B135" t="s">
        <v>2</v>
      </c>
      <c r="C135">
        <v>42</v>
      </c>
      <c r="D135">
        <v>4</v>
      </c>
      <c r="E135">
        <v>404</v>
      </c>
      <c r="F135">
        <f>Women_Perfume_Table[[#This Row],[Sold]]*Women_Perfume_Table[[#This Row],[Price]]</f>
        <v>16968</v>
      </c>
      <c r="G135" s="2">
        <v>45385</v>
      </c>
      <c r="H135" s="3" t="s">
        <v>335</v>
      </c>
      <c r="I135">
        <f>((Women_Perfume_Table[[#This Row],[Total Sales]]-$M$2)/$M$3)</f>
        <v>8.3256271568240725E-2</v>
      </c>
      <c r="J135" s="4" t="str">
        <f>IF(Women_Perfume_Table[[#This Row],[Z-Score]]&gt;3,"No","Yes")</f>
        <v>Yes</v>
      </c>
      <c r="K135" s="4">
        <f>AVERAGEIFS(Women_Perfume_Table[Total Sales],Women_Perfume_Table[Type],Women_Perfume_Table[[#This Row],[Type]])</f>
        <v>12921.930135363791</v>
      </c>
    </row>
    <row r="136" spans="1:11" x14ac:dyDescent="0.3">
      <c r="A136" s="4" t="s">
        <v>19</v>
      </c>
      <c r="B136" t="s">
        <v>2</v>
      </c>
      <c r="C136">
        <v>119.99</v>
      </c>
      <c r="D136">
        <v>10</v>
      </c>
      <c r="E136">
        <v>141</v>
      </c>
      <c r="F136">
        <f>Women_Perfume_Table[[#This Row],[Sold]]*Women_Perfume_Table[[#This Row],[Price]]</f>
        <v>16918.59</v>
      </c>
      <c r="G136" s="2">
        <v>45332</v>
      </c>
      <c r="H136" s="3" t="s">
        <v>337</v>
      </c>
      <c r="I136">
        <f>((Women_Perfume_Table[[#This Row],[Total Sales]]-$M$2)/$M$3)</f>
        <v>8.1920334088416299E-2</v>
      </c>
      <c r="J136" s="4" t="str">
        <f>IF(Women_Perfume_Table[[#This Row],[Z-Score]]&gt;3,"No","Yes")</f>
        <v>Yes</v>
      </c>
      <c r="K136" s="4">
        <f>AVERAGEIFS(Women_Perfume_Table[Total Sales],Women_Perfume_Table[Type],Women_Perfume_Table[[#This Row],[Type]])</f>
        <v>12921.930135363791</v>
      </c>
    </row>
    <row r="137" spans="1:11" x14ac:dyDescent="0.3">
      <c r="A137" s="4" t="s">
        <v>15</v>
      </c>
      <c r="B137" t="s">
        <v>4</v>
      </c>
      <c r="C137">
        <v>15.49</v>
      </c>
      <c r="D137">
        <v>10</v>
      </c>
      <c r="E137">
        <v>1089</v>
      </c>
      <c r="F137">
        <f>Women_Perfume_Table[[#This Row],[Sold]]*Women_Perfume_Table[[#This Row],[Price]]</f>
        <v>16868.61</v>
      </c>
      <c r="G137" s="2">
        <v>45380</v>
      </c>
      <c r="H137" s="3" t="s">
        <v>336</v>
      </c>
      <c r="I137">
        <f>((Women_Perfume_Table[[#This Row],[Total Sales]]-$M$2)/$M$3)</f>
        <v>8.0568985065108775E-2</v>
      </c>
      <c r="J137" s="4" t="str">
        <f>IF(Women_Perfume_Table[[#This Row],[Z-Score]]&gt;3,"No","Yes")</f>
        <v>Yes</v>
      </c>
      <c r="K137" s="4">
        <f>AVERAGEIFS(Women_Perfume_Table[Total Sales],Women_Perfume_Table[Type],Women_Perfume_Table[[#This Row],[Type]])</f>
        <v>24241.821658291443</v>
      </c>
    </row>
    <row r="138" spans="1:11" x14ac:dyDescent="0.3">
      <c r="A138" s="4" t="s">
        <v>385</v>
      </c>
      <c r="B138" t="s">
        <v>2</v>
      </c>
      <c r="C138">
        <v>18.989999999999998</v>
      </c>
      <c r="D138">
        <v>73</v>
      </c>
      <c r="E138">
        <v>886</v>
      </c>
      <c r="F138">
        <f>Women_Perfume_Table[[#This Row],[Sold]]*Women_Perfume_Table[[#This Row],[Price]]</f>
        <v>16825.14</v>
      </c>
      <c r="G138" s="2">
        <v>45434</v>
      </c>
      <c r="H138" s="3" t="s">
        <v>337</v>
      </c>
      <c r="I138">
        <f>((Women_Perfume_Table[[#This Row],[Total Sales]]-$M$2)/$M$3)</f>
        <v>7.9393652091055547E-2</v>
      </c>
      <c r="J138" s="4" t="str">
        <f>IF(Women_Perfume_Table[[#This Row],[Z-Score]]&gt;3,"No","Yes")</f>
        <v>Yes</v>
      </c>
      <c r="K138" s="4">
        <f>AVERAGEIFS(Women_Perfume_Table[Total Sales],Women_Perfume_Table[Type],Women_Perfume_Table[[#This Row],[Type]])</f>
        <v>12921.930135363791</v>
      </c>
    </row>
    <row r="139" spans="1:11" x14ac:dyDescent="0.3">
      <c r="A139" s="4" t="s">
        <v>80</v>
      </c>
      <c r="B139" t="s">
        <v>46</v>
      </c>
      <c r="C139">
        <v>17</v>
      </c>
      <c r="D139">
        <v>5</v>
      </c>
      <c r="E139">
        <v>968</v>
      </c>
      <c r="F139">
        <f>Women_Perfume_Table[[#This Row],[Sold]]*Women_Perfume_Table[[#This Row],[Price]]</f>
        <v>16456</v>
      </c>
      <c r="G139" s="2">
        <v>45425</v>
      </c>
      <c r="H139" s="3" t="s">
        <v>335</v>
      </c>
      <c r="I139">
        <f>((Women_Perfume_Table[[#This Row],[Total Sales]]-$M$2)/$M$3)</f>
        <v>6.941292022903589E-2</v>
      </c>
      <c r="J139" s="4" t="str">
        <f>IF(Women_Perfume_Table[[#This Row],[Z-Score]]&gt;3,"No","Yes")</f>
        <v>Yes</v>
      </c>
      <c r="K139" s="4">
        <f>AVERAGEIFS(Women_Perfume_Table[Total Sales],Women_Perfume_Table[Type],Women_Perfume_Table[[#This Row],[Type]])</f>
        <v>7614.4719047619074</v>
      </c>
    </row>
    <row r="140" spans="1:11" x14ac:dyDescent="0.3">
      <c r="A140" s="4" t="s">
        <v>11</v>
      </c>
      <c r="B140" t="s">
        <v>2</v>
      </c>
      <c r="C140">
        <v>87.52</v>
      </c>
      <c r="D140">
        <v>10</v>
      </c>
      <c r="E140">
        <v>188</v>
      </c>
      <c r="F140">
        <f>Women_Perfume_Table[[#This Row],[Sold]]*Women_Perfume_Table[[#This Row],[Price]]</f>
        <v>16453.759999999998</v>
      </c>
      <c r="G140" s="2">
        <v>45405</v>
      </c>
      <c r="H140" s="3" t="s">
        <v>336</v>
      </c>
      <c r="I140">
        <f>((Women_Perfume_Table[[#This Row],[Total Sales]]-$M$2)/$M$3)</f>
        <v>6.9352355566926829E-2</v>
      </c>
      <c r="J140" s="4" t="str">
        <f>IF(Women_Perfume_Table[[#This Row],[Z-Score]]&gt;3,"No","Yes")</f>
        <v>Yes</v>
      </c>
      <c r="K140" s="4">
        <f>AVERAGEIFS(Women_Perfume_Table[Total Sales],Women_Perfume_Table[Type],Women_Perfume_Table[[#This Row],[Type]])</f>
        <v>12921.930135363791</v>
      </c>
    </row>
    <row r="141" spans="1:11" x14ac:dyDescent="0.3">
      <c r="A141" s="4" t="s">
        <v>345</v>
      </c>
      <c r="B141" t="s">
        <v>4</v>
      </c>
      <c r="C141">
        <v>58.08</v>
      </c>
      <c r="D141">
        <v>10</v>
      </c>
      <c r="E141">
        <v>278</v>
      </c>
      <c r="F141">
        <f>Women_Perfume_Table[[#This Row],[Sold]]*Women_Perfume_Table[[#This Row],[Price]]</f>
        <v>16146.24</v>
      </c>
      <c r="G141" s="2">
        <v>45350</v>
      </c>
      <c r="H141" s="3" t="s">
        <v>336</v>
      </c>
      <c r="I141">
        <f>((Women_Perfume_Table[[#This Row],[Total Sales]]-$M$2)/$M$3)</f>
        <v>6.1037692668816965E-2</v>
      </c>
      <c r="J141" s="4" t="str">
        <f>IF(Women_Perfume_Table[[#This Row],[Z-Score]]&gt;3,"No","Yes")</f>
        <v>Yes</v>
      </c>
      <c r="K141" s="4">
        <f>AVERAGEIFS(Women_Perfume_Table[Total Sales],Women_Perfume_Table[Type],Women_Perfume_Table[[#This Row],[Type]])</f>
        <v>24241.821658291443</v>
      </c>
    </row>
    <row r="142" spans="1:11" x14ac:dyDescent="0.3">
      <c r="A142" s="4" t="s">
        <v>159</v>
      </c>
      <c r="B142" t="s">
        <v>2</v>
      </c>
      <c r="C142">
        <v>29.79</v>
      </c>
      <c r="D142">
        <v>10</v>
      </c>
      <c r="E142">
        <v>541</v>
      </c>
      <c r="F142">
        <f>Women_Perfume_Table[[#This Row],[Sold]]*Women_Perfume_Table[[#This Row],[Price]]</f>
        <v>16116.39</v>
      </c>
      <c r="G142" s="2">
        <v>45401</v>
      </c>
      <c r="H142" s="3" t="s">
        <v>335</v>
      </c>
      <c r="I142">
        <f>((Women_Perfume_Table[[#This Row],[Total Sales]]-$M$2)/$M$3)</f>
        <v>6.0230614470623077E-2</v>
      </c>
      <c r="J142" s="4" t="str">
        <f>IF(Women_Perfume_Table[[#This Row],[Z-Score]]&gt;3,"No","Yes")</f>
        <v>Yes</v>
      </c>
      <c r="K142" s="4">
        <f>AVERAGEIFS(Women_Perfume_Table[Total Sales],Women_Perfume_Table[Type],Women_Perfume_Table[[#This Row],[Type]])</f>
        <v>12921.930135363791</v>
      </c>
    </row>
    <row r="143" spans="1:11" x14ac:dyDescent="0.3">
      <c r="A143" s="4" t="s">
        <v>237</v>
      </c>
      <c r="B143" t="s">
        <v>2</v>
      </c>
      <c r="C143">
        <v>269</v>
      </c>
      <c r="D143">
        <v>1</v>
      </c>
      <c r="E143">
        <v>59</v>
      </c>
      <c r="F143">
        <f>Women_Perfume_Table[[#This Row],[Sold]]*Women_Perfume_Table[[#This Row],[Price]]</f>
        <v>15871</v>
      </c>
      <c r="G143" s="2">
        <v>45403</v>
      </c>
      <c r="H143" s="3" t="s">
        <v>143</v>
      </c>
      <c r="I143">
        <f>((Women_Perfume_Table[[#This Row],[Total Sales]]-$M$2)/$M$3)</f>
        <v>5.3595809812170998E-2</v>
      </c>
      <c r="J143" s="4" t="str">
        <f>IF(Women_Perfume_Table[[#This Row],[Z-Score]]&gt;3,"No","Yes")</f>
        <v>Yes</v>
      </c>
      <c r="K143" s="4">
        <f>AVERAGEIFS(Women_Perfume_Table[Total Sales],Women_Perfume_Table[Type],Women_Perfume_Table[[#This Row],[Type]])</f>
        <v>12921.930135363791</v>
      </c>
    </row>
    <row r="144" spans="1:11" x14ac:dyDescent="0.3">
      <c r="A144" s="4" t="s">
        <v>31</v>
      </c>
      <c r="B144" s="4" t="s">
        <v>2</v>
      </c>
      <c r="C144">
        <v>23.95</v>
      </c>
      <c r="D144">
        <v>5</v>
      </c>
      <c r="E144">
        <v>655</v>
      </c>
      <c r="F144">
        <f>Women_Perfume_Table[[#This Row],[Sold]]*Women_Perfume_Table[[#This Row],[Price]]</f>
        <v>15687.25</v>
      </c>
      <c r="G144" s="2">
        <v>45339</v>
      </c>
      <c r="H144" s="3" t="s">
        <v>336</v>
      </c>
      <c r="I144">
        <f>((Women_Perfume_Table[[#This Row],[Total Sales]]-$M$2)/$M$3)</f>
        <v>4.8627614873540358E-2</v>
      </c>
      <c r="J144" s="4" t="str">
        <f>IF(Women_Perfume_Table[[#This Row],[Z-Score]]&gt;3,"No","Yes")</f>
        <v>Yes</v>
      </c>
      <c r="K144" s="4">
        <f>AVERAGEIFS(Women_Perfume_Table[Total Sales],Women_Perfume_Table[Type],Women_Perfume_Table[[#This Row],[Type]])</f>
        <v>12921.930135363791</v>
      </c>
    </row>
    <row r="145" spans="1:11" x14ac:dyDescent="0.3">
      <c r="A145" s="4" t="s">
        <v>327</v>
      </c>
      <c r="B145" t="s">
        <v>46</v>
      </c>
      <c r="C145">
        <v>32.99</v>
      </c>
      <c r="D145">
        <v>10</v>
      </c>
      <c r="E145">
        <v>472</v>
      </c>
      <c r="F145">
        <f>Women_Perfume_Table[[#This Row],[Sold]]*Women_Perfume_Table[[#This Row],[Price]]</f>
        <v>15571.28</v>
      </c>
      <c r="G145" s="2">
        <v>45422</v>
      </c>
      <c r="H145" s="3" t="s">
        <v>336</v>
      </c>
      <c r="I145">
        <f>((Women_Perfume_Table[[#This Row],[Total Sales]]-$M$2)/$M$3)</f>
        <v>4.5492041719619306E-2</v>
      </c>
      <c r="J145" s="4" t="str">
        <f>IF(Women_Perfume_Table[[#This Row],[Z-Score]]&gt;3,"No","Yes")</f>
        <v>Yes</v>
      </c>
      <c r="K145" s="4">
        <f>AVERAGEIFS(Women_Perfume_Table[Total Sales],Women_Perfume_Table[Type],Women_Perfume_Table[[#This Row],[Type]])</f>
        <v>7614.4719047619074</v>
      </c>
    </row>
    <row r="146" spans="1:11" x14ac:dyDescent="0.3">
      <c r="A146" s="4" t="s">
        <v>50</v>
      </c>
      <c r="B146" t="s">
        <v>4</v>
      </c>
      <c r="C146">
        <v>38.76</v>
      </c>
      <c r="D146">
        <v>1</v>
      </c>
      <c r="E146">
        <v>401</v>
      </c>
      <c r="F146">
        <f>Women_Perfume_Table[[#This Row],[Sold]]*Women_Perfume_Table[[#This Row],[Price]]</f>
        <v>15542.759999999998</v>
      </c>
      <c r="G146" s="2">
        <v>45367</v>
      </c>
      <c r="H146" s="3" t="s">
        <v>143</v>
      </c>
      <c r="I146">
        <f>((Women_Perfume_Table[[#This Row],[Total Sales]]-$M$2)/$M$3)</f>
        <v>4.4720923789552607E-2</v>
      </c>
      <c r="J146" s="4" t="str">
        <f>IF(Women_Perfume_Table[[#This Row],[Z-Score]]&gt;3,"No","Yes")</f>
        <v>Yes</v>
      </c>
      <c r="K146" s="4">
        <f>AVERAGEIFS(Women_Perfume_Table[Total Sales],Women_Perfume_Table[Type],Women_Perfume_Table[[#This Row],[Type]])</f>
        <v>24241.821658291443</v>
      </c>
    </row>
    <row r="147" spans="1:11" x14ac:dyDescent="0.3">
      <c r="A147" s="4" t="s">
        <v>19</v>
      </c>
      <c r="B147" t="s">
        <v>2</v>
      </c>
      <c r="C147">
        <v>41.99</v>
      </c>
      <c r="D147">
        <v>4</v>
      </c>
      <c r="E147">
        <v>369</v>
      </c>
      <c r="F147">
        <f>Women_Perfume_Table[[#This Row],[Sold]]*Women_Perfume_Table[[#This Row],[Price]]</f>
        <v>15494.310000000001</v>
      </c>
      <c r="G147" s="2">
        <v>45353</v>
      </c>
      <c r="H147" s="3" t="s">
        <v>336</v>
      </c>
      <c r="I147">
        <f>((Women_Perfume_Table[[#This Row],[Total Sales]]-$M$2)/$M$3)</f>
        <v>4.3410942593489259E-2</v>
      </c>
      <c r="J147" s="4" t="str">
        <f>IF(Women_Perfume_Table[[#This Row],[Z-Score]]&gt;3,"No","Yes")</f>
        <v>Yes</v>
      </c>
      <c r="K147" s="4">
        <f>AVERAGEIFS(Women_Perfume_Table[Total Sales],Women_Perfume_Table[Type],Women_Perfume_Table[[#This Row],[Type]])</f>
        <v>12921.930135363791</v>
      </c>
    </row>
    <row r="148" spans="1:11" x14ac:dyDescent="0.3">
      <c r="A148" s="4" t="s">
        <v>79</v>
      </c>
      <c r="B148" t="s">
        <v>2</v>
      </c>
      <c r="C148">
        <v>60</v>
      </c>
      <c r="D148">
        <v>10</v>
      </c>
      <c r="E148">
        <v>256</v>
      </c>
      <c r="F148">
        <f>Women_Perfume_Table[[#This Row],[Sold]]*Women_Perfume_Table[[#This Row],[Price]]</f>
        <v>15360</v>
      </c>
      <c r="G148" s="2">
        <v>45425</v>
      </c>
      <c r="H148" s="3" t="s">
        <v>337</v>
      </c>
      <c r="I148">
        <f>((Women_Perfume_Table[[#This Row],[Total Sales]]-$M$2)/$M$3)</f>
        <v>3.9779496268550547E-2</v>
      </c>
      <c r="J148" s="4" t="str">
        <f>IF(Women_Perfume_Table[[#This Row],[Z-Score]]&gt;3,"No","Yes")</f>
        <v>Yes</v>
      </c>
      <c r="K148" s="4">
        <f>AVERAGEIFS(Women_Perfume_Table[Total Sales],Women_Perfume_Table[Type],Women_Perfume_Table[[#This Row],[Type]])</f>
        <v>12921.930135363791</v>
      </c>
    </row>
    <row r="149" spans="1:11" x14ac:dyDescent="0.3">
      <c r="A149" s="4" t="s">
        <v>107</v>
      </c>
      <c r="B149" t="s">
        <v>46</v>
      </c>
      <c r="C149">
        <v>11.94</v>
      </c>
      <c r="D149">
        <v>82</v>
      </c>
      <c r="E149">
        <v>1286</v>
      </c>
      <c r="F149">
        <f>Women_Perfume_Table[[#This Row],[Sold]]*Women_Perfume_Table[[#This Row],[Price]]</f>
        <v>15354.84</v>
      </c>
      <c r="G149" s="2">
        <v>45315</v>
      </c>
      <c r="H149" s="3" t="s">
        <v>337</v>
      </c>
      <c r="I149">
        <f>((Women_Perfume_Table[[#This Row],[Total Sales]]-$M$2)/$M$3)</f>
        <v>3.9639981243335128E-2</v>
      </c>
      <c r="J149" s="4" t="str">
        <f>IF(Women_Perfume_Table[[#This Row],[Z-Score]]&gt;3,"No","Yes")</f>
        <v>Yes</v>
      </c>
      <c r="K149" s="4">
        <f>AVERAGEIFS(Women_Perfume_Table[Total Sales],Women_Perfume_Table[Type],Women_Perfume_Table[[#This Row],[Type]])</f>
        <v>7614.4719047619074</v>
      </c>
    </row>
    <row r="150" spans="1:11" x14ac:dyDescent="0.3">
      <c r="A150" s="4" t="s">
        <v>220</v>
      </c>
      <c r="B150" t="s">
        <v>2</v>
      </c>
      <c r="C150">
        <v>52.99</v>
      </c>
      <c r="D150">
        <v>10</v>
      </c>
      <c r="E150">
        <v>287</v>
      </c>
      <c r="F150">
        <f>Women_Perfume_Table[[#This Row],[Sold]]*Women_Perfume_Table[[#This Row],[Price]]</f>
        <v>15208.130000000001</v>
      </c>
      <c r="G150" s="2">
        <v>45402</v>
      </c>
      <c r="H150" s="3" t="s">
        <v>336</v>
      </c>
      <c r="I150">
        <f>((Women_Perfume_Table[[#This Row],[Total Sales]]-$M$2)/$M$3)</f>
        <v>3.5673266253150107E-2</v>
      </c>
      <c r="J150" s="4" t="str">
        <f>IF(Women_Perfume_Table[[#This Row],[Z-Score]]&gt;3,"No","Yes")</f>
        <v>Yes</v>
      </c>
      <c r="K150" s="4">
        <f>AVERAGEIFS(Women_Perfume_Table[Total Sales],Women_Perfume_Table[Type],Women_Perfume_Table[[#This Row],[Type]])</f>
        <v>12921.930135363791</v>
      </c>
    </row>
    <row r="151" spans="1:11" x14ac:dyDescent="0.3">
      <c r="A151" s="4" t="s">
        <v>202</v>
      </c>
      <c r="B151" t="s">
        <v>4</v>
      </c>
      <c r="C151">
        <v>30.79</v>
      </c>
      <c r="D151">
        <v>3</v>
      </c>
      <c r="E151">
        <v>493</v>
      </c>
      <c r="F151">
        <f>Women_Perfume_Table[[#This Row],[Sold]]*Women_Perfume_Table[[#This Row],[Price]]</f>
        <v>15179.47</v>
      </c>
      <c r="G151" s="2">
        <v>45319</v>
      </c>
      <c r="H151" s="3" t="s">
        <v>337</v>
      </c>
      <c r="I151">
        <f>((Women_Perfume_Table[[#This Row],[Total Sales]]-$M$2)/$M$3)</f>
        <v>3.4898363031701608E-2</v>
      </c>
      <c r="J151" s="4" t="str">
        <f>IF(Women_Perfume_Table[[#This Row],[Z-Score]]&gt;3,"No","Yes")</f>
        <v>Yes</v>
      </c>
      <c r="K151" s="4">
        <f>AVERAGEIFS(Women_Perfume_Table[Total Sales],Women_Perfume_Table[Type],Women_Perfume_Table[[#This Row],[Type]])</f>
        <v>24241.821658291443</v>
      </c>
    </row>
    <row r="152" spans="1:11" x14ac:dyDescent="0.3">
      <c r="A152" s="4" t="s">
        <v>31</v>
      </c>
      <c r="B152" t="s">
        <v>2</v>
      </c>
      <c r="C152">
        <v>24.65</v>
      </c>
      <c r="D152">
        <v>10</v>
      </c>
      <c r="E152">
        <v>615</v>
      </c>
      <c r="F152">
        <f>Women_Perfume_Table[[#This Row],[Sold]]*Women_Perfume_Table[[#This Row],[Price]]</f>
        <v>15159.75</v>
      </c>
      <c r="G152" s="2">
        <v>45354</v>
      </c>
      <c r="H152" s="3" t="s">
        <v>335</v>
      </c>
      <c r="I152">
        <f>((Women_Perfume_Table[[#This Row],[Total Sales]]-$M$2)/$M$3)</f>
        <v>3.4365177702777562E-2</v>
      </c>
      <c r="J152" s="4" t="str">
        <f>IF(Women_Perfume_Table[[#This Row],[Z-Score]]&gt;3,"No","Yes")</f>
        <v>Yes</v>
      </c>
      <c r="K152" s="4">
        <f>AVERAGEIFS(Women_Perfume_Table[Total Sales],Women_Perfume_Table[Type],Women_Perfume_Table[[#This Row],[Type]])</f>
        <v>12921.930135363791</v>
      </c>
    </row>
    <row r="153" spans="1:11" x14ac:dyDescent="0.3">
      <c r="A153" s="4" t="s">
        <v>281</v>
      </c>
      <c r="B153" t="s">
        <v>2</v>
      </c>
      <c r="C153">
        <v>55.66</v>
      </c>
      <c r="D153">
        <v>23</v>
      </c>
      <c r="E153">
        <v>268</v>
      </c>
      <c r="F153">
        <f>Women_Perfume_Table[[#This Row],[Sold]]*Women_Perfume_Table[[#This Row],[Price]]</f>
        <v>14916.88</v>
      </c>
      <c r="G153" s="2">
        <v>45390</v>
      </c>
      <c r="H153" s="3" t="s">
        <v>143</v>
      </c>
      <c r="I153">
        <f>((Women_Perfume_Table[[#This Row],[Total Sales]]-$M$2)/$M$3)</f>
        <v>2.7798508289198092E-2</v>
      </c>
      <c r="J153" s="4" t="str">
        <f>IF(Women_Perfume_Table[[#This Row],[Z-Score]]&gt;3,"No","Yes")</f>
        <v>Yes</v>
      </c>
      <c r="K153" s="4">
        <f>AVERAGEIFS(Women_Perfume_Table[Total Sales],Women_Perfume_Table[Type],Women_Perfume_Table[[#This Row],[Type]])</f>
        <v>12921.930135363791</v>
      </c>
    </row>
    <row r="154" spans="1:11" x14ac:dyDescent="0.3">
      <c r="A154" s="4" t="s">
        <v>96</v>
      </c>
      <c r="B154" t="s">
        <v>2</v>
      </c>
      <c r="C154">
        <v>29.2</v>
      </c>
      <c r="D154">
        <v>10</v>
      </c>
      <c r="E154">
        <v>505</v>
      </c>
      <c r="F154">
        <f>Women_Perfume_Table[[#This Row],[Sold]]*Women_Perfume_Table[[#This Row],[Price]]</f>
        <v>14746</v>
      </c>
      <c r="G154" s="2">
        <v>45374</v>
      </c>
      <c r="H154" s="3" t="s">
        <v>335</v>
      </c>
      <c r="I154">
        <f>((Women_Perfume_Table[[#This Row],[Total Sales]]-$M$2)/$M$3)</f>
        <v>2.3178289779738501E-2</v>
      </c>
      <c r="J154" s="4" t="str">
        <f>IF(Women_Perfume_Table[[#This Row],[Z-Score]]&gt;3,"No","Yes")</f>
        <v>Yes</v>
      </c>
      <c r="K154" s="4">
        <f>AVERAGEIFS(Women_Perfume_Table[Total Sales],Women_Perfume_Table[Type],Women_Perfume_Table[[#This Row],[Type]])</f>
        <v>12921.930135363791</v>
      </c>
    </row>
    <row r="155" spans="1:11" x14ac:dyDescent="0.3">
      <c r="A155" s="4" t="s">
        <v>153</v>
      </c>
      <c r="B155" s="4" t="s">
        <v>4</v>
      </c>
      <c r="C155">
        <v>24.51</v>
      </c>
      <c r="D155">
        <v>1</v>
      </c>
      <c r="E155">
        <v>601</v>
      </c>
      <c r="F155">
        <f>Women_Perfume_Table[[#This Row],[Sold]]*Women_Perfume_Table[[#This Row],[Price]]</f>
        <v>14730.51</v>
      </c>
      <c r="G155" s="2">
        <v>45349</v>
      </c>
      <c r="H155" s="3" t="s">
        <v>335</v>
      </c>
      <c r="I155">
        <f>((Women_Perfume_Table[[#This Row],[Total Sales]]-$M$2)/$M$3)</f>
        <v>2.275947432613639E-2</v>
      </c>
      <c r="J155" s="4" t="str">
        <f>IF(Women_Perfume_Table[[#This Row],[Z-Score]]&gt;3,"No","Yes")</f>
        <v>Yes</v>
      </c>
      <c r="K155" s="4">
        <f>AVERAGEIFS(Women_Perfume_Table[Total Sales],Women_Perfume_Table[Type],Women_Perfume_Table[[#This Row],[Type]])</f>
        <v>24241.821658291443</v>
      </c>
    </row>
    <row r="156" spans="1:11" x14ac:dyDescent="0.3">
      <c r="A156" s="4" t="s">
        <v>383</v>
      </c>
      <c r="B156" t="s">
        <v>111</v>
      </c>
      <c r="C156">
        <v>59.99</v>
      </c>
      <c r="D156">
        <v>10</v>
      </c>
      <c r="E156">
        <v>243</v>
      </c>
      <c r="F156">
        <f>Women_Perfume_Table[[#This Row],[Sold]]*Women_Perfume_Table[[#This Row],[Price]]</f>
        <v>14577.57</v>
      </c>
      <c r="G156" s="2">
        <v>45323</v>
      </c>
      <c r="H156" s="3" t="s">
        <v>336</v>
      </c>
      <c r="I156">
        <f>((Women_Perfume_Table[[#This Row],[Total Sales]]-$M$2)/$M$3)</f>
        <v>1.8624313869460622E-2</v>
      </c>
      <c r="J156" s="4" t="str">
        <f>IF(Women_Perfume_Table[[#This Row],[Z-Score]]&gt;3,"No","Yes")</f>
        <v>Yes</v>
      </c>
      <c r="K156" s="4">
        <f>AVERAGEIFS(Women_Perfume_Table[Total Sales],Women_Perfume_Table[Type],Women_Perfume_Table[[#This Row],[Type]])</f>
        <v>5114.6000000000004</v>
      </c>
    </row>
    <row r="157" spans="1:11" x14ac:dyDescent="0.3">
      <c r="A157" s="4" t="s">
        <v>96</v>
      </c>
      <c r="B157" t="s">
        <v>2</v>
      </c>
      <c r="C157">
        <v>56.97</v>
      </c>
      <c r="D157">
        <v>10</v>
      </c>
      <c r="E157">
        <v>254</v>
      </c>
      <c r="F157">
        <f>Women_Perfume_Table[[#This Row],[Sold]]*Women_Perfume_Table[[#This Row],[Price]]</f>
        <v>14470.38</v>
      </c>
      <c r="G157" s="2">
        <v>45338</v>
      </c>
      <c r="H157" s="3" t="s">
        <v>335</v>
      </c>
      <c r="I157">
        <f>((Women_Perfume_Table[[#This Row],[Total Sales]]-$M$2)/$M$3)</f>
        <v>1.5726132560770437E-2</v>
      </c>
      <c r="J157" s="4" t="str">
        <f>IF(Women_Perfume_Table[[#This Row],[Z-Score]]&gt;3,"No","Yes")</f>
        <v>Yes</v>
      </c>
      <c r="K157" s="4">
        <f>AVERAGEIFS(Women_Perfume_Table[Total Sales],Women_Perfume_Table[Type],Women_Perfume_Table[[#This Row],[Type]])</f>
        <v>12921.930135363791</v>
      </c>
    </row>
    <row r="158" spans="1:11" x14ac:dyDescent="0.3">
      <c r="A158" s="4" t="s">
        <v>329</v>
      </c>
      <c r="B158" t="s">
        <v>2</v>
      </c>
      <c r="C158">
        <v>49.99</v>
      </c>
      <c r="D158">
        <v>2</v>
      </c>
      <c r="E158">
        <v>288</v>
      </c>
      <c r="F158">
        <f>Women_Perfume_Table[[#This Row],[Sold]]*Women_Perfume_Table[[#This Row],[Price]]</f>
        <v>14397.12</v>
      </c>
      <c r="G158" s="2">
        <v>45400</v>
      </c>
      <c r="H158" s="3" t="s">
        <v>335</v>
      </c>
      <c r="I158">
        <f>((Women_Perfume_Table[[#This Row],[Total Sales]]-$M$2)/$M$3)</f>
        <v>1.3745343656258477E-2</v>
      </c>
      <c r="J158" s="4" t="str">
        <f>IF(Women_Perfume_Table[[#This Row],[Z-Score]]&gt;3,"No","Yes")</f>
        <v>Yes</v>
      </c>
      <c r="K158" s="4">
        <f>AVERAGEIFS(Women_Perfume_Table[Total Sales],Women_Perfume_Table[Type],Women_Perfume_Table[[#This Row],[Type]])</f>
        <v>12921.930135363791</v>
      </c>
    </row>
    <row r="159" spans="1:11" x14ac:dyDescent="0.3">
      <c r="A159" s="4" t="s">
        <v>290</v>
      </c>
      <c r="B159" t="s">
        <v>4</v>
      </c>
      <c r="C159">
        <v>32.909999999999997</v>
      </c>
      <c r="D159">
        <v>1</v>
      </c>
      <c r="E159">
        <v>435</v>
      </c>
      <c r="F159">
        <f>Women_Perfume_Table[[#This Row],[Sold]]*Women_Perfume_Table[[#This Row],[Price]]</f>
        <v>14315.849999999999</v>
      </c>
      <c r="G159" s="2">
        <v>45364</v>
      </c>
      <c r="H159" s="3" t="s">
        <v>337</v>
      </c>
      <c r="I159">
        <f>((Women_Perfume_Table[[#This Row],[Total Sales]]-$M$2)/$M$3)</f>
        <v>1.1547982009115493E-2</v>
      </c>
      <c r="J159" s="4" t="str">
        <f>IF(Women_Perfume_Table[[#This Row],[Z-Score]]&gt;3,"No","Yes")</f>
        <v>Yes</v>
      </c>
      <c r="K159" s="4">
        <f>AVERAGEIFS(Women_Perfume_Table[Total Sales],Women_Perfume_Table[Type],Women_Perfume_Table[[#This Row],[Type]])</f>
        <v>24241.821658291443</v>
      </c>
    </row>
    <row r="160" spans="1:11" x14ac:dyDescent="0.3">
      <c r="A160" s="4" t="s">
        <v>228</v>
      </c>
      <c r="B160" t="s">
        <v>229</v>
      </c>
      <c r="C160">
        <v>12.36</v>
      </c>
      <c r="D160">
        <v>417</v>
      </c>
      <c r="E160">
        <v>1130</v>
      </c>
      <c r="F160">
        <f>Women_Perfume_Table[[#This Row],[Sold]]*Women_Perfume_Table[[#This Row],[Price]]</f>
        <v>13966.8</v>
      </c>
      <c r="G160" s="2">
        <v>45395</v>
      </c>
      <c r="H160" s="3" t="s">
        <v>143</v>
      </c>
      <c r="I160">
        <f>((Women_Perfume_Table[[#This Row],[Total Sales]]-$M$2)/$M$3)</f>
        <v>2.1104394603861229E-3</v>
      </c>
      <c r="J160" s="4" t="str">
        <f>IF(Women_Perfume_Table[[#This Row],[Z-Score]]&gt;3,"No","Yes")</f>
        <v>Yes</v>
      </c>
      <c r="K160" s="4">
        <f>AVERAGEIFS(Women_Perfume_Table[Total Sales],Women_Perfume_Table[Type],Women_Perfume_Table[[#This Row],[Type]])</f>
        <v>13966.8</v>
      </c>
    </row>
    <row r="161" spans="1:11" x14ac:dyDescent="0.3">
      <c r="A161" s="4" t="s">
        <v>215</v>
      </c>
      <c r="B161" t="s">
        <v>4</v>
      </c>
      <c r="C161">
        <v>25.27</v>
      </c>
      <c r="D161">
        <v>106</v>
      </c>
      <c r="E161">
        <v>539</v>
      </c>
      <c r="F161">
        <f>Women_Perfume_Table[[#This Row],[Sold]]*Women_Perfume_Table[[#This Row],[Price]]</f>
        <v>13620.53</v>
      </c>
      <c r="G161" s="2">
        <v>45364</v>
      </c>
      <c r="H161" s="3" t="s">
        <v>143</v>
      </c>
      <c r="I161">
        <f>((Women_Perfume_Table[[#This Row],[Total Sales]]-$M$2)/$M$3)</f>
        <v>-7.2519380166186399E-3</v>
      </c>
      <c r="J161" s="4" t="str">
        <f>IF(Women_Perfume_Table[[#This Row],[Z-Score]]&gt;3,"No","Yes")</f>
        <v>Yes</v>
      </c>
      <c r="K161" s="4">
        <f>AVERAGEIFS(Women_Perfume_Table[Total Sales],Women_Perfume_Table[Type],Women_Perfume_Table[[#This Row],[Type]])</f>
        <v>24241.821658291443</v>
      </c>
    </row>
    <row r="162" spans="1:11" x14ac:dyDescent="0.3">
      <c r="A162" s="4" t="s">
        <v>15</v>
      </c>
      <c r="B162" t="s">
        <v>4</v>
      </c>
      <c r="C162">
        <v>52.79</v>
      </c>
      <c r="D162">
        <v>6</v>
      </c>
      <c r="E162">
        <v>258</v>
      </c>
      <c r="F162">
        <f>Women_Perfume_Table[[#This Row],[Sold]]*Women_Perfume_Table[[#This Row],[Price]]</f>
        <v>13619.82</v>
      </c>
      <c r="G162" s="2">
        <v>45405</v>
      </c>
      <c r="H162" s="3" t="s">
        <v>335</v>
      </c>
      <c r="I162">
        <f>((Women_Perfume_Table[[#This Row],[Total Sales]]-$M$2)/$M$3)</f>
        <v>-7.2711348514835784E-3</v>
      </c>
      <c r="J162" s="4" t="str">
        <f>IF(Women_Perfume_Table[[#This Row],[Z-Score]]&gt;3,"No","Yes")</f>
        <v>Yes</v>
      </c>
      <c r="K162" s="4">
        <f>AVERAGEIFS(Women_Perfume_Table[Total Sales],Women_Perfume_Table[Type],Women_Perfume_Table[[#This Row],[Type]])</f>
        <v>24241.821658291443</v>
      </c>
    </row>
    <row r="163" spans="1:11" x14ac:dyDescent="0.3">
      <c r="A163" s="4" t="s">
        <v>297</v>
      </c>
      <c r="B163" t="s">
        <v>74</v>
      </c>
      <c r="C163">
        <v>22.97</v>
      </c>
      <c r="D163">
        <v>24</v>
      </c>
      <c r="E163">
        <v>591</v>
      </c>
      <c r="F163">
        <f>Women_Perfume_Table[[#This Row],[Sold]]*Women_Perfume_Table[[#This Row],[Price]]</f>
        <v>13575.269999999999</v>
      </c>
      <c r="G163" s="2">
        <v>45385</v>
      </c>
      <c r="H163" s="3" t="s">
        <v>143</v>
      </c>
      <c r="I163">
        <f>((Women_Perfume_Table[[#This Row],[Total Sales]]-$M$2)/$M$3)</f>
        <v>-8.4756686447679357E-3</v>
      </c>
      <c r="J163" s="4" t="str">
        <f>IF(Women_Perfume_Table[[#This Row],[Z-Score]]&gt;3,"No","Yes")</f>
        <v>Yes</v>
      </c>
      <c r="K163" s="4">
        <f>AVERAGEIFS(Women_Perfume_Table[Total Sales],Women_Perfume_Table[Type],Women_Perfume_Table[[#This Row],[Type]])</f>
        <v>23968.416956521738</v>
      </c>
    </row>
    <row r="164" spans="1:11" x14ac:dyDescent="0.3">
      <c r="A164" s="4" t="s">
        <v>271</v>
      </c>
      <c r="B164" t="s">
        <v>9</v>
      </c>
      <c r="C164">
        <v>50</v>
      </c>
      <c r="D164">
        <v>8</v>
      </c>
      <c r="E164">
        <v>271</v>
      </c>
      <c r="F164">
        <f>Women_Perfume_Table[[#This Row],[Sold]]*Women_Perfume_Table[[#This Row],[Price]]</f>
        <v>13550</v>
      </c>
      <c r="G164" s="2">
        <v>45333</v>
      </c>
      <c r="H164" s="3" t="s">
        <v>143</v>
      </c>
      <c r="I164">
        <f>((Women_Perfume_Table[[#This Row],[Total Sales]]-$M$2)/$M$3)</f>
        <v>-9.1589137391852923E-3</v>
      </c>
      <c r="J164" s="4" t="str">
        <f>IF(Women_Perfume_Table[[#This Row],[Z-Score]]&gt;3,"No","Yes")</f>
        <v>Yes</v>
      </c>
      <c r="K164" s="4">
        <f>AVERAGEIFS(Women_Perfume_Table[Total Sales],Women_Perfume_Table[Type],Women_Perfume_Table[[#This Row],[Type]])</f>
        <v>2618.7521428571413</v>
      </c>
    </row>
    <row r="165" spans="1:11" x14ac:dyDescent="0.3">
      <c r="A165" s="4" t="s">
        <v>149</v>
      </c>
      <c r="B165" t="s">
        <v>2</v>
      </c>
      <c r="C165">
        <v>29.49</v>
      </c>
      <c r="D165">
        <v>10</v>
      </c>
      <c r="E165">
        <v>458</v>
      </c>
      <c r="F165">
        <f>Women_Perfume_Table[[#This Row],[Sold]]*Women_Perfume_Table[[#This Row],[Price]]</f>
        <v>13506.42</v>
      </c>
      <c r="G165" s="2">
        <v>45432</v>
      </c>
      <c r="H165" s="3" t="s">
        <v>143</v>
      </c>
      <c r="I165">
        <f>((Women_Perfume_Table[[#This Row],[Total Sales]]-$M$2)/$M$3)</f>
        <v>-1.0337220870752764E-2</v>
      </c>
      <c r="J165" s="4" t="str">
        <f>IF(Women_Perfume_Table[[#This Row],[Z-Score]]&gt;3,"No","Yes")</f>
        <v>Yes</v>
      </c>
      <c r="K165" s="4">
        <f>AVERAGEIFS(Women_Perfume_Table[Total Sales],Women_Perfume_Table[Type],Women_Perfume_Table[[#This Row],[Type]])</f>
        <v>12921.930135363791</v>
      </c>
    </row>
    <row r="166" spans="1:11" x14ac:dyDescent="0.3">
      <c r="A166" s="4" t="s">
        <v>201</v>
      </c>
      <c r="B166" t="s">
        <v>9</v>
      </c>
      <c r="C166">
        <v>30.17</v>
      </c>
      <c r="D166">
        <v>10</v>
      </c>
      <c r="E166">
        <v>441</v>
      </c>
      <c r="F166">
        <f>Women_Perfume_Table[[#This Row],[Sold]]*Women_Perfume_Table[[#This Row],[Price]]</f>
        <v>13304.970000000001</v>
      </c>
      <c r="G166" s="2">
        <v>45333</v>
      </c>
      <c r="H166" s="3" t="s">
        <v>143</v>
      </c>
      <c r="I166">
        <f>((Women_Perfume_Table[[#This Row],[Total Sales]]-$M$2)/$M$3)</f>
        <v>-1.5783984791226981E-2</v>
      </c>
      <c r="J166" s="4" t="str">
        <f>IF(Women_Perfume_Table[[#This Row],[Z-Score]]&gt;3,"No","Yes")</f>
        <v>Yes</v>
      </c>
      <c r="K166" s="4">
        <f>AVERAGEIFS(Women_Perfume_Table[Total Sales],Women_Perfume_Table[Type],Women_Perfume_Table[[#This Row],[Type]])</f>
        <v>2618.7521428571413</v>
      </c>
    </row>
    <row r="167" spans="1:11" x14ac:dyDescent="0.3">
      <c r="A167" s="4" t="s">
        <v>248</v>
      </c>
      <c r="B167" t="s">
        <v>4</v>
      </c>
      <c r="C167">
        <v>14.74</v>
      </c>
      <c r="D167">
        <v>117</v>
      </c>
      <c r="E167">
        <v>889</v>
      </c>
      <c r="F167">
        <f>Women_Perfume_Table[[#This Row],[Sold]]*Women_Perfume_Table[[#This Row],[Price]]</f>
        <v>13103.86</v>
      </c>
      <c r="G167" s="2">
        <v>45364</v>
      </c>
      <c r="H167" s="3" t="s">
        <v>335</v>
      </c>
      <c r="I167">
        <f>((Women_Perfume_Table[[#This Row],[Total Sales]]-$M$2)/$M$3)</f>
        <v>-2.122155586120255E-2</v>
      </c>
      <c r="J167" s="4" t="str">
        <f>IF(Women_Perfume_Table[[#This Row],[Z-Score]]&gt;3,"No","Yes")</f>
        <v>Yes</v>
      </c>
      <c r="K167" s="4">
        <f>AVERAGEIFS(Women_Perfume_Table[Total Sales],Women_Perfume_Table[Type],Women_Perfume_Table[[#This Row],[Type]])</f>
        <v>24241.821658291443</v>
      </c>
    </row>
    <row r="168" spans="1:11" x14ac:dyDescent="0.3">
      <c r="A168" s="4" t="s">
        <v>6</v>
      </c>
      <c r="B168" s="4" t="s">
        <v>9</v>
      </c>
      <c r="C168">
        <v>29.99</v>
      </c>
      <c r="D168">
        <v>10</v>
      </c>
      <c r="E168">
        <v>432</v>
      </c>
      <c r="F168">
        <f>Women_Perfume_Table[[#This Row],[Sold]]*Women_Perfume_Table[[#This Row],[Price]]</f>
        <v>12955.679999999998</v>
      </c>
      <c r="G168" s="2">
        <v>45347</v>
      </c>
      <c r="H168" s="3" t="s">
        <v>335</v>
      </c>
      <c r="I168">
        <f>((Women_Perfume_Table[[#This Row],[Total Sales]]-$M$2)/$M$3)</f>
        <v>-2.5228016410896694E-2</v>
      </c>
      <c r="J168" s="4" t="str">
        <f>IF(Women_Perfume_Table[[#This Row],[Z-Score]]&gt;3,"No","Yes")</f>
        <v>Yes</v>
      </c>
      <c r="K168" s="4">
        <f>AVERAGEIFS(Women_Perfume_Table[Total Sales],Women_Perfume_Table[Type],Women_Perfume_Table[[#This Row],[Type]])</f>
        <v>2618.7521428571413</v>
      </c>
    </row>
    <row r="169" spans="1:11" x14ac:dyDescent="0.3">
      <c r="A169" s="4" t="s">
        <v>12</v>
      </c>
      <c r="B169" t="s">
        <v>4</v>
      </c>
      <c r="C169">
        <v>47.69</v>
      </c>
      <c r="D169">
        <v>41</v>
      </c>
      <c r="E169">
        <v>269</v>
      </c>
      <c r="F169">
        <f>Women_Perfume_Table[[#This Row],[Sold]]*Women_Perfume_Table[[#This Row],[Price]]</f>
        <v>12828.609999999999</v>
      </c>
      <c r="G169" s="2">
        <v>45439</v>
      </c>
      <c r="H169" s="3" t="s">
        <v>143</v>
      </c>
      <c r="I169">
        <f>((Women_Perfume_Table[[#This Row],[Total Sales]]-$M$2)/$M$3)</f>
        <v>-2.8663709095804419E-2</v>
      </c>
      <c r="J169" s="4" t="str">
        <f>IF(Women_Perfume_Table[[#This Row],[Z-Score]]&gt;3,"No","Yes")</f>
        <v>Yes</v>
      </c>
      <c r="K169" s="4">
        <f>AVERAGEIFS(Women_Perfume_Table[Total Sales],Women_Perfume_Table[Type],Women_Perfume_Table[[#This Row],[Type]])</f>
        <v>24241.821658291443</v>
      </c>
    </row>
    <row r="170" spans="1:11" x14ac:dyDescent="0.3">
      <c r="A170" s="4" t="s">
        <v>398</v>
      </c>
      <c r="B170" t="s">
        <v>4</v>
      </c>
      <c r="C170">
        <v>26.81</v>
      </c>
      <c r="D170">
        <v>1</v>
      </c>
      <c r="E170">
        <v>478</v>
      </c>
      <c r="F170">
        <f>Women_Perfume_Table[[#This Row],[Sold]]*Women_Perfume_Table[[#This Row],[Price]]</f>
        <v>12815.18</v>
      </c>
      <c r="G170" s="2">
        <v>45434</v>
      </c>
      <c r="H170" s="3" t="s">
        <v>337</v>
      </c>
      <c r="I170">
        <f>((Women_Perfume_Table[[#This Row],[Total Sales]]-$M$2)/$M$3)</f>
        <v>-2.9026826690502661E-2</v>
      </c>
      <c r="J170" s="4" t="str">
        <f>IF(Women_Perfume_Table[[#This Row],[Z-Score]]&gt;3,"No","Yes")</f>
        <v>Yes</v>
      </c>
      <c r="K170" s="4">
        <f>AVERAGEIFS(Women_Perfume_Table[Total Sales],Women_Perfume_Table[Type],Women_Perfume_Table[[#This Row],[Type]])</f>
        <v>24241.821658291443</v>
      </c>
    </row>
    <row r="171" spans="1:11" x14ac:dyDescent="0.3">
      <c r="A171" s="4" t="s">
        <v>183</v>
      </c>
      <c r="B171" t="s">
        <v>4</v>
      </c>
      <c r="C171">
        <v>20.48</v>
      </c>
      <c r="D171">
        <v>48</v>
      </c>
      <c r="E171">
        <v>620</v>
      </c>
      <c r="F171">
        <f>Women_Perfume_Table[[#This Row],[Sold]]*Women_Perfume_Table[[#This Row],[Price]]</f>
        <v>12697.6</v>
      </c>
      <c r="G171" s="2">
        <v>45422</v>
      </c>
      <c r="H171" s="3" t="s">
        <v>335</v>
      </c>
      <c r="I171">
        <f>((Women_Perfume_Table[[#This Row],[Total Sales]]-$M$2)/$M$3)</f>
        <v>-3.2205930695314577E-2</v>
      </c>
      <c r="J171" s="4" t="str">
        <f>IF(Women_Perfume_Table[[#This Row],[Z-Score]]&gt;3,"No","Yes")</f>
        <v>Yes</v>
      </c>
      <c r="K171" s="4">
        <f>AVERAGEIFS(Women_Perfume_Table[Total Sales],Women_Perfume_Table[Type],Women_Perfume_Table[[#This Row],[Type]])</f>
        <v>24241.821658291443</v>
      </c>
    </row>
    <row r="172" spans="1:11" x14ac:dyDescent="0.3">
      <c r="A172" s="4" t="s">
        <v>67</v>
      </c>
      <c r="B172" t="s">
        <v>4</v>
      </c>
      <c r="C172">
        <v>19.39</v>
      </c>
      <c r="D172">
        <v>33</v>
      </c>
      <c r="E172">
        <v>651</v>
      </c>
      <c r="F172">
        <f>Women_Perfume_Table[[#This Row],[Sold]]*Women_Perfume_Table[[#This Row],[Price]]</f>
        <v>12622.890000000001</v>
      </c>
      <c r="G172" s="2">
        <v>45404</v>
      </c>
      <c r="H172" s="3" t="s">
        <v>335</v>
      </c>
      <c r="I172">
        <f>((Women_Perfume_Table[[#This Row],[Total Sales]]-$M$2)/$M$3)</f>
        <v>-3.4225924403423917E-2</v>
      </c>
      <c r="J172" s="4" t="str">
        <f>IF(Women_Perfume_Table[[#This Row],[Z-Score]]&gt;3,"No","Yes")</f>
        <v>Yes</v>
      </c>
      <c r="K172" s="4">
        <f>AVERAGEIFS(Women_Perfume_Table[Total Sales],Women_Perfume_Table[Type],Women_Perfume_Table[[#This Row],[Type]])</f>
        <v>24241.821658291443</v>
      </c>
    </row>
    <row r="173" spans="1:11" x14ac:dyDescent="0.3">
      <c r="A173" s="4" t="s">
        <v>210</v>
      </c>
      <c r="B173" t="s">
        <v>2</v>
      </c>
      <c r="C173">
        <v>23.42</v>
      </c>
      <c r="D173">
        <v>110</v>
      </c>
      <c r="E173">
        <v>536</v>
      </c>
      <c r="F173">
        <f>Women_Perfume_Table[[#This Row],[Sold]]*Women_Perfume_Table[[#This Row],[Price]]</f>
        <v>12553.12</v>
      </c>
      <c r="G173" s="2">
        <v>45308</v>
      </c>
      <c r="H173" s="3" t="s">
        <v>336</v>
      </c>
      <c r="I173">
        <f>((Women_Perfume_Table[[#This Row],[Total Sales]]-$M$2)/$M$3)</f>
        <v>-3.6112351401346436E-2</v>
      </c>
      <c r="J173" s="4" t="str">
        <f>IF(Women_Perfume_Table[[#This Row],[Z-Score]]&gt;3,"No","Yes")</f>
        <v>Yes</v>
      </c>
      <c r="K173" s="4">
        <f>AVERAGEIFS(Women_Perfume_Table[Total Sales],Women_Perfume_Table[Type],Women_Perfume_Table[[#This Row],[Type]])</f>
        <v>12921.930135363791</v>
      </c>
    </row>
    <row r="174" spans="1:11" x14ac:dyDescent="0.3">
      <c r="A174" s="4" t="s">
        <v>27</v>
      </c>
      <c r="B174" t="s">
        <v>2</v>
      </c>
      <c r="C174">
        <v>84.97</v>
      </c>
      <c r="D174">
        <v>1</v>
      </c>
      <c r="E174">
        <v>146</v>
      </c>
      <c r="F174">
        <f>Women_Perfume_Table[[#This Row],[Sold]]*Women_Perfume_Table[[#This Row],[Price]]</f>
        <v>12405.619999999999</v>
      </c>
      <c r="G174" s="2">
        <v>45398</v>
      </c>
      <c r="H174" s="3" t="s">
        <v>335</v>
      </c>
      <c r="I174">
        <f>((Women_Perfume_Table[[#This Row],[Total Sales]]-$M$2)/$M$3)</f>
        <v>-4.0100426250043189E-2</v>
      </c>
      <c r="J174" s="4" t="str">
        <f>IF(Women_Perfume_Table[[#This Row],[Z-Score]]&gt;3,"No","Yes")</f>
        <v>Yes</v>
      </c>
      <c r="K174" s="4">
        <f>AVERAGEIFS(Women_Perfume_Table[Total Sales],Women_Perfume_Table[Type],Women_Perfume_Table[[#This Row],[Type]])</f>
        <v>12921.930135363791</v>
      </c>
    </row>
    <row r="175" spans="1:11" x14ac:dyDescent="0.3">
      <c r="A175" s="4" t="s">
        <v>96</v>
      </c>
      <c r="B175" t="s">
        <v>2</v>
      </c>
      <c r="C175">
        <v>41.58</v>
      </c>
      <c r="D175">
        <v>174</v>
      </c>
      <c r="E175">
        <v>298</v>
      </c>
      <c r="F175">
        <f>Women_Perfume_Table[[#This Row],[Sold]]*Women_Perfume_Table[[#This Row],[Price]]</f>
        <v>12390.84</v>
      </c>
      <c r="G175" s="2">
        <v>45361</v>
      </c>
      <c r="H175" s="3" t="s">
        <v>143</v>
      </c>
      <c r="I175">
        <f>((Women_Perfume_Table[[#This Row],[Total Sales]]-$M$2)/$M$3)</f>
        <v>-4.0500044868780359E-2</v>
      </c>
      <c r="J175" s="4" t="str">
        <f>IF(Women_Perfume_Table[[#This Row],[Z-Score]]&gt;3,"No","Yes")</f>
        <v>Yes</v>
      </c>
      <c r="K175" s="4">
        <f>AVERAGEIFS(Women_Perfume_Table[Total Sales],Women_Perfume_Table[Type],Women_Perfume_Table[[#This Row],[Type]])</f>
        <v>12921.930135363791</v>
      </c>
    </row>
    <row r="176" spans="1:11" x14ac:dyDescent="0.3">
      <c r="A176" s="4" t="s">
        <v>20</v>
      </c>
      <c r="B176" t="s">
        <v>74</v>
      </c>
      <c r="C176">
        <v>43.33</v>
      </c>
      <c r="D176">
        <v>23</v>
      </c>
      <c r="E176">
        <v>280</v>
      </c>
      <c r="F176">
        <f>Women_Perfume_Table[[#This Row],[Sold]]*Women_Perfume_Table[[#This Row],[Price]]</f>
        <v>12132.4</v>
      </c>
      <c r="G176" s="2">
        <v>45373</v>
      </c>
      <c r="H176" s="3" t="s">
        <v>335</v>
      </c>
      <c r="I176">
        <f>((Women_Perfume_Table[[#This Row],[Total Sales]]-$M$2)/$M$3)</f>
        <v>-4.7487692759608686E-2</v>
      </c>
      <c r="J176" s="4" t="str">
        <f>IF(Women_Perfume_Table[[#This Row],[Z-Score]]&gt;3,"No","Yes")</f>
        <v>Yes</v>
      </c>
      <c r="K176" s="4">
        <f>AVERAGEIFS(Women_Perfume_Table[Total Sales],Women_Perfume_Table[Type],Women_Perfume_Table[[#This Row],[Type]])</f>
        <v>23968.416956521738</v>
      </c>
    </row>
    <row r="177" spans="1:11" x14ac:dyDescent="0.3">
      <c r="A177" s="4" t="s">
        <v>31</v>
      </c>
      <c r="B177" t="s">
        <v>2</v>
      </c>
      <c r="C177">
        <v>25.57</v>
      </c>
      <c r="D177">
        <v>194</v>
      </c>
      <c r="E177">
        <v>472</v>
      </c>
      <c r="F177">
        <f>Women_Perfume_Table[[#This Row],[Sold]]*Women_Perfume_Table[[#This Row],[Price]]</f>
        <v>12069.04</v>
      </c>
      <c r="G177" s="2">
        <v>45408</v>
      </c>
      <c r="H177" s="3" t="s">
        <v>143</v>
      </c>
      <c r="I177">
        <f>((Women_Perfume_Table[[#This Row],[Total Sales]]-$M$2)/$M$3)</f>
        <v>-4.9200807487835251E-2</v>
      </c>
      <c r="J177" s="4" t="str">
        <f>IF(Women_Perfume_Table[[#This Row],[Z-Score]]&gt;3,"No","Yes")</f>
        <v>Yes</v>
      </c>
      <c r="K177" s="4">
        <f>AVERAGEIFS(Women_Perfume_Table[Total Sales],Women_Perfume_Table[Type],Women_Perfume_Table[[#This Row],[Type]])</f>
        <v>12921.930135363791</v>
      </c>
    </row>
    <row r="178" spans="1:11" x14ac:dyDescent="0.3">
      <c r="A178" s="4" t="s">
        <v>220</v>
      </c>
      <c r="B178" t="s">
        <v>2</v>
      </c>
      <c r="C178">
        <v>74.989999999999995</v>
      </c>
      <c r="D178">
        <v>10</v>
      </c>
      <c r="E178">
        <v>160</v>
      </c>
      <c r="F178">
        <f>Women_Perfume_Table[[#This Row],[Sold]]*Women_Perfume_Table[[#This Row],[Price]]</f>
        <v>11998.4</v>
      </c>
      <c r="G178" s="2">
        <v>45376</v>
      </c>
      <c r="H178" s="3" t="s">
        <v>336</v>
      </c>
      <c r="I178">
        <f>((Women_Perfume_Table[[#This Row],[Total Sales]]-$M$2)/$M$3)</f>
        <v>-5.1110757367916204E-2</v>
      </c>
      <c r="J178" s="4" t="str">
        <f>IF(Women_Perfume_Table[[#This Row],[Z-Score]]&gt;3,"No","Yes")</f>
        <v>Yes</v>
      </c>
      <c r="K178" s="4">
        <f>AVERAGEIFS(Women_Perfume_Table[Total Sales],Women_Perfume_Table[Type],Women_Perfume_Table[[#This Row],[Type]])</f>
        <v>12921.930135363791</v>
      </c>
    </row>
    <row r="179" spans="1:11" x14ac:dyDescent="0.3">
      <c r="A179" s="4" t="s">
        <v>21</v>
      </c>
      <c r="B179" t="s">
        <v>9</v>
      </c>
      <c r="C179">
        <v>34.17</v>
      </c>
      <c r="D179">
        <v>1</v>
      </c>
      <c r="E179">
        <v>349</v>
      </c>
      <c r="F179">
        <f>Women_Perfume_Table[[#This Row],[Sold]]*Women_Perfume_Table[[#This Row],[Price]]</f>
        <v>11925.33</v>
      </c>
      <c r="G179" s="2">
        <v>45372</v>
      </c>
      <c r="H179" s="3" t="s">
        <v>337</v>
      </c>
      <c r="I179">
        <f>((Women_Perfume_Table[[#This Row],[Total Sales]]-$M$2)/$M$3)</f>
        <v>-5.3086409091267162E-2</v>
      </c>
      <c r="J179" s="4" t="str">
        <f>IF(Women_Perfume_Table[[#This Row],[Z-Score]]&gt;3,"No","Yes")</f>
        <v>Yes</v>
      </c>
      <c r="K179" s="4">
        <f>AVERAGEIFS(Women_Perfume_Table[Total Sales],Women_Perfume_Table[Type],Women_Perfume_Table[[#This Row],[Type]])</f>
        <v>2618.7521428571413</v>
      </c>
    </row>
    <row r="180" spans="1:11" x14ac:dyDescent="0.3">
      <c r="A180" s="4" t="s">
        <v>31</v>
      </c>
      <c r="B180" t="s">
        <v>2</v>
      </c>
      <c r="C180">
        <v>25.56</v>
      </c>
      <c r="D180">
        <v>1</v>
      </c>
      <c r="E180">
        <v>460</v>
      </c>
      <c r="F180">
        <f>Women_Perfume_Table[[#This Row],[Sold]]*Women_Perfume_Table[[#This Row],[Price]]</f>
        <v>11757.599999999999</v>
      </c>
      <c r="G180" s="2">
        <v>45347</v>
      </c>
      <c r="H180" s="3" t="s">
        <v>143</v>
      </c>
      <c r="I180">
        <f>((Women_Perfume_Table[[#This Row],[Total Sales]]-$M$2)/$M$3)</f>
        <v>-5.7621458544636003E-2</v>
      </c>
      <c r="J180" s="4" t="str">
        <f>IF(Women_Perfume_Table[[#This Row],[Z-Score]]&gt;3,"No","Yes")</f>
        <v>Yes</v>
      </c>
      <c r="K180" s="4">
        <f>AVERAGEIFS(Women_Perfume_Table[Total Sales],Women_Perfume_Table[Type],Women_Perfume_Table[[#This Row],[Type]])</f>
        <v>12921.930135363791</v>
      </c>
    </row>
    <row r="181" spans="1:11" x14ac:dyDescent="0.3">
      <c r="A181" s="4" t="s">
        <v>32</v>
      </c>
      <c r="B181" t="s">
        <v>2</v>
      </c>
      <c r="C181">
        <v>49.99</v>
      </c>
      <c r="D181">
        <v>10</v>
      </c>
      <c r="E181">
        <v>230</v>
      </c>
      <c r="F181">
        <f>Women_Perfume_Table[[#This Row],[Sold]]*Women_Perfume_Table[[#This Row],[Price]]</f>
        <v>11497.7</v>
      </c>
      <c r="G181" s="2">
        <v>45371</v>
      </c>
      <c r="H181" s="3" t="s">
        <v>336</v>
      </c>
      <c r="I181">
        <f>((Women_Perfume_Table[[#This Row],[Total Sales]]-$M$2)/$M$3)</f>
        <v>-6.4648581617017462E-2</v>
      </c>
      <c r="J181" s="4" t="str">
        <f>IF(Women_Perfume_Table[[#This Row],[Z-Score]]&gt;3,"No","Yes")</f>
        <v>Yes</v>
      </c>
      <c r="K181" s="4">
        <f>AVERAGEIFS(Women_Perfume_Table[Total Sales],Women_Perfume_Table[Type],Women_Perfume_Table[[#This Row],[Type]])</f>
        <v>12921.930135363791</v>
      </c>
    </row>
    <row r="182" spans="1:11" x14ac:dyDescent="0.3">
      <c r="A182" s="4" t="s">
        <v>299</v>
      </c>
      <c r="B182" t="s">
        <v>4</v>
      </c>
      <c r="C182">
        <v>29.26</v>
      </c>
      <c r="D182">
        <v>23</v>
      </c>
      <c r="E182">
        <v>392</v>
      </c>
      <c r="F182">
        <f>Women_Perfume_Table[[#This Row],[Sold]]*Women_Perfume_Table[[#This Row],[Price]]</f>
        <v>11469.92</v>
      </c>
      <c r="G182" s="2">
        <v>45313</v>
      </c>
      <c r="H182" s="3" t="s">
        <v>337</v>
      </c>
      <c r="I182">
        <f>((Women_Perfume_Table[[#This Row],[Total Sales]]-$M$2)/$M$3)</f>
        <v>-6.5399691578351682E-2</v>
      </c>
      <c r="J182" s="4" t="str">
        <f>IF(Women_Perfume_Table[[#This Row],[Z-Score]]&gt;3,"No","Yes")</f>
        <v>Yes</v>
      </c>
      <c r="K182" s="4">
        <f>AVERAGEIFS(Women_Perfume_Table[Total Sales],Women_Perfume_Table[Type],Women_Perfume_Table[[#This Row],[Type]])</f>
        <v>24241.821658291443</v>
      </c>
    </row>
    <row r="183" spans="1:11" x14ac:dyDescent="0.3">
      <c r="A183" s="4" t="s">
        <v>210</v>
      </c>
      <c r="B183" t="s">
        <v>2</v>
      </c>
      <c r="C183">
        <v>16.82</v>
      </c>
      <c r="D183">
        <v>111</v>
      </c>
      <c r="E183">
        <v>662</v>
      </c>
      <c r="F183">
        <f>Women_Perfume_Table[[#This Row],[Sold]]*Women_Perfume_Table[[#This Row],[Price]]</f>
        <v>11134.84</v>
      </c>
      <c r="G183" s="2">
        <v>45335</v>
      </c>
      <c r="H183" s="3" t="s">
        <v>143</v>
      </c>
      <c r="I183">
        <f>((Women_Perfume_Table[[#This Row],[Total Sales]]-$M$2)/$M$3)</f>
        <v>-7.4459516122767216E-2</v>
      </c>
      <c r="J183" s="4" t="str">
        <f>IF(Women_Perfume_Table[[#This Row],[Z-Score]]&gt;3,"No","Yes")</f>
        <v>Yes</v>
      </c>
      <c r="K183" s="4">
        <f>AVERAGEIFS(Women_Perfume_Table[Total Sales],Women_Perfume_Table[Type],Women_Perfume_Table[[#This Row],[Type]])</f>
        <v>12921.930135363791</v>
      </c>
    </row>
    <row r="184" spans="1:11" x14ac:dyDescent="0.3">
      <c r="A184" s="4" t="s">
        <v>208</v>
      </c>
      <c r="B184" t="s">
        <v>2</v>
      </c>
      <c r="C184">
        <v>28.99</v>
      </c>
      <c r="D184">
        <v>3</v>
      </c>
      <c r="E184">
        <v>379</v>
      </c>
      <c r="F184">
        <f>Women_Perfume_Table[[#This Row],[Sold]]*Women_Perfume_Table[[#This Row],[Price]]</f>
        <v>10987.21</v>
      </c>
      <c r="G184" s="2">
        <v>45316</v>
      </c>
      <c r="H184" s="3" t="s">
        <v>335</v>
      </c>
      <c r="I184">
        <f>((Women_Perfume_Table[[#This Row],[Total Sales]]-$M$2)/$M$3)</f>
        <v>-7.8451105884889918E-2</v>
      </c>
      <c r="J184" s="4" t="str">
        <f>IF(Women_Perfume_Table[[#This Row],[Z-Score]]&gt;3,"No","Yes")</f>
        <v>Yes</v>
      </c>
      <c r="K184" s="4">
        <f>AVERAGEIFS(Women_Perfume_Table[Total Sales],Women_Perfume_Table[Type],Women_Perfume_Table[[#This Row],[Type]])</f>
        <v>12921.930135363791</v>
      </c>
    </row>
    <row r="185" spans="1:11" x14ac:dyDescent="0.3">
      <c r="A185" s="4" t="s">
        <v>20</v>
      </c>
      <c r="B185" t="s">
        <v>2</v>
      </c>
      <c r="C185">
        <v>43.32</v>
      </c>
      <c r="D185">
        <v>1</v>
      </c>
      <c r="E185">
        <v>252</v>
      </c>
      <c r="F185">
        <f>Women_Perfume_Table[[#This Row],[Sold]]*Women_Perfume_Table[[#This Row],[Price]]</f>
        <v>10916.64</v>
      </c>
      <c r="G185" s="2">
        <v>45367</v>
      </c>
      <c r="H185" s="3" t="s">
        <v>143</v>
      </c>
      <c r="I185">
        <f>((Women_Perfume_Table[[#This Row],[Total Sales]]-$M$2)/$M$3)</f>
        <v>-8.0359163119279917E-2</v>
      </c>
      <c r="J185" s="4" t="str">
        <f>IF(Women_Perfume_Table[[#This Row],[Z-Score]]&gt;3,"No","Yes")</f>
        <v>Yes</v>
      </c>
      <c r="K185" s="4">
        <f>AVERAGEIFS(Women_Perfume_Table[Total Sales],Women_Perfume_Table[Type],Women_Perfume_Table[[#This Row],[Type]])</f>
        <v>12921.930135363791</v>
      </c>
    </row>
    <row r="186" spans="1:11" x14ac:dyDescent="0.3">
      <c r="A186" s="4" t="s">
        <v>19</v>
      </c>
      <c r="B186" t="s">
        <v>2</v>
      </c>
      <c r="C186">
        <v>55.99</v>
      </c>
      <c r="D186">
        <v>6</v>
      </c>
      <c r="E186">
        <v>193</v>
      </c>
      <c r="F186">
        <f>Women_Perfume_Table[[#This Row],[Sold]]*Women_Perfume_Table[[#This Row],[Price]]</f>
        <v>10806.07</v>
      </c>
      <c r="G186" s="2">
        <v>45435</v>
      </c>
      <c r="H186" s="3" t="s">
        <v>143</v>
      </c>
      <c r="I186">
        <f>((Women_Perfume_Table[[#This Row],[Total Sales]]-$M$2)/$M$3)</f>
        <v>-8.3348732177045304E-2</v>
      </c>
      <c r="J186" s="4" t="str">
        <f>IF(Women_Perfume_Table[[#This Row],[Z-Score]]&gt;3,"No","Yes")</f>
        <v>Yes</v>
      </c>
      <c r="K186" s="4">
        <f>AVERAGEIFS(Women_Perfume_Table[Total Sales],Women_Perfume_Table[Type],Women_Perfume_Table[[#This Row],[Type]])</f>
        <v>12921.930135363791</v>
      </c>
    </row>
    <row r="187" spans="1:11" x14ac:dyDescent="0.3">
      <c r="A187" s="4" t="s">
        <v>15</v>
      </c>
      <c r="B187" t="s">
        <v>4</v>
      </c>
      <c r="C187">
        <v>41.5</v>
      </c>
      <c r="D187">
        <v>3</v>
      </c>
      <c r="E187">
        <v>255</v>
      </c>
      <c r="F187">
        <f>Women_Perfume_Table[[#This Row],[Sold]]*Women_Perfume_Table[[#This Row],[Price]]</f>
        <v>10582.5</v>
      </c>
      <c r="G187" s="2">
        <v>45410</v>
      </c>
      <c r="H187" s="3" t="s">
        <v>337</v>
      </c>
      <c r="I187">
        <f>((Women_Perfume_Table[[#This Row],[Total Sales]]-$M$2)/$M$3)</f>
        <v>-8.9393572135846117E-2</v>
      </c>
      <c r="J187" s="4" t="str">
        <f>IF(Women_Perfume_Table[[#This Row],[Z-Score]]&gt;3,"No","Yes")</f>
        <v>Yes</v>
      </c>
      <c r="K187" s="4">
        <f>AVERAGEIFS(Women_Perfume_Table[Total Sales],Women_Perfume_Table[Type],Women_Perfume_Table[[#This Row],[Type]])</f>
        <v>24241.821658291443</v>
      </c>
    </row>
    <row r="188" spans="1:11" x14ac:dyDescent="0.3">
      <c r="A188" s="4" t="s">
        <v>236</v>
      </c>
      <c r="B188" t="s">
        <v>2</v>
      </c>
      <c r="C188">
        <v>16.87</v>
      </c>
      <c r="D188">
        <v>36</v>
      </c>
      <c r="E188">
        <v>626</v>
      </c>
      <c r="F188">
        <f>Women_Perfume_Table[[#This Row],[Sold]]*Women_Perfume_Table[[#This Row],[Price]]</f>
        <v>10560.62</v>
      </c>
      <c r="G188" s="2">
        <v>45425</v>
      </c>
      <c r="H188" s="3" t="s">
        <v>336</v>
      </c>
      <c r="I188">
        <f>((Women_Perfume_Table[[#This Row],[Total Sales]]-$M$2)/$M$3)</f>
        <v>-8.9985159103232432E-2</v>
      </c>
      <c r="J188" s="4" t="str">
        <f>IF(Women_Perfume_Table[[#This Row],[Z-Score]]&gt;3,"No","Yes")</f>
        <v>Yes</v>
      </c>
      <c r="K188" s="4">
        <f>AVERAGEIFS(Women_Perfume_Table[Total Sales],Women_Perfume_Table[Type],Women_Perfume_Table[[#This Row],[Type]])</f>
        <v>12921.930135363791</v>
      </c>
    </row>
    <row r="189" spans="1:11" x14ac:dyDescent="0.3">
      <c r="A189" s="4" t="s">
        <v>212</v>
      </c>
      <c r="B189" t="s">
        <v>2</v>
      </c>
      <c r="C189">
        <v>19.53</v>
      </c>
      <c r="D189">
        <v>47</v>
      </c>
      <c r="E189">
        <v>537</v>
      </c>
      <c r="F189">
        <f>Women_Perfume_Table[[#This Row],[Sold]]*Women_Perfume_Table[[#This Row],[Price]]</f>
        <v>10487.61</v>
      </c>
      <c r="G189" s="2">
        <v>45415</v>
      </c>
      <c r="H189" s="3" t="s">
        <v>337</v>
      </c>
      <c r="I189">
        <f>((Women_Perfume_Table[[#This Row],[Total Sales]]-$M$2)/$M$3)</f>
        <v>-9.195918855884834E-2</v>
      </c>
      <c r="J189" s="4" t="str">
        <f>IF(Women_Perfume_Table[[#This Row],[Z-Score]]&gt;3,"No","Yes")</f>
        <v>Yes</v>
      </c>
      <c r="K189" s="4">
        <f>AVERAGEIFS(Women_Perfume_Table[Total Sales],Women_Perfume_Table[Type],Women_Perfume_Table[[#This Row],[Type]])</f>
        <v>12921.930135363791</v>
      </c>
    </row>
    <row r="190" spans="1:11" x14ac:dyDescent="0.3">
      <c r="A190" s="4" t="s">
        <v>18</v>
      </c>
      <c r="B190" t="s">
        <v>2</v>
      </c>
      <c r="C190">
        <v>29.45</v>
      </c>
      <c r="D190">
        <v>10</v>
      </c>
      <c r="E190">
        <v>355</v>
      </c>
      <c r="F190">
        <f>Women_Perfume_Table[[#This Row],[Sold]]*Women_Perfume_Table[[#This Row],[Price]]</f>
        <v>10454.75</v>
      </c>
      <c r="G190" s="2">
        <v>45441</v>
      </c>
      <c r="H190" s="3" t="s">
        <v>143</v>
      </c>
      <c r="I190">
        <f>((Women_Perfume_Table[[#This Row],[Total Sales]]-$M$2)/$M$3)</f>
        <v>-9.2847650521751229E-2</v>
      </c>
      <c r="J190" s="4" t="str">
        <f>IF(Women_Perfume_Table[[#This Row],[Z-Score]]&gt;3,"No","Yes")</f>
        <v>Yes</v>
      </c>
      <c r="K190" s="4">
        <f>AVERAGEIFS(Women_Perfume_Table[Total Sales],Women_Perfume_Table[Type],Women_Perfume_Table[[#This Row],[Type]])</f>
        <v>12921.930135363791</v>
      </c>
    </row>
    <row r="191" spans="1:11" x14ac:dyDescent="0.3">
      <c r="A191" s="4" t="s">
        <v>209</v>
      </c>
      <c r="B191" t="s">
        <v>2</v>
      </c>
      <c r="C191">
        <v>42.99</v>
      </c>
      <c r="D191">
        <v>5</v>
      </c>
      <c r="E191">
        <v>243</v>
      </c>
      <c r="F191">
        <f>Women_Perfume_Table[[#This Row],[Sold]]*Women_Perfume_Table[[#This Row],[Price]]</f>
        <v>10446.57</v>
      </c>
      <c r="G191" s="2">
        <v>45432</v>
      </c>
      <c r="H191" s="3" t="s">
        <v>336</v>
      </c>
      <c r="I191">
        <f>((Women_Perfume_Table[[#This Row],[Total Sales]]-$M$2)/$M$3)</f>
        <v>-9.3068819689631502E-2</v>
      </c>
      <c r="J191" s="4" t="str">
        <f>IF(Women_Perfume_Table[[#This Row],[Z-Score]]&gt;3,"No","Yes")</f>
        <v>Yes</v>
      </c>
      <c r="K191" s="4">
        <f>AVERAGEIFS(Women_Perfume_Table[Total Sales],Women_Perfume_Table[Type],Women_Perfume_Table[[#This Row],[Type]])</f>
        <v>12921.930135363791</v>
      </c>
    </row>
    <row r="192" spans="1:11" x14ac:dyDescent="0.3">
      <c r="A192" s="4" t="s">
        <v>79</v>
      </c>
      <c r="B192" t="s">
        <v>2</v>
      </c>
      <c r="C192">
        <v>44.99</v>
      </c>
      <c r="D192">
        <v>8</v>
      </c>
      <c r="E192">
        <v>232</v>
      </c>
      <c r="F192">
        <f>Women_Perfume_Table[[#This Row],[Sold]]*Women_Perfume_Table[[#This Row],[Price]]</f>
        <v>10437.68</v>
      </c>
      <c r="G192" s="2">
        <v>45339</v>
      </c>
      <c r="H192" s="3" t="s">
        <v>337</v>
      </c>
      <c r="I192">
        <f>((Women_Perfume_Table[[#This Row],[Total Sales]]-$M$2)/$M$3)</f>
        <v>-9.3309185692376673E-2</v>
      </c>
      <c r="J192" s="4" t="str">
        <f>IF(Women_Perfume_Table[[#This Row],[Z-Score]]&gt;3,"No","Yes")</f>
        <v>Yes</v>
      </c>
      <c r="K192" s="4">
        <f>AVERAGEIFS(Women_Perfume_Table[Total Sales],Women_Perfume_Table[Type],Women_Perfume_Table[[#This Row],[Type]])</f>
        <v>12921.930135363791</v>
      </c>
    </row>
    <row r="193" spans="1:11" x14ac:dyDescent="0.3">
      <c r="A193" s="4" t="s">
        <v>204</v>
      </c>
      <c r="B193" t="s">
        <v>2</v>
      </c>
      <c r="C193">
        <v>33.799999999999997</v>
      </c>
      <c r="D193">
        <v>8</v>
      </c>
      <c r="E193">
        <v>303</v>
      </c>
      <c r="F193">
        <f>Women_Perfume_Table[[#This Row],[Sold]]*Women_Perfume_Table[[#This Row],[Price]]</f>
        <v>10241.4</v>
      </c>
      <c r="G193" s="2">
        <v>45416</v>
      </c>
      <c r="H193" s="3" t="s">
        <v>143</v>
      </c>
      <c r="I193">
        <f>((Women_Perfume_Table[[#This Row],[Total Sales]]-$M$2)/$M$3)</f>
        <v>-9.8616164209679669E-2</v>
      </c>
      <c r="J193" s="4" t="str">
        <f>IF(Women_Perfume_Table[[#This Row],[Z-Score]]&gt;3,"No","Yes")</f>
        <v>Yes</v>
      </c>
      <c r="K193" s="4">
        <f>AVERAGEIFS(Women_Perfume_Table[Total Sales],Women_Perfume_Table[Type],Women_Perfume_Table[[#This Row],[Type]])</f>
        <v>12921.930135363791</v>
      </c>
    </row>
    <row r="194" spans="1:11" x14ac:dyDescent="0.3">
      <c r="A194" s="4" t="s">
        <v>208</v>
      </c>
      <c r="B194" t="s">
        <v>2</v>
      </c>
      <c r="C194">
        <v>29.89</v>
      </c>
      <c r="D194">
        <v>10</v>
      </c>
      <c r="E194">
        <v>339</v>
      </c>
      <c r="F194">
        <f>Women_Perfume_Table[[#This Row],[Sold]]*Women_Perfume_Table[[#This Row],[Price]]</f>
        <v>10132.710000000001</v>
      </c>
      <c r="G194" s="2">
        <v>45369</v>
      </c>
      <c r="H194" s="3" t="s">
        <v>143</v>
      </c>
      <c r="I194">
        <f>((Women_Perfume_Table[[#This Row],[Total Sales]]-$M$2)/$M$3)</f>
        <v>-0.10155490221174637</v>
      </c>
      <c r="J194" s="4" t="str">
        <f>IF(Women_Perfume_Table[[#This Row],[Z-Score]]&gt;3,"No","Yes")</f>
        <v>Yes</v>
      </c>
      <c r="K194" s="4">
        <f>AVERAGEIFS(Women_Perfume_Table[Total Sales],Women_Perfume_Table[Type],Women_Perfume_Table[[#This Row],[Type]])</f>
        <v>12921.930135363791</v>
      </c>
    </row>
    <row r="195" spans="1:11" x14ac:dyDescent="0.3">
      <c r="A195" s="4" t="s">
        <v>231</v>
      </c>
      <c r="B195" t="s">
        <v>74</v>
      </c>
      <c r="C195">
        <v>23.75</v>
      </c>
      <c r="D195">
        <v>132</v>
      </c>
      <c r="E195">
        <v>417</v>
      </c>
      <c r="F195">
        <f>Women_Perfume_Table[[#This Row],[Sold]]*Women_Perfume_Table[[#This Row],[Price]]</f>
        <v>9903.75</v>
      </c>
      <c r="G195" s="2">
        <v>45312</v>
      </c>
      <c r="H195" s="3" t="s">
        <v>143</v>
      </c>
      <c r="I195">
        <f>((Women_Perfume_Table[[#This Row],[Total Sales]]-$M$2)/$M$3)</f>
        <v>-0.10774547588874706</v>
      </c>
      <c r="J195" s="4" t="str">
        <f>IF(Women_Perfume_Table[[#This Row],[Z-Score]]&gt;3,"No","Yes")</f>
        <v>Yes</v>
      </c>
      <c r="K195" s="4">
        <f>AVERAGEIFS(Women_Perfume_Table[Total Sales],Women_Perfume_Table[Type],Women_Perfume_Table[[#This Row],[Type]])</f>
        <v>23968.416956521738</v>
      </c>
    </row>
    <row r="196" spans="1:11" x14ac:dyDescent="0.3">
      <c r="A196" s="4" t="s">
        <v>202</v>
      </c>
      <c r="B196" s="4" t="s">
        <v>2</v>
      </c>
      <c r="C196">
        <v>65.95</v>
      </c>
      <c r="D196">
        <v>10</v>
      </c>
      <c r="E196">
        <v>150</v>
      </c>
      <c r="F196">
        <f>Women_Perfume_Table[[#This Row],[Sold]]*Women_Perfume_Table[[#This Row],[Price]]</f>
        <v>9892.5</v>
      </c>
      <c r="G196" s="2">
        <v>45439</v>
      </c>
      <c r="H196" s="3" t="s">
        <v>143</v>
      </c>
      <c r="I196">
        <f>((Women_Perfume_Table[[#This Row],[Total Sales]]-$M$2)/$M$3)</f>
        <v>-0.10804965108907139</v>
      </c>
      <c r="J196" s="4" t="str">
        <f>IF(Women_Perfume_Table[[#This Row],[Z-Score]]&gt;3,"No","Yes")</f>
        <v>Yes</v>
      </c>
      <c r="K196" s="4">
        <f>AVERAGEIFS(Women_Perfume_Table[Total Sales],Women_Perfume_Table[Type],Women_Perfume_Table[[#This Row],[Type]])</f>
        <v>12921.930135363791</v>
      </c>
    </row>
    <row r="197" spans="1:11" x14ac:dyDescent="0.3">
      <c r="A197" s="4" t="s">
        <v>102</v>
      </c>
      <c r="B197" t="s">
        <v>2</v>
      </c>
      <c r="C197">
        <v>47.49</v>
      </c>
      <c r="D197">
        <v>2</v>
      </c>
      <c r="E197">
        <v>208</v>
      </c>
      <c r="F197">
        <f>Women_Perfume_Table[[#This Row],[Sold]]*Women_Perfume_Table[[#This Row],[Price]]</f>
        <v>9877.92</v>
      </c>
      <c r="G197" s="2">
        <v>45349</v>
      </c>
      <c r="H197" s="3" t="s">
        <v>337</v>
      </c>
      <c r="I197">
        <f>((Women_Perfume_Table[[#This Row],[Total Sales]]-$M$2)/$M$3)</f>
        <v>-0.10844386214869171</v>
      </c>
      <c r="J197" s="4" t="str">
        <f>IF(Women_Perfume_Table[[#This Row],[Z-Score]]&gt;3,"No","Yes")</f>
        <v>Yes</v>
      </c>
      <c r="K197" s="4">
        <f>AVERAGEIFS(Women_Perfume_Table[Total Sales],Women_Perfume_Table[Type],Women_Perfume_Table[[#This Row],[Type]])</f>
        <v>12921.930135363791</v>
      </c>
    </row>
    <row r="198" spans="1:11" x14ac:dyDescent="0.3">
      <c r="A198" s="4" t="s">
        <v>269</v>
      </c>
      <c r="B198" t="s">
        <v>74</v>
      </c>
      <c r="C198">
        <v>17.989999999999998</v>
      </c>
      <c r="D198">
        <v>38</v>
      </c>
      <c r="E198">
        <v>549</v>
      </c>
      <c r="F198">
        <f>Women_Perfume_Table[[#This Row],[Sold]]*Women_Perfume_Table[[#This Row],[Price]]</f>
        <v>9876.5099999999984</v>
      </c>
      <c r="G198" s="2">
        <v>45319</v>
      </c>
      <c r="H198" s="3" t="s">
        <v>335</v>
      </c>
      <c r="I198">
        <f>((Women_Perfume_Table[[#This Row],[Total Sales]]-$M$2)/$M$3)</f>
        <v>-0.10848198544046574</v>
      </c>
      <c r="J198" s="4" t="str">
        <f>IF(Women_Perfume_Table[[#This Row],[Z-Score]]&gt;3,"No","Yes")</f>
        <v>Yes</v>
      </c>
      <c r="K198" s="4">
        <f>AVERAGEIFS(Women_Perfume_Table[Total Sales],Women_Perfume_Table[Type],Women_Perfume_Table[[#This Row],[Type]])</f>
        <v>23968.416956521738</v>
      </c>
    </row>
    <row r="199" spans="1:11" x14ac:dyDescent="0.3">
      <c r="A199" s="4" t="s">
        <v>13</v>
      </c>
      <c r="B199" t="s">
        <v>4</v>
      </c>
      <c r="C199">
        <v>29.9</v>
      </c>
      <c r="D199">
        <v>10</v>
      </c>
      <c r="E199">
        <v>327</v>
      </c>
      <c r="F199">
        <f>Women_Perfume_Table[[#This Row],[Sold]]*Women_Perfume_Table[[#This Row],[Price]]</f>
        <v>9777.2999999999993</v>
      </c>
      <c r="G199" s="2">
        <v>45317</v>
      </c>
      <c r="H199" s="3" t="s">
        <v>337</v>
      </c>
      <c r="I199">
        <f>((Women_Perfume_Table[[#This Row],[Total Sales]]-$M$2)/$M$3)</f>
        <v>-0.1111644051403925</v>
      </c>
      <c r="J199" s="4" t="str">
        <f>IF(Women_Perfume_Table[[#This Row],[Z-Score]]&gt;3,"No","Yes")</f>
        <v>Yes</v>
      </c>
      <c r="K199" s="4">
        <f>AVERAGEIFS(Women_Perfume_Table[Total Sales],Women_Perfume_Table[Type],Women_Perfume_Table[[#This Row],[Type]])</f>
        <v>24241.821658291443</v>
      </c>
    </row>
    <row r="200" spans="1:11" x14ac:dyDescent="0.3">
      <c r="A200" s="4" t="s">
        <v>164</v>
      </c>
      <c r="B200" t="s">
        <v>9</v>
      </c>
      <c r="C200">
        <v>1.99</v>
      </c>
      <c r="D200">
        <v>10</v>
      </c>
      <c r="E200">
        <v>4912</v>
      </c>
      <c r="F200">
        <f>Women_Perfume_Table[[#This Row],[Sold]]*Women_Perfume_Table[[#This Row],[Price]]</f>
        <v>9774.8799999999992</v>
      </c>
      <c r="G200" s="2">
        <v>45374</v>
      </c>
      <c r="H200" s="3" t="s">
        <v>143</v>
      </c>
      <c r="I200">
        <f>((Women_Perfume_Table[[#This Row],[Total Sales]]-$M$2)/$M$3)</f>
        <v>-0.11122983660570671</v>
      </c>
      <c r="J200" s="4" t="str">
        <f>IF(Women_Perfume_Table[[#This Row],[Z-Score]]&gt;3,"No","Yes")</f>
        <v>Yes</v>
      </c>
      <c r="K200" s="4">
        <f>AVERAGEIFS(Women_Perfume_Table[Total Sales],Women_Perfume_Table[Type],Women_Perfume_Table[[#This Row],[Type]])</f>
        <v>2618.7521428571413</v>
      </c>
    </row>
    <row r="201" spans="1:11" x14ac:dyDescent="0.3">
      <c r="A201" s="4" t="s">
        <v>15</v>
      </c>
      <c r="B201" s="4" t="s">
        <v>2</v>
      </c>
      <c r="C201">
        <v>63.99</v>
      </c>
      <c r="D201">
        <v>1</v>
      </c>
      <c r="E201">
        <v>152</v>
      </c>
      <c r="F201">
        <f>Women_Perfume_Table[[#This Row],[Sold]]*Women_Perfume_Table[[#This Row],[Price]]</f>
        <v>9726.48</v>
      </c>
      <c r="G201" s="2">
        <v>45357</v>
      </c>
      <c r="H201" s="3" t="s">
        <v>337</v>
      </c>
      <c r="I201">
        <f>((Women_Perfume_Table[[#This Row],[Total Sales]]-$M$2)/$M$3)</f>
        <v>-0.1125384659119909</v>
      </c>
      <c r="J201" s="4" t="str">
        <f>IF(Women_Perfume_Table[[#This Row],[Z-Score]]&gt;3,"No","Yes")</f>
        <v>Yes</v>
      </c>
      <c r="K201" s="4">
        <f>AVERAGEIFS(Women_Perfume_Table[Total Sales],Women_Perfume_Table[Type],Women_Perfume_Table[[#This Row],[Type]])</f>
        <v>12921.930135363791</v>
      </c>
    </row>
    <row r="202" spans="1:11" x14ac:dyDescent="0.3">
      <c r="A202" s="4" t="s">
        <v>19</v>
      </c>
      <c r="B202" s="4" t="s">
        <v>2</v>
      </c>
      <c r="C202">
        <v>89.99</v>
      </c>
      <c r="D202">
        <v>10</v>
      </c>
      <c r="E202">
        <v>107</v>
      </c>
      <c r="F202">
        <f>Women_Perfume_Table[[#This Row],[Sold]]*Women_Perfume_Table[[#This Row],[Price]]</f>
        <v>9628.93</v>
      </c>
      <c r="G202" s="2">
        <v>45338</v>
      </c>
      <c r="H202" s="3" t="s">
        <v>336</v>
      </c>
      <c r="I202">
        <f>((Women_Perfume_Table[[#This Row],[Total Sales]]-$M$2)/$M$3)</f>
        <v>-0.11517600287124759</v>
      </c>
      <c r="J202" s="4" t="str">
        <f>IF(Women_Perfume_Table[[#This Row],[Z-Score]]&gt;3,"No","Yes")</f>
        <v>Yes</v>
      </c>
      <c r="K202" s="4">
        <f>AVERAGEIFS(Women_Perfume_Table[Total Sales],Women_Perfume_Table[Type],Women_Perfume_Table[[#This Row],[Type]])</f>
        <v>12921.930135363791</v>
      </c>
    </row>
    <row r="203" spans="1:11" x14ac:dyDescent="0.3">
      <c r="A203" s="4" t="s">
        <v>102</v>
      </c>
      <c r="B203" t="s">
        <v>2</v>
      </c>
      <c r="C203">
        <v>51.99</v>
      </c>
      <c r="D203">
        <v>8</v>
      </c>
      <c r="E203">
        <v>184</v>
      </c>
      <c r="F203">
        <f>Women_Perfume_Table[[#This Row],[Sold]]*Women_Perfume_Table[[#This Row],[Price]]</f>
        <v>9566.16</v>
      </c>
      <c r="G203" s="2">
        <v>45400</v>
      </c>
      <c r="H203" s="3" t="s">
        <v>143</v>
      </c>
      <c r="I203">
        <f>((Women_Perfume_Table[[#This Row],[Total Sales]]-$M$2)/$M$3)</f>
        <v>-0.11687316530007941</v>
      </c>
      <c r="J203" s="4" t="str">
        <f>IF(Women_Perfume_Table[[#This Row],[Z-Score]]&gt;3,"No","Yes")</f>
        <v>Yes</v>
      </c>
      <c r="K203" s="4">
        <f>AVERAGEIFS(Women_Perfume_Table[Total Sales],Women_Perfume_Table[Type],Women_Perfume_Table[[#This Row],[Type]])</f>
        <v>12921.930135363791</v>
      </c>
    </row>
    <row r="204" spans="1:11" x14ac:dyDescent="0.3">
      <c r="A204" s="4" t="s">
        <v>13</v>
      </c>
      <c r="B204" t="s">
        <v>4</v>
      </c>
      <c r="C204">
        <v>29.99</v>
      </c>
      <c r="D204">
        <v>10</v>
      </c>
      <c r="E204">
        <v>315</v>
      </c>
      <c r="F204">
        <f>Women_Perfume_Table[[#This Row],[Sold]]*Women_Perfume_Table[[#This Row],[Price]]</f>
        <v>9446.85</v>
      </c>
      <c r="G204" s="2">
        <v>45328</v>
      </c>
      <c r="H204" s="3" t="s">
        <v>336</v>
      </c>
      <c r="I204">
        <f>((Women_Perfume_Table[[#This Row],[Total Sales]]-$M$2)/$M$3)</f>
        <v>-0.12009904469125231</v>
      </c>
      <c r="J204" s="4" t="str">
        <f>IF(Women_Perfume_Table[[#This Row],[Z-Score]]&gt;3,"No","Yes")</f>
        <v>Yes</v>
      </c>
      <c r="K204" s="4">
        <f>AVERAGEIFS(Women_Perfume_Table[Total Sales],Women_Perfume_Table[Type],Women_Perfume_Table[[#This Row],[Type]])</f>
        <v>24241.821658291443</v>
      </c>
    </row>
    <row r="205" spans="1:11" x14ac:dyDescent="0.3">
      <c r="A205" s="4" t="s">
        <v>384</v>
      </c>
      <c r="B205" t="s">
        <v>2</v>
      </c>
      <c r="C205">
        <v>30.99</v>
      </c>
      <c r="D205">
        <v>10</v>
      </c>
      <c r="E205">
        <v>302</v>
      </c>
      <c r="F205">
        <f>Women_Perfume_Table[[#This Row],[Sold]]*Women_Perfume_Table[[#This Row],[Price]]</f>
        <v>9358.98</v>
      </c>
      <c r="G205" s="2">
        <v>45404</v>
      </c>
      <c r="H205" s="3" t="s">
        <v>336</v>
      </c>
      <c r="I205">
        <f>((Women_Perfume_Table[[#This Row],[Total Sales]]-$M$2)/$M$3)</f>
        <v>-0.12247485578925218</v>
      </c>
      <c r="J205" s="4" t="str">
        <f>IF(Women_Perfume_Table[[#This Row],[Z-Score]]&gt;3,"No","Yes")</f>
        <v>Yes</v>
      </c>
      <c r="K205" s="4">
        <f>AVERAGEIFS(Women_Perfume_Table[Total Sales],Women_Perfume_Table[Type],Women_Perfume_Table[[#This Row],[Type]])</f>
        <v>12921.930135363791</v>
      </c>
    </row>
    <row r="206" spans="1:11" x14ac:dyDescent="0.3">
      <c r="A206" s="4" t="s">
        <v>115</v>
      </c>
      <c r="B206" t="s">
        <v>2</v>
      </c>
      <c r="C206">
        <v>16.89</v>
      </c>
      <c r="D206">
        <v>10</v>
      </c>
      <c r="E206">
        <v>551</v>
      </c>
      <c r="F206">
        <f>Women_Perfume_Table[[#This Row],[Sold]]*Women_Perfume_Table[[#This Row],[Price]]</f>
        <v>9306.39</v>
      </c>
      <c r="G206" s="2">
        <v>45356</v>
      </c>
      <c r="H206" s="3" t="s">
        <v>143</v>
      </c>
      <c r="I206">
        <f>((Women_Perfume_Table[[#This Row],[Total Sales]]-$M$2)/$M$3)</f>
        <v>-0.12389677345903496</v>
      </c>
      <c r="J206" s="4" t="str">
        <f>IF(Women_Perfume_Table[[#This Row],[Z-Score]]&gt;3,"No","Yes")</f>
        <v>Yes</v>
      </c>
      <c r="K206" s="4">
        <f>AVERAGEIFS(Women_Perfume_Table[Total Sales],Women_Perfume_Table[Type],Women_Perfume_Table[[#This Row],[Type]])</f>
        <v>12921.930135363791</v>
      </c>
    </row>
    <row r="207" spans="1:11" x14ac:dyDescent="0.3">
      <c r="A207" s="4" t="s">
        <v>79</v>
      </c>
      <c r="B207" t="s">
        <v>2</v>
      </c>
      <c r="C207">
        <v>51.99</v>
      </c>
      <c r="D207">
        <v>3</v>
      </c>
      <c r="E207">
        <v>179</v>
      </c>
      <c r="F207">
        <f>Women_Perfume_Table[[#This Row],[Sold]]*Women_Perfume_Table[[#This Row],[Price]]</f>
        <v>9306.2100000000009</v>
      </c>
      <c r="G207" s="2">
        <v>45400</v>
      </c>
      <c r="H207" s="3" t="s">
        <v>143</v>
      </c>
      <c r="I207">
        <f>((Women_Perfume_Table[[#This Row],[Total Sales]]-$M$2)/$M$3)</f>
        <v>-0.12390164026224011</v>
      </c>
      <c r="J207" s="4" t="str">
        <f>IF(Women_Perfume_Table[[#This Row],[Z-Score]]&gt;3,"No","Yes")</f>
        <v>Yes</v>
      </c>
      <c r="K207" s="4">
        <f>AVERAGEIFS(Women_Perfume_Table[Total Sales],Women_Perfume_Table[Type],Women_Perfume_Table[[#This Row],[Type]])</f>
        <v>12921.930135363791</v>
      </c>
    </row>
    <row r="208" spans="1:11" x14ac:dyDescent="0.3">
      <c r="A208" s="4" t="s">
        <v>314</v>
      </c>
      <c r="B208" t="s">
        <v>2</v>
      </c>
      <c r="C208">
        <v>150</v>
      </c>
      <c r="D208">
        <v>1</v>
      </c>
      <c r="E208">
        <v>62</v>
      </c>
      <c r="F208">
        <f>Women_Perfume_Table[[#This Row],[Sold]]*Women_Perfume_Table[[#This Row],[Price]]</f>
        <v>9300</v>
      </c>
      <c r="G208" s="2">
        <v>45365</v>
      </c>
      <c r="H208" s="3" t="s">
        <v>337</v>
      </c>
      <c r="I208">
        <f>((Women_Perfume_Table[[#This Row],[Total Sales]]-$M$2)/$M$3)</f>
        <v>-0.12406954497281916</v>
      </c>
      <c r="J208" s="4" t="str">
        <f>IF(Women_Perfume_Table[[#This Row],[Z-Score]]&gt;3,"No","Yes")</f>
        <v>Yes</v>
      </c>
      <c r="K208" s="4">
        <f>AVERAGEIFS(Women_Perfume_Table[Total Sales],Women_Perfume_Table[Type],Women_Perfume_Table[[#This Row],[Type]])</f>
        <v>12921.930135363791</v>
      </c>
    </row>
    <row r="209" spans="1:11" x14ac:dyDescent="0.3">
      <c r="A209" s="4" t="s">
        <v>201</v>
      </c>
      <c r="B209" t="s">
        <v>41</v>
      </c>
      <c r="C209">
        <v>39.69</v>
      </c>
      <c r="D209">
        <v>10</v>
      </c>
      <c r="E209">
        <v>234</v>
      </c>
      <c r="F209">
        <f>Women_Perfume_Table[[#This Row],[Sold]]*Women_Perfume_Table[[#This Row],[Price]]</f>
        <v>9287.4599999999991</v>
      </c>
      <c r="G209" s="2">
        <v>45292</v>
      </c>
      <c r="H209" s="3" t="s">
        <v>337</v>
      </c>
      <c r="I209">
        <f>((Women_Perfume_Table[[#This Row],[Total Sales]]-$M$2)/$M$3)</f>
        <v>-0.12440859892944738</v>
      </c>
      <c r="J209" s="4" t="str">
        <f>IF(Women_Perfume_Table[[#This Row],[Z-Score]]&gt;3,"No","Yes")</f>
        <v>Yes</v>
      </c>
      <c r="K209" s="4">
        <f>AVERAGEIFS(Women_Perfume_Table[Total Sales],Women_Perfume_Table[Type],Women_Perfume_Table[[#This Row],[Type]])</f>
        <v>12921.930135363791</v>
      </c>
    </row>
    <row r="210" spans="1:11" x14ac:dyDescent="0.3">
      <c r="A210" s="4" t="s">
        <v>208</v>
      </c>
      <c r="B210" t="s">
        <v>2</v>
      </c>
      <c r="C210">
        <v>24.99</v>
      </c>
      <c r="D210">
        <v>10</v>
      </c>
      <c r="E210">
        <v>370</v>
      </c>
      <c r="F210">
        <f>Women_Perfume_Table[[#This Row],[Sold]]*Women_Perfume_Table[[#This Row],[Price]]</f>
        <v>9246.2999999999993</v>
      </c>
      <c r="G210" s="2">
        <v>45298</v>
      </c>
      <c r="H210" s="3" t="s">
        <v>336</v>
      </c>
      <c r="I210">
        <f>((Women_Perfume_Table[[#This Row],[Total Sales]]-$M$2)/$M$3)</f>
        <v>-0.12552147459570062</v>
      </c>
      <c r="J210" s="4" t="str">
        <f>IF(Women_Perfume_Table[[#This Row],[Z-Score]]&gt;3,"No","Yes")</f>
        <v>Yes</v>
      </c>
      <c r="K210" s="4">
        <f>AVERAGEIFS(Women_Perfume_Table[Total Sales],Women_Perfume_Table[Type],Women_Perfume_Table[[#This Row],[Type]])</f>
        <v>12921.930135363791</v>
      </c>
    </row>
    <row r="211" spans="1:11" x14ac:dyDescent="0.3">
      <c r="A211" s="4" t="s">
        <v>12</v>
      </c>
      <c r="B211" t="s">
        <v>4</v>
      </c>
      <c r="C211">
        <v>45.99</v>
      </c>
      <c r="D211">
        <v>10</v>
      </c>
      <c r="E211">
        <v>201</v>
      </c>
      <c r="F211">
        <f>Women_Perfume_Table[[#This Row],[Sold]]*Women_Perfume_Table[[#This Row],[Price]]</f>
        <v>9243.99</v>
      </c>
      <c r="G211" s="2">
        <v>45353</v>
      </c>
      <c r="H211" s="3" t="s">
        <v>335</v>
      </c>
      <c r="I211">
        <f>((Women_Perfume_Table[[#This Row],[Total Sales]]-$M$2)/$M$3)</f>
        <v>-0.12558393190350053</v>
      </c>
      <c r="J211" s="4" t="str">
        <f>IF(Women_Perfume_Table[[#This Row],[Z-Score]]&gt;3,"No","Yes")</f>
        <v>Yes</v>
      </c>
      <c r="K211" s="4">
        <f>AVERAGEIFS(Women_Perfume_Table[Total Sales],Women_Perfume_Table[Type],Women_Perfume_Table[[#This Row],[Type]])</f>
        <v>24241.821658291443</v>
      </c>
    </row>
    <row r="212" spans="1:11" x14ac:dyDescent="0.3">
      <c r="A212" s="4" t="s">
        <v>220</v>
      </c>
      <c r="B212" t="s">
        <v>2</v>
      </c>
      <c r="C212">
        <v>41.99</v>
      </c>
      <c r="D212">
        <v>1</v>
      </c>
      <c r="E212">
        <v>220</v>
      </c>
      <c r="F212">
        <f>Women_Perfume_Table[[#This Row],[Sold]]*Women_Perfume_Table[[#This Row],[Price]]</f>
        <v>9237.8000000000011</v>
      </c>
      <c r="G212" s="2">
        <v>45308</v>
      </c>
      <c r="H212" s="3" t="s">
        <v>143</v>
      </c>
      <c r="I212">
        <f>((Women_Perfume_Table[[#This Row],[Total Sales]]-$M$2)/$M$3)</f>
        <v>-0.12575129585816786</v>
      </c>
      <c r="J212" s="4" t="str">
        <f>IF(Women_Perfume_Table[[#This Row],[Z-Score]]&gt;3,"No","Yes")</f>
        <v>Yes</v>
      </c>
      <c r="K212" s="4">
        <f>AVERAGEIFS(Women_Perfume_Table[Total Sales],Women_Perfume_Table[Type],Women_Perfume_Table[[#This Row],[Type]])</f>
        <v>12921.930135363791</v>
      </c>
    </row>
    <row r="213" spans="1:11" x14ac:dyDescent="0.3">
      <c r="A213" s="4" t="s">
        <v>19</v>
      </c>
      <c r="B213" t="s">
        <v>2</v>
      </c>
      <c r="C213">
        <v>49.99</v>
      </c>
      <c r="D213">
        <v>6</v>
      </c>
      <c r="E213">
        <v>183</v>
      </c>
      <c r="F213">
        <f>Women_Perfume_Table[[#This Row],[Sold]]*Women_Perfume_Table[[#This Row],[Price]]</f>
        <v>9148.17</v>
      </c>
      <c r="G213" s="2">
        <v>45331</v>
      </c>
      <c r="H213" s="3" t="s">
        <v>335</v>
      </c>
      <c r="I213">
        <f>((Women_Perfume_Table[[#This Row],[Total Sales]]-$M$2)/$M$3)</f>
        <v>-0.12817469347639626</v>
      </c>
      <c r="J213" s="4" t="str">
        <f>IF(Women_Perfume_Table[[#This Row],[Z-Score]]&gt;3,"No","Yes")</f>
        <v>Yes</v>
      </c>
      <c r="K213" s="4">
        <f>AVERAGEIFS(Women_Perfume_Table[Total Sales],Women_Perfume_Table[Type],Women_Perfume_Table[[#This Row],[Type]])</f>
        <v>12921.930135363791</v>
      </c>
    </row>
    <row r="214" spans="1:11" x14ac:dyDescent="0.3">
      <c r="A214" s="4" t="s">
        <v>96</v>
      </c>
      <c r="B214" t="s">
        <v>2</v>
      </c>
      <c r="C214">
        <v>31.5</v>
      </c>
      <c r="D214">
        <v>10</v>
      </c>
      <c r="E214">
        <v>287</v>
      </c>
      <c r="F214">
        <f>Women_Perfume_Table[[#This Row],[Sold]]*Women_Perfume_Table[[#This Row],[Price]]</f>
        <v>9040.5</v>
      </c>
      <c r="G214" s="2">
        <v>45440</v>
      </c>
      <c r="H214" s="3" t="s">
        <v>143</v>
      </c>
      <c r="I214">
        <f>((Women_Perfume_Table[[#This Row],[Total Sales]]-$M$2)/$M$3)</f>
        <v>-0.13108585292696692</v>
      </c>
      <c r="J214" s="4" t="str">
        <f>IF(Women_Perfume_Table[[#This Row],[Z-Score]]&gt;3,"No","Yes")</f>
        <v>Yes</v>
      </c>
      <c r="K214" s="4">
        <f>AVERAGEIFS(Women_Perfume_Table[Total Sales],Women_Perfume_Table[Type],Women_Perfume_Table[[#This Row],[Type]])</f>
        <v>12921.930135363791</v>
      </c>
    </row>
    <row r="215" spans="1:11" x14ac:dyDescent="0.3">
      <c r="A215" s="4" t="s">
        <v>102</v>
      </c>
      <c r="B215" t="s">
        <v>2</v>
      </c>
      <c r="C215">
        <v>59.99</v>
      </c>
      <c r="D215">
        <v>10</v>
      </c>
      <c r="E215">
        <v>150</v>
      </c>
      <c r="F215">
        <f>Women_Perfume_Table[[#This Row],[Sold]]*Women_Perfume_Table[[#This Row],[Price]]</f>
        <v>8998.5</v>
      </c>
      <c r="G215" s="2">
        <v>45427</v>
      </c>
      <c r="H215" s="3" t="s">
        <v>337</v>
      </c>
      <c r="I215">
        <f>((Women_Perfume_Table[[#This Row],[Total Sales]]-$M$2)/$M$3)</f>
        <v>-0.13222144034151107</v>
      </c>
      <c r="J215" s="4" t="str">
        <f>IF(Women_Perfume_Table[[#This Row],[Z-Score]]&gt;3,"No","Yes")</f>
        <v>Yes</v>
      </c>
      <c r="K215" s="4">
        <f>AVERAGEIFS(Women_Perfume_Table[Total Sales],Women_Perfume_Table[Type],Women_Perfume_Table[[#This Row],[Type]])</f>
        <v>12921.930135363791</v>
      </c>
    </row>
    <row r="216" spans="1:11" x14ac:dyDescent="0.3">
      <c r="A216" s="4" t="s">
        <v>19</v>
      </c>
      <c r="B216" s="4" t="s">
        <v>2</v>
      </c>
      <c r="C216">
        <v>49.99</v>
      </c>
      <c r="D216">
        <v>6</v>
      </c>
      <c r="E216">
        <v>179</v>
      </c>
      <c r="F216">
        <f>Women_Perfume_Table[[#This Row],[Sold]]*Women_Perfume_Table[[#This Row],[Price]]</f>
        <v>8948.2100000000009</v>
      </c>
      <c r="G216" s="2">
        <v>45426</v>
      </c>
      <c r="H216" s="3" t="s">
        <v>337</v>
      </c>
      <c r="I216">
        <f>((Women_Perfume_Table[[#This Row],[Total Sales]]-$M$2)/$M$3)</f>
        <v>-0.13358117108144973</v>
      </c>
      <c r="J216" s="4" t="str">
        <f>IF(Women_Perfume_Table[[#This Row],[Z-Score]]&gt;3,"No","Yes")</f>
        <v>Yes</v>
      </c>
      <c r="K216" s="4">
        <f>AVERAGEIFS(Women_Perfume_Table[Total Sales],Women_Perfume_Table[Type],Women_Perfume_Table[[#This Row],[Type]])</f>
        <v>12921.930135363791</v>
      </c>
    </row>
    <row r="217" spans="1:11" x14ac:dyDescent="0.3">
      <c r="A217" s="4" t="s">
        <v>13</v>
      </c>
      <c r="B217" t="s">
        <v>4</v>
      </c>
      <c r="C217">
        <v>29.95</v>
      </c>
      <c r="D217">
        <v>10</v>
      </c>
      <c r="E217">
        <v>296</v>
      </c>
      <c r="F217">
        <f>Women_Perfume_Table[[#This Row],[Sold]]*Women_Perfume_Table[[#This Row],[Price]]</f>
        <v>8865.1999999999989</v>
      </c>
      <c r="G217" s="2">
        <v>45369</v>
      </c>
      <c r="H217" s="3" t="s">
        <v>335</v>
      </c>
      <c r="I217">
        <f>((Women_Perfume_Table[[#This Row],[Total Sales]]-$M$2)/$M$3)</f>
        <v>-0.13582557849290955</v>
      </c>
      <c r="J217" s="4" t="str">
        <f>IF(Women_Perfume_Table[[#This Row],[Z-Score]]&gt;3,"No","Yes")</f>
        <v>Yes</v>
      </c>
      <c r="K217" s="4">
        <f>AVERAGEIFS(Women_Perfume_Table[Total Sales],Women_Perfume_Table[Type],Women_Perfume_Table[[#This Row],[Type]])</f>
        <v>24241.821658291443</v>
      </c>
    </row>
    <row r="218" spans="1:11" x14ac:dyDescent="0.3">
      <c r="A218" s="4" t="s">
        <v>208</v>
      </c>
      <c r="B218" t="s">
        <v>129</v>
      </c>
      <c r="C218">
        <v>19.989999999999998</v>
      </c>
      <c r="D218">
        <v>10</v>
      </c>
      <c r="E218">
        <v>441</v>
      </c>
      <c r="F218">
        <f>Women_Perfume_Table[[#This Row],[Sold]]*Women_Perfume_Table[[#This Row],[Price]]</f>
        <v>8815.59</v>
      </c>
      <c r="G218" s="2">
        <v>45407</v>
      </c>
      <c r="H218" s="3" t="s">
        <v>337</v>
      </c>
      <c r="I218">
        <f>((Women_Perfume_Table[[#This Row],[Total Sales]]-$M$2)/$M$3)</f>
        <v>-0.13716692353185084</v>
      </c>
      <c r="J218" s="4" t="str">
        <f>IF(Women_Perfume_Table[[#This Row],[Z-Score]]&gt;3,"No","Yes")</f>
        <v>Yes</v>
      </c>
      <c r="K218" s="4">
        <f>AVERAGEIFS(Women_Perfume_Table[Total Sales],Women_Perfume_Table[Type],Women_Perfume_Table[[#This Row],[Type]])</f>
        <v>5501.9646666666658</v>
      </c>
    </row>
    <row r="219" spans="1:11" x14ac:dyDescent="0.3">
      <c r="A219" s="4" t="s">
        <v>87</v>
      </c>
      <c r="B219" t="s">
        <v>2</v>
      </c>
      <c r="C219">
        <v>54</v>
      </c>
      <c r="D219">
        <v>10</v>
      </c>
      <c r="E219">
        <v>163</v>
      </c>
      <c r="F219">
        <f>Women_Perfume_Table[[#This Row],[Sold]]*Women_Perfume_Table[[#This Row],[Price]]</f>
        <v>8802</v>
      </c>
      <c r="G219" s="2">
        <v>45370</v>
      </c>
      <c r="H219" s="3" t="s">
        <v>337</v>
      </c>
      <c r="I219">
        <f>((Women_Perfume_Table[[#This Row],[Total Sales]]-$M$2)/$M$3)</f>
        <v>-0.13753436717384263</v>
      </c>
      <c r="J219" s="4" t="str">
        <f>IF(Women_Perfume_Table[[#This Row],[Z-Score]]&gt;3,"No","Yes")</f>
        <v>Yes</v>
      </c>
      <c r="K219" s="4">
        <f>AVERAGEIFS(Women_Perfume_Table[Total Sales],Women_Perfume_Table[Type],Women_Perfume_Table[[#This Row],[Type]])</f>
        <v>12921.930135363791</v>
      </c>
    </row>
    <row r="220" spans="1:11" x14ac:dyDescent="0.3">
      <c r="A220" s="4" t="s">
        <v>212</v>
      </c>
      <c r="B220" t="s">
        <v>74</v>
      </c>
      <c r="C220">
        <v>16.63</v>
      </c>
      <c r="D220">
        <v>37</v>
      </c>
      <c r="E220">
        <v>528</v>
      </c>
      <c r="F220">
        <f>Women_Perfume_Table[[#This Row],[Sold]]*Women_Perfume_Table[[#This Row],[Price]]</f>
        <v>8780.64</v>
      </c>
      <c r="G220" s="2">
        <v>45384</v>
      </c>
      <c r="H220" s="3" t="s">
        <v>335</v>
      </c>
      <c r="I220">
        <f>((Women_Perfume_Table[[#This Row],[Total Sales]]-$M$2)/$M$3)</f>
        <v>-0.13811189448752509</v>
      </c>
      <c r="J220" s="4" t="str">
        <f>IF(Women_Perfume_Table[[#This Row],[Z-Score]]&gt;3,"No","Yes")</f>
        <v>Yes</v>
      </c>
      <c r="K220" s="4">
        <f>AVERAGEIFS(Women_Perfume_Table[Total Sales],Women_Perfume_Table[Type],Women_Perfume_Table[[#This Row],[Type]])</f>
        <v>23968.416956521738</v>
      </c>
    </row>
    <row r="221" spans="1:11" x14ac:dyDescent="0.3">
      <c r="A221" s="4" t="s">
        <v>32</v>
      </c>
      <c r="B221" t="s">
        <v>4</v>
      </c>
      <c r="C221">
        <v>49.99</v>
      </c>
      <c r="D221">
        <v>10</v>
      </c>
      <c r="E221">
        <v>174</v>
      </c>
      <c r="F221">
        <f>Women_Perfume_Table[[#This Row],[Sold]]*Women_Perfume_Table[[#This Row],[Price]]</f>
        <v>8698.26</v>
      </c>
      <c r="G221" s="2">
        <v>45390</v>
      </c>
      <c r="H221" s="3" t="s">
        <v>336</v>
      </c>
      <c r="I221">
        <f>((Women_Perfume_Table[[#This Row],[Total Sales]]-$M$2)/$M$3)</f>
        <v>-0.14033926808776664</v>
      </c>
      <c r="J221" s="4" t="str">
        <f>IF(Women_Perfume_Table[[#This Row],[Z-Score]]&gt;3,"No","Yes")</f>
        <v>Yes</v>
      </c>
      <c r="K221" s="4">
        <f>AVERAGEIFS(Women_Perfume_Table[Total Sales],Women_Perfume_Table[Type],Women_Perfume_Table[[#This Row],[Type]])</f>
        <v>24241.821658291443</v>
      </c>
    </row>
    <row r="222" spans="1:11" x14ac:dyDescent="0.3">
      <c r="A222" s="4" t="s">
        <v>210</v>
      </c>
      <c r="B222" t="s">
        <v>4</v>
      </c>
      <c r="C222">
        <v>36.94</v>
      </c>
      <c r="D222">
        <v>7</v>
      </c>
      <c r="E222">
        <v>233</v>
      </c>
      <c r="F222">
        <f>Women_Perfume_Table[[#This Row],[Sold]]*Women_Perfume_Table[[#This Row],[Price]]</f>
        <v>8607.0199999999986</v>
      </c>
      <c r="G222" s="2">
        <v>45395</v>
      </c>
      <c r="H222" s="3" t="s">
        <v>336</v>
      </c>
      <c r="I222">
        <f>((Women_Perfume_Table[[#This Row],[Total Sales]]-$M$2)/$M$3)</f>
        <v>-0.14280619655688592</v>
      </c>
      <c r="J222" s="4" t="str">
        <f>IF(Women_Perfume_Table[[#This Row],[Z-Score]]&gt;3,"No","Yes")</f>
        <v>Yes</v>
      </c>
      <c r="K222" s="4">
        <f>AVERAGEIFS(Women_Perfume_Table[Total Sales],Women_Perfume_Table[Type],Women_Perfume_Table[[#This Row],[Type]])</f>
        <v>24241.821658291443</v>
      </c>
    </row>
    <row r="223" spans="1:11" x14ac:dyDescent="0.3">
      <c r="A223" s="4" t="s">
        <v>237</v>
      </c>
      <c r="B223" t="s">
        <v>246</v>
      </c>
      <c r="C223">
        <v>29.99</v>
      </c>
      <c r="D223">
        <v>10</v>
      </c>
      <c r="E223">
        <v>283</v>
      </c>
      <c r="F223">
        <f>Women_Perfume_Table[[#This Row],[Sold]]*Women_Perfume_Table[[#This Row],[Price]]</f>
        <v>8487.17</v>
      </c>
      <c r="G223" s="2">
        <v>45355</v>
      </c>
      <c r="H223" s="3" t="s">
        <v>337</v>
      </c>
      <c r="I223">
        <f>((Women_Perfume_Table[[#This Row],[Total Sales]]-$M$2)/$M$3)</f>
        <v>-0.14604667635767438</v>
      </c>
      <c r="J223" s="4" t="str">
        <f>IF(Women_Perfume_Table[[#This Row],[Z-Score]]&gt;3,"No","Yes")</f>
        <v>Yes</v>
      </c>
      <c r="K223" s="4">
        <f>AVERAGEIFS(Women_Perfume_Table[Total Sales],Women_Perfume_Table[Type],Women_Perfume_Table[[#This Row],[Type]])</f>
        <v>2547.2425000000003</v>
      </c>
    </row>
    <row r="224" spans="1:11" x14ac:dyDescent="0.3">
      <c r="A224" s="4" t="s">
        <v>149</v>
      </c>
      <c r="B224" t="s">
        <v>2</v>
      </c>
      <c r="C224">
        <v>28.05</v>
      </c>
      <c r="D224">
        <v>8</v>
      </c>
      <c r="E224">
        <v>299</v>
      </c>
      <c r="F224">
        <f>Women_Perfume_Table[[#This Row],[Sold]]*Women_Perfume_Table[[#This Row],[Price]]</f>
        <v>8386.9500000000007</v>
      </c>
      <c r="G224" s="2">
        <v>45314</v>
      </c>
      <c r="H224" s="3" t="s">
        <v>336</v>
      </c>
      <c r="I224">
        <f>((Women_Perfume_Table[[#This Row],[Total Sales]]-$M$2)/$M$3)</f>
        <v>-0.14875640423114136</v>
      </c>
      <c r="J224" s="4" t="str">
        <f>IF(Women_Perfume_Table[[#This Row],[Z-Score]]&gt;3,"No","Yes")</f>
        <v>Yes</v>
      </c>
      <c r="K224" s="4">
        <f>AVERAGEIFS(Women_Perfume_Table[Total Sales],Women_Perfume_Table[Type],Women_Perfume_Table[[#This Row],[Type]])</f>
        <v>12921.930135363791</v>
      </c>
    </row>
    <row r="225" spans="1:11" x14ac:dyDescent="0.3">
      <c r="A225" s="4" t="s">
        <v>315</v>
      </c>
      <c r="B225" t="s">
        <v>2</v>
      </c>
      <c r="C225">
        <v>67.14</v>
      </c>
      <c r="D225">
        <v>4</v>
      </c>
      <c r="E225">
        <v>124</v>
      </c>
      <c r="F225">
        <f>Women_Perfume_Table[[#This Row],[Sold]]*Women_Perfume_Table[[#This Row],[Price]]</f>
        <v>8325.36</v>
      </c>
      <c r="G225" s="2">
        <v>45402</v>
      </c>
      <c r="H225" s="3" t="s">
        <v>336</v>
      </c>
      <c r="I225">
        <f>((Women_Perfume_Table[[#This Row],[Total Sales]]-$M$2)/$M$3)</f>
        <v>-0.1504216620611836</v>
      </c>
      <c r="J225" s="4" t="str">
        <f>IF(Women_Perfume_Table[[#This Row],[Z-Score]]&gt;3,"No","Yes")</f>
        <v>Yes</v>
      </c>
      <c r="K225" s="4">
        <f>AVERAGEIFS(Women_Perfume_Table[Total Sales],Women_Perfume_Table[Type],Women_Perfume_Table[[#This Row],[Type]])</f>
        <v>12921.930135363791</v>
      </c>
    </row>
    <row r="226" spans="1:11" x14ac:dyDescent="0.3">
      <c r="A226" s="4" t="s">
        <v>122</v>
      </c>
      <c r="B226" t="s">
        <v>2</v>
      </c>
      <c r="C226">
        <v>31</v>
      </c>
      <c r="D226">
        <v>4</v>
      </c>
      <c r="E226">
        <v>266</v>
      </c>
      <c r="F226">
        <f>Women_Perfume_Table[[#This Row],[Sold]]*Women_Perfume_Table[[#This Row],[Price]]</f>
        <v>8246</v>
      </c>
      <c r="G226" s="2">
        <v>45340</v>
      </c>
      <c r="H226" s="3" t="s">
        <v>143</v>
      </c>
      <c r="I226">
        <f>((Women_Perfume_Table[[#This Row],[Total Sales]]-$M$2)/$M$3)</f>
        <v>-0.15256738151876037</v>
      </c>
      <c r="J226" s="4" t="str">
        <f>IF(Women_Perfume_Table[[#This Row],[Z-Score]]&gt;3,"No","Yes")</f>
        <v>Yes</v>
      </c>
      <c r="K226" s="4">
        <f>AVERAGEIFS(Women_Perfume_Table[Total Sales],Women_Perfume_Table[Type],Women_Perfume_Table[[#This Row],[Type]])</f>
        <v>12921.930135363791</v>
      </c>
    </row>
    <row r="227" spans="1:11" x14ac:dyDescent="0.3">
      <c r="A227" s="4" t="s">
        <v>71</v>
      </c>
      <c r="B227" t="s">
        <v>4</v>
      </c>
      <c r="C227">
        <v>31.87</v>
      </c>
      <c r="D227">
        <v>6</v>
      </c>
      <c r="E227">
        <v>258</v>
      </c>
      <c r="F227">
        <f>Women_Perfume_Table[[#This Row],[Sold]]*Women_Perfume_Table[[#This Row],[Price]]</f>
        <v>8222.4600000000009</v>
      </c>
      <c r="G227" s="2">
        <v>45436</v>
      </c>
      <c r="H227" s="3" t="s">
        <v>336</v>
      </c>
      <c r="I227">
        <f>((Women_Perfume_Table[[#This Row],[Total Sales]]-$M$2)/$M$3)</f>
        <v>-0.15320385122681676</v>
      </c>
      <c r="J227" s="4" t="str">
        <f>IF(Women_Perfume_Table[[#This Row],[Z-Score]]&gt;3,"No","Yes")</f>
        <v>Yes</v>
      </c>
      <c r="K227" s="4">
        <f>AVERAGEIFS(Women_Perfume_Table[Total Sales],Women_Perfume_Table[Type],Women_Perfume_Table[[#This Row],[Type]])</f>
        <v>24241.821658291443</v>
      </c>
    </row>
    <row r="228" spans="1:11" x14ac:dyDescent="0.3">
      <c r="A228" s="4" t="s">
        <v>72</v>
      </c>
      <c r="B228" s="4" t="s">
        <v>2</v>
      </c>
      <c r="C228">
        <v>64.989999999999995</v>
      </c>
      <c r="D228">
        <v>10</v>
      </c>
      <c r="E228">
        <v>123</v>
      </c>
      <c r="F228">
        <f>Women_Perfume_Table[[#This Row],[Sold]]*Women_Perfume_Table[[#This Row],[Price]]</f>
        <v>7993.7699999999995</v>
      </c>
      <c r="G228" s="2">
        <v>45418</v>
      </c>
      <c r="H228" s="3" t="s">
        <v>337</v>
      </c>
      <c r="I228">
        <f>((Women_Perfume_Table[[#This Row],[Total Sales]]-$M$2)/$M$3)</f>
        <v>-0.15938712469900967</v>
      </c>
      <c r="J228" s="4" t="str">
        <f>IF(Women_Perfume_Table[[#This Row],[Z-Score]]&gt;3,"No","Yes")</f>
        <v>Yes</v>
      </c>
      <c r="K228" s="4">
        <f>AVERAGEIFS(Women_Perfume_Table[Total Sales],Women_Perfume_Table[Type],Women_Perfume_Table[[#This Row],[Type]])</f>
        <v>12921.930135363791</v>
      </c>
    </row>
    <row r="229" spans="1:11" x14ac:dyDescent="0.3">
      <c r="A229" s="4" t="s">
        <v>345</v>
      </c>
      <c r="B229" t="s">
        <v>2</v>
      </c>
      <c r="C229">
        <v>64.989999999999995</v>
      </c>
      <c r="D229">
        <v>10</v>
      </c>
      <c r="E229">
        <v>123</v>
      </c>
      <c r="F229">
        <f>Women_Perfume_Table[[#This Row],[Sold]]*Women_Perfume_Table[[#This Row],[Price]]</f>
        <v>7993.7699999999995</v>
      </c>
      <c r="G229" s="2">
        <v>45373</v>
      </c>
      <c r="H229" s="3" t="s">
        <v>337</v>
      </c>
      <c r="I229">
        <f>((Women_Perfume_Table[[#This Row],[Total Sales]]-$M$2)/$M$3)</f>
        <v>-0.15938712469900967</v>
      </c>
      <c r="J229" s="4" t="str">
        <f>IF(Women_Perfume_Table[[#This Row],[Z-Score]]&gt;3,"No","Yes")</f>
        <v>Yes</v>
      </c>
      <c r="K229" s="4">
        <f>AVERAGEIFS(Women_Perfume_Table[Total Sales],Women_Perfume_Table[Type],Women_Perfume_Table[[#This Row],[Type]])</f>
        <v>12921.930135363791</v>
      </c>
    </row>
    <row r="230" spans="1:11" x14ac:dyDescent="0.3">
      <c r="A230" s="4" t="s">
        <v>31</v>
      </c>
      <c r="B230" t="s">
        <v>2</v>
      </c>
      <c r="C230">
        <v>22.99</v>
      </c>
      <c r="D230">
        <v>10</v>
      </c>
      <c r="E230">
        <v>347</v>
      </c>
      <c r="F230">
        <f>Women_Perfume_Table[[#This Row],[Sold]]*Women_Perfume_Table[[#This Row],[Price]]</f>
        <v>7977.53</v>
      </c>
      <c r="G230" s="2">
        <v>45424</v>
      </c>
      <c r="H230" s="3" t="s">
        <v>337</v>
      </c>
      <c r="I230">
        <f>((Women_Perfume_Table[[#This Row],[Total Sales]]-$M$2)/$M$3)</f>
        <v>-0.15982621849930007</v>
      </c>
      <c r="J230" s="4" t="str">
        <f>IF(Women_Perfume_Table[[#This Row],[Z-Score]]&gt;3,"No","Yes")</f>
        <v>Yes</v>
      </c>
      <c r="K230" s="4">
        <f>AVERAGEIFS(Women_Perfume_Table[Total Sales],Women_Perfume_Table[Type],Women_Perfume_Table[[#This Row],[Type]])</f>
        <v>12921.930135363791</v>
      </c>
    </row>
    <row r="231" spans="1:11" x14ac:dyDescent="0.3">
      <c r="A231" s="4" t="s">
        <v>18</v>
      </c>
      <c r="B231" t="s">
        <v>2</v>
      </c>
      <c r="C231">
        <v>99.95</v>
      </c>
      <c r="D231">
        <v>10</v>
      </c>
      <c r="E231">
        <v>79</v>
      </c>
      <c r="F231">
        <f>Women_Perfume_Table[[#This Row],[Sold]]*Women_Perfume_Table[[#This Row],[Price]]</f>
        <v>7896.05</v>
      </c>
      <c r="G231" s="2">
        <v>45419</v>
      </c>
      <c r="H231" s="3" t="s">
        <v>336</v>
      </c>
      <c r="I231">
        <f>((Women_Perfume_Table[[#This Row],[Total Sales]]-$M$2)/$M$3)</f>
        <v>-0.1620292580835157</v>
      </c>
      <c r="J231" s="4" t="str">
        <f>IF(Women_Perfume_Table[[#This Row],[Z-Score]]&gt;3,"No","Yes")</f>
        <v>Yes</v>
      </c>
      <c r="K231" s="4">
        <f>AVERAGEIFS(Women_Perfume_Table[Total Sales],Women_Perfume_Table[Type],Women_Perfume_Table[[#This Row],[Type]])</f>
        <v>12921.930135363791</v>
      </c>
    </row>
    <row r="232" spans="1:11" x14ac:dyDescent="0.3">
      <c r="A232" s="4" t="s">
        <v>220</v>
      </c>
      <c r="B232" t="s">
        <v>2</v>
      </c>
      <c r="C232">
        <v>32.99</v>
      </c>
      <c r="D232">
        <v>8</v>
      </c>
      <c r="E232">
        <v>238</v>
      </c>
      <c r="F232">
        <f>Women_Perfume_Table[[#This Row],[Sold]]*Women_Perfume_Table[[#This Row],[Price]]</f>
        <v>7851.6200000000008</v>
      </c>
      <c r="G232" s="2">
        <v>45429</v>
      </c>
      <c r="H232" s="3" t="s">
        <v>335</v>
      </c>
      <c r="I232">
        <f>((Women_Perfume_Table[[#This Row],[Total Sales]]-$M$2)/$M$3)</f>
        <v>-0.16323054734132988</v>
      </c>
      <c r="J232" s="4" t="str">
        <f>IF(Women_Perfume_Table[[#This Row],[Z-Score]]&gt;3,"No","Yes")</f>
        <v>Yes</v>
      </c>
      <c r="K232" s="4">
        <f>AVERAGEIFS(Women_Perfume_Table[Total Sales],Women_Perfume_Table[Type],Women_Perfume_Table[[#This Row],[Type]])</f>
        <v>12921.930135363791</v>
      </c>
    </row>
    <row r="233" spans="1:11" x14ac:dyDescent="0.3">
      <c r="A233" s="4" t="s">
        <v>21</v>
      </c>
      <c r="B233" t="s">
        <v>9</v>
      </c>
      <c r="C233">
        <v>33</v>
      </c>
      <c r="D233">
        <v>10</v>
      </c>
      <c r="E233">
        <v>232</v>
      </c>
      <c r="F233">
        <f>Women_Perfume_Table[[#This Row],[Sold]]*Women_Perfume_Table[[#This Row],[Price]]</f>
        <v>7656</v>
      </c>
      <c r="G233" s="2">
        <v>45353</v>
      </c>
      <c r="H233" s="3" t="s">
        <v>337</v>
      </c>
      <c r="I233">
        <f>((Women_Perfume_Table[[#This Row],[Total Sales]]-$M$2)/$M$3)</f>
        <v>-0.16851968091354719</v>
      </c>
      <c r="J233" s="4" t="str">
        <f>IF(Women_Perfume_Table[[#This Row],[Z-Score]]&gt;3,"No","Yes")</f>
        <v>Yes</v>
      </c>
      <c r="K233" s="4">
        <f>AVERAGEIFS(Women_Perfume_Table[Total Sales],Women_Perfume_Table[Type],Women_Perfume_Table[[#This Row],[Type]])</f>
        <v>2618.7521428571413</v>
      </c>
    </row>
    <row r="234" spans="1:11" x14ac:dyDescent="0.3">
      <c r="A234" s="4" t="s">
        <v>60</v>
      </c>
      <c r="B234" t="s">
        <v>4</v>
      </c>
      <c r="C234">
        <v>58.94</v>
      </c>
      <c r="D234">
        <v>95</v>
      </c>
      <c r="E234">
        <v>129</v>
      </c>
      <c r="F234">
        <f>Women_Perfume_Table[[#This Row],[Sold]]*Women_Perfume_Table[[#This Row],[Price]]</f>
        <v>7603.2599999999993</v>
      </c>
      <c r="G234" s="2">
        <v>45393</v>
      </c>
      <c r="H234" s="3" t="s">
        <v>337</v>
      </c>
      <c r="I234">
        <f>((Women_Perfume_Table[[#This Row],[Total Sales]]-$M$2)/$M$3)</f>
        <v>-0.16994565425266764</v>
      </c>
      <c r="J234" s="4" t="str">
        <f>IF(Women_Perfume_Table[[#This Row],[Z-Score]]&gt;3,"No","Yes")</f>
        <v>Yes</v>
      </c>
      <c r="K234" s="4">
        <f>AVERAGEIFS(Women_Perfume_Table[Total Sales],Women_Perfume_Table[Type],Women_Perfume_Table[[#This Row],[Type]])</f>
        <v>24241.821658291443</v>
      </c>
    </row>
    <row r="235" spans="1:11" x14ac:dyDescent="0.3">
      <c r="A235" s="4" t="s">
        <v>20</v>
      </c>
      <c r="B235" t="s">
        <v>54</v>
      </c>
      <c r="C235">
        <v>52.39</v>
      </c>
      <c r="D235">
        <v>10</v>
      </c>
      <c r="E235">
        <v>145</v>
      </c>
      <c r="F235">
        <f>Women_Perfume_Table[[#This Row],[Sold]]*Women_Perfume_Table[[#This Row],[Price]]</f>
        <v>7596.55</v>
      </c>
      <c r="G235" s="2">
        <v>45341</v>
      </c>
      <c r="H235" s="3" t="s">
        <v>143</v>
      </c>
      <c r="I235">
        <f>((Women_Perfume_Table[[#This Row],[Total Sales]]-$M$2)/$M$3)</f>
        <v>-0.17012707786103884</v>
      </c>
      <c r="J235" s="4" t="str">
        <f>IF(Women_Perfume_Table[[#This Row],[Z-Score]]&gt;3,"No","Yes")</f>
        <v>Yes</v>
      </c>
      <c r="K235" s="4">
        <f>AVERAGEIFS(Women_Perfume_Table[Total Sales],Women_Perfume_Table[Type],Women_Perfume_Table[[#This Row],[Type]])</f>
        <v>24241.821658291443</v>
      </c>
    </row>
    <row r="236" spans="1:11" x14ac:dyDescent="0.3">
      <c r="A236" s="4" t="s">
        <v>13</v>
      </c>
      <c r="B236" t="s">
        <v>4</v>
      </c>
      <c r="C236">
        <v>30.95</v>
      </c>
      <c r="D236">
        <v>8</v>
      </c>
      <c r="E236">
        <v>245</v>
      </c>
      <c r="F236">
        <f>Women_Perfume_Table[[#This Row],[Sold]]*Women_Perfume_Table[[#This Row],[Price]]</f>
        <v>7582.75</v>
      </c>
      <c r="G236" s="2">
        <v>45384</v>
      </c>
      <c r="H236" s="3" t="s">
        <v>335</v>
      </c>
      <c r="I236">
        <f>((Women_Perfume_Table[[#This Row],[Total Sales]]-$M$2)/$M$3)</f>
        <v>-0.17050019944010336</v>
      </c>
      <c r="J236" s="4" t="str">
        <f>IF(Women_Perfume_Table[[#This Row],[Z-Score]]&gt;3,"No","Yes")</f>
        <v>Yes</v>
      </c>
      <c r="K236" s="4">
        <f>AVERAGEIFS(Women_Perfume_Table[Total Sales],Women_Perfume_Table[Type],Women_Perfume_Table[[#This Row],[Type]])</f>
        <v>24241.821658291443</v>
      </c>
    </row>
    <row r="237" spans="1:11" x14ac:dyDescent="0.3">
      <c r="A237" s="4" t="s">
        <v>15</v>
      </c>
      <c r="B237" t="s">
        <v>4</v>
      </c>
      <c r="C237">
        <v>29.99</v>
      </c>
      <c r="D237">
        <v>1</v>
      </c>
      <c r="E237">
        <v>251</v>
      </c>
      <c r="F237">
        <f>Women_Perfume_Table[[#This Row],[Sold]]*Women_Perfume_Table[[#This Row],[Price]]</f>
        <v>7527.49</v>
      </c>
      <c r="G237" s="2">
        <v>45410</v>
      </c>
      <c r="H237" s="3" t="s">
        <v>143</v>
      </c>
      <c r="I237">
        <f>((Women_Perfume_Table[[#This Row],[Total Sales]]-$M$2)/$M$3)</f>
        <v>-0.17199430802409643</v>
      </c>
      <c r="J237" s="4" t="str">
        <f>IF(Women_Perfume_Table[[#This Row],[Z-Score]]&gt;3,"No","Yes")</f>
        <v>Yes</v>
      </c>
      <c r="K237" s="4">
        <f>AVERAGEIFS(Women_Perfume_Table[Total Sales],Women_Perfume_Table[Type],Women_Perfume_Table[[#This Row],[Type]])</f>
        <v>24241.821658291443</v>
      </c>
    </row>
    <row r="238" spans="1:11" x14ac:dyDescent="0.3">
      <c r="A238" s="4" t="s">
        <v>47</v>
      </c>
      <c r="B238" t="s">
        <v>4</v>
      </c>
      <c r="C238">
        <v>27.54</v>
      </c>
      <c r="D238">
        <v>6</v>
      </c>
      <c r="E238">
        <v>272</v>
      </c>
      <c r="F238">
        <f>Women_Perfume_Table[[#This Row],[Sold]]*Women_Perfume_Table[[#This Row],[Price]]</f>
        <v>7490.88</v>
      </c>
      <c r="G238" s="2">
        <v>45436</v>
      </c>
      <c r="H238" s="3" t="s">
        <v>337</v>
      </c>
      <c r="I238">
        <f>((Women_Perfume_Table[[#This Row],[Total Sales]]-$M$2)/$M$3)</f>
        <v>-0.17298416172044073</v>
      </c>
      <c r="J238" s="4" t="str">
        <f>IF(Women_Perfume_Table[[#This Row],[Z-Score]]&gt;3,"No","Yes")</f>
        <v>Yes</v>
      </c>
      <c r="K238" s="4">
        <f>AVERAGEIFS(Women_Perfume_Table[Total Sales],Women_Perfume_Table[Type],Women_Perfume_Table[[#This Row],[Type]])</f>
        <v>24241.821658291443</v>
      </c>
    </row>
    <row r="239" spans="1:11" x14ac:dyDescent="0.3">
      <c r="A239" s="4" t="s">
        <v>345</v>
      </c>
      <c r="B239" t="s">
        <v>4</v>
      </c>
      <c r="C239">
        <v>67.989999999999995</v>
      </c>
      <c r="D239">
        <v>10</v>
      </c>
      <c r="E239">
        <v>110</v>
      </c>
      <c r="F239">
        <f>Women_Perfume_Table[[#This Row],[Sold]]*Women_Perfume_Table[[#This Row],[Price]]</f>
        <v>7478.9</v>
      </c>
      <c r="G239" s="2">
        <v>45387</v>
      </c>
      <c r="H239" s="3" t="s">
        <v>336</v>
      </c>
      <c r="I239">
        <f>((Women_Perfume_Table[[#This Row],[Total Sales]]-$M$2)/$M$3)</f>
        <v>-0.17330807451154168</v>
      </c>
      <c r="J239" s="4" t="str">
        <f>IF(Women_Perfume_Table[[#This Row],[Z-Score]]&gt;3,"No","Yes")</f>
        <v>Yes</v>
      </c>
      <c r="K239" s="4">
        <f>AVERAGEIFS(Women_Perfume_Table[Total Sales],Women_Perfume_Table[Type],Women_Perfume_Table[[#This Row],[Type]])</f>
        <v>24241.821658291443</v>
      </c>
    </row>
    <row r="240" spans="1:11" x14ac:dyDescent="0.3">
      <c r="A240" s="4" t="s">
        <v>40</v>
      </c>
      <c r="B240" t="s">
        <v>4</v>
      </c>
      <c r="C240">
        <v>53.99</v>
      </c>
      <c r="D240">
        <v>10</v>
      </c>
      <c r="E240">
        <v>137</v>
      </c>
      <c r="F240">
        <f>Women_Perfume_Table[[#This Row],[Sold]]*Women_Perfume_Table[[#This Row],[Price]]</f>
        <v>7396.63</v>
      </c>
      <c r="G240" s="2">
        <v>45375</v>
      </c>
      <c r="H240" s="3" t="s">
        <v>337</v>
      </c>
      <c r="I240">
        <f>((Women_Perfume_Table[[#This Row],[Total Sales]]-$M$2)/$M$3)</f>
        <v>-0.17553247395426899</v>
      </c>
      <c r="J240" s="4" t="str">
        <f>IF(Women_Perfume_Table[[#This Row],[Z-Score]]&gt;3,"No","Yes")</f>
        <v>Yes</v>
      </c>
      <c r="K240" s="4">
        <f>AVERAGEIFS(Women_Perfume_Table[Total Sales],Women_Perfume_Table[Type],Women_Perfume_Table[[#This Row],[Type]])</f>
        <v>24241.821658291443</v>
      </c>
    </row>
    <row r="241" spans="1:11" x14ac:dyDescent="0.3">
      <c r="A241" s="4" t="s">
        <v>13</v>
      </c>
      <c r="B241" t="s">
        <v>4</v>
      </c>
      <c r="C241">
        <v>32.49</v>
      </c>
      <c r="D241">
        <v>10</v>
      </c>
      <c r="E241">
        <v>226</v>
      </c>
      <c r="F241">
        <f>Women_Perfume_Table[[#This Row],[Sold]]*Women_Perfume_Table[[#This Row],[Price]]</f>
        <v>7342.7400000000007</v>
      </c>
      <c r="G241" s="2">
        <v>45383</v>
      </c>
      <c r="H241" s="3" t="s">
        <v>336</v>
      </c>
      <c r="I241">
        <f>((Women_Perfume_Table[[#This Row],[Total Sales]]-$M$2)/$M$3)</f>
        <v>-0.17698954075831144</v>
      </c>
      <c r="J241" s="4" t="str">
        <f>IF(Women_Perfume_Table[[#This Row],[Z-Score]]&gt;3,"No","Yes")</f>
        <v>Yes</v>
      </c>
      <c r="K241" s="4">
        <f>AVERAGEIFS(Women_Perfume_Table[Total Sales],Women_Perfume_Table[Type],Women_Perfume_Table[[#This Row],[Type]])</f>
        <v>24241.821658291443</v>
      </c>
    </row>
    <row r="242" spans="1:11" x14ac:dyDescent="0.3">
      <c r="A242" s="4" t="s">
        <v>32</v>
      </c>
      <c r="B242" t="s">
        <v>74</v>
      </c>
      <c r="C242">
        <v>63.25</v>
      </c>
      <c r="D242">
        <v>86</v>
      </c>
      <c r="E242">
        <v>116</v>
      </c>
      <c r="F242">
        <f>Women_Perfume_Table[[#This Row],[Sold]]*Women_Perfume_Table[[#This Row],[Price]]</f>
        <v>7337</v>
      </c>
      <c r="G242" s="2">
        <v>45394</v>
      </c>
      <c r="H242" s="3" t="s">
        <v>337</v>
      </c>
      <c r="I242">
        <f>((Women_Perfume_Table[[#This Row],[Total Sales]]-$M$2)/$M$3)</f>
        <v>-0.17714473770496583</v>
      </c>
      <c r="J242" s="4" t="str">
        <f>IF(Women_Perfume_Table[[#This Row],[Z-Score]]&gt;3,"No","Yes")</f>
        <v>Yes</v>
      </c>
      <c r="K242" s="4">
        <f>AVERAGEIFS(Women_Perfume_Table[Total Sales],Women_Perfume_Table[Type],Women_Perfume_Table[[#This Row],[Type]])</f>
        <v>23968.416956521738</v>
      </c>
    </row>
    <row r="243" spans="1:11" x14ac:dyDescent="0.3">
      <c r="A243" s="4" t="s">
        <v>27</v>
      </c>
      <c r="B243" t="s">
        <v>2</v>
      </c>
      <c r="C243">
        <v>55.99</v>
      </c>
      <c r="D243">
        <v>10</v>
      </c>
      <c r="E243">
        <v>131</v>
      </c>
      <c r="F243">
        <f>Women_Perfume_Table[[#This Row],[Sold]]*Women_Perfume_Table[[#This Row],[Price]]</f>
        <v>7334.6900000000005</v>
      </c>
      <c r="G243" s="2">
        <v>45331</v>
      </c>
      <c r="H243" s="3" t="s">
        <v>143</v>
      </c>
      <c r="I243">
        <f>((Women_Perfume_Table[[#This Row],[Total Sales]]-$M$2)/$M$3)</f>
        <v>-0.17720719501276574</v>
      </c>
      <c r="J243" s="4" t="str">
        <f>IF(Women_Perfume_Table[[#This Row],[Z-Score]]&gt;3,"No","Yes")</f>
        <v>Yes</v>
      </c>
      <c r="K243" s="4">
        <f>AVERAGEIFS(Women_Perfume_Table[Total Sales],Women_Perfume_Table[Type],Women_Perfume_Table[[#This Row],[Type]])</f>
        <v>12921.930135363791</v>
      </c>
    </row>
    <row r="244" spans="1:11" x14ac:dyDescent="0.3">
      <c r="A244" s="4" t="s">
        <v>235</v>
      </c>
      <c r="B244" t="s">
        <v>2</v>
      </c>
      <c r="C244">
        <v>22.09</v>
      </c>
      <c r="D244">
        <v>10</v>
      </c>
      <c r="E244">
        <v>332</v>
      </c>
      <c r="F244">
        <f>Women_Perfume_Table[[#This Row],[Sold]]*Women_Perfume_Table[[#This Row],[Price]]</f>
        <v>7333.88</v>
      </c>
      <c r="G244" s="2">
        <v>45428</v>
      </c>
      <c r="H244" s="3" t="s">
        <v>335</v>
      </c>
      <c r="I244">
        <f>((Women_Perfume_Table[[#This Row],[Total Sales]]-$M$2)/$M$3)</f>
        <v>-0.17722909562718911</v>
      </c>
      <c r="J244" s="4" t="str">
        <f>IF(Women_Perfume_Table[[#This Row],[Z-Score]]&gt;3,"No","Yes")</f>
        <v>Yes</v>
      </c>
      <c r="K244" s="4">
        <f>AVERAGEIFS(Women_Perfume_Table[Total Sales],Women_Perfume_Table[Type],Women_Perfume_Table[[#This Row],[Type]])</f>
        <v>12921.930135363791</v>
      </c>
    </row>
    <row r="245" spans="1:11" x14ac:dyDescent="0.3">
      <c r="A245" s="4" t="s">
        <v>289</v>
      </c>
      <c r="B245" t="s">
        <v>4</v>
      </c>
      <c r="C245">
        <v>14.49</v>
      </c>
      <c r="D245">
        <v>45</v>
      </c>
      <c r="E245">
        <v>506</v>
      </c>
      <c r="F245">
        <f>Women_Perfume_Table[[#This Row],[Sold]]*Women_Perfume_Table[[#This Row],[Price]]</f>
        <v>7331.9400000000005</v>
      </c>
      <c r="G245" s="2">
        <v>45433</v>
      </c>
      <c r="H245" s="3" t="s">
        <v>335</v>
      </c>
      <c r="I245">
        <f>((Women_Perfume_Table[[#This Row],[Total Sales]]-$M$2)/$M$3)</f>
        <v>-0.17728154895062279</v>
      </c>
      <c r="J245" s="4" t="str">
        <f>IF(Women_Perfume_Table[[#This Row],[Z-Score]]&gt;3,"No","Yes")</f>
        <v>Yes</v>
      </c>
      <c r="K245" s="4">
        <f>AVERAGEIFS(Women_Perfume_Table[Total Sales],Women_Perfume_Table[Type],Women_Perfume_Table[[#This Row],[Type]])</f>
        <v>24241.821658291443</v>
      </c>
    </row>
    <row r="246" spans="1:11" x14ac:dyDescent="0.3">
      <c r="A246" s="4" t="s">
        <v>384</v>
      </c>
      <c r="B246" t="s">
        <v>2</v>
      </c>
      <c r="C246">
        <v>33.89</v>
      </c>
      <c r="D246">
        <v>9</v>
      </c>
      <c r="E246">
        <v>216</v>
      </c>
      <c r="F246">
        <f>Women_Perfume_Table[[#This Row],[Sold]]*Women_Perfume_Table[[#This Row],[Price]]</f>
        <v>7320.24</v>
      </c>
      <c r="G246" s="2">
        <v>45349</v>
      </c>
      <c r="H246" s="3" t="s">
        <v>336</v>
      </c>
      <c r="I246">
        <f>((Women_Perfume_Table[[#This Row],[Total Sales]]-$M$2)/$M$3)</f>
        <v>-0.1775978911589601</v>
      </c>
      <c r="J246" s="4" t="str">
        <f>IF(Women_Perfume_Table[[#This Row],[Z-Score]]&gt;3,"No","Yes")</f>
        <v>Yes</v>
      </c>
      <c r="K246" s="4">
        <f>AVERAGEIFS(Women_Perfume_Table[Total Sales],Women_Perfume_Table[Type],Women_Perfume_Table[[#This Row],[Type]])</f>
        <v>12921.930135363791</v>
      </c>
    </row>
    <row r="247" spans="1:11" x14ac:dyDescent="0.3">
      <c r="A247" s="4" t="s">
        <v>19</v>
      </c>
      <c r="B247" t="s">
        <v>2</v>
      </c>
      <c r="C247">
        <v>43.99</v>
      </c>
      <c r="D247">
        <v>1</v>
      </c>
      <c r="E247">
        <v>166</v>
      </c>
      <c r="F247">
        <f>Women_Perfume_Table[[#This Row],[Sold]]*Women_Perfume_Table[[#This Row],[Price]]</f>
        <v>7302.34</v>
      </c>
      <c r="G247" s="2">
        <v>45352</v>
      </c>
      <c r="H247" s="3" t="s">
        <v>336</v>
      </c>
      <c r="I247">
        <f>((Women_Perfume_Table[[#This Row],[Total Sales]]-$M$2)/$M$3)</f>
        <v>-0.1780818676999206</v>
      </c>
      <c r="J247" s="4" t="str">
        <f>IF(Women_Perfume_Table[[#This Row],[Z-Score]]&gt;3,"No","Yes")</f>
        <v>Yes</v>
      </c>
      <c r="K247" s="4">
        <f>AVERAGEIFS(Women_Perfume_Table[Total Sales],Women_Perfume_Table[Type],Women_Perfume_Table[[#This Row],[Type]])</f>
        <v>12921.930135363791</v>
      </c>
    </row>
    <row r="248" spans="1:11" x14ac:dyDescent="0.3">
      <c r="A248" s="4" t="s">
        <v>272</v>
      </c>
      <c r="B248" t="s">
        <v>4</v>
      </c>
      <c r="C248">
        <v>21.64</v>
      </c>
      <c r="D248">
        <v>31</v>
      </c>
      <c r="E248">
        <v>337</v>
      </c>
      <c r="F248">
        <f>Women_Perfume_Table[[#This Row],[Sold]]*Women_Perfume_Table[[#This Row],[Price]]</f>
        <v>7292.68</v>
      </c>
      <c r="G248" s="2">
        <v>45300</v>
      </c>
      <c r="H248" s="3" t="s">
        <v>335</v>
      </c>
      <c r="I248">
        <f>((Women_Perfume_Table[[#This Row],[Total Sales]]-$M$2)/$M$3)</f>
        <v>-0.17834305280526574</v>
      </c>
      <c r="J248" s="4" t="str">
        <f>IF(Women_Perfume_Table[[#This Row],[Z-Score]]&gt;3,"No","Yes")</f>
        <v>Yes</v>
      </c>
      <c r="K248" s="4">
        <f>AVERAGEIFS(Women_Perfume_Table[Total Sales],Women_Perfume_Table[Type],Women_Perfume_Table[[#This Row],[Type]])</f>
        <v>24241.821658291443</v>
      </c>
    </row>
    <row r="249" spans="1:11" x14ac:dyDescent="0.3">
      <c r="A249" s="4" t="s">
        <v>1</v>
      </c>
      <c r="B249" t="s">
        <v>4</v>
      </c>
      <c r="C249">
        <v>85.67</v>
      </c>
      <c r="D249">
        <v>1</v>
      </c>
      <c r="E249">
        <v>85</v>
      </c>
      <c r="F249">
        <f>Women_Perfume_Table[[#This Row],[Sold]]*Women_Perfume_Table[[#This Row],[Price]]</f>
        <v>7281.95</v>
      </c>
      <c r="G249" s="2">
        <v>45418</v>
      </c>
      <c r="H249" s="3" t="s">
        <v>336</v>
      </c>
      <c r="I249">
        <f>((Women_Perfume_Table[[#This Row],[Total Sales]]-$M$2)/$M$3)</f>
        <v>-0.1786331683518862</v>
      </c>
      <c r="J249" s="4" t="str">
        <f>IF(Women_Perfume_Table[[#This Row],[Z-Score]]&gt;3,"No","Yes")</f>
        <v>Yes</v>
      </c>
      <c r="K249" s="4">
        <f>AVERAGEIFS(Women_Perfume_Table[Total Sales],Women_Perfume_Table[Type],Women_Perfume_Table[[#This Row],[Type]])</f>
        <v>24241.821658291443</v>
      </c>
    </row>
    <row r="250" spans="1:11" x14ac:dyDescent="0.3">
      <c r="A250" s="4" t="s">
        <v>158</v>
      </c>
      <c r="B250" t="s">
        <v>2</v>
      </c>
      <c r="C250">
        <v>69.58</v>
      </c>
      <c r="D250">
        <v>10</v>
      </c>
      <c r="E250">
        <v>104</v>
      </c>
      <c r="F250">
        <f>Women_Perfume_Table[[#This Row],[Sold]]*Women_Perfume_Table[[#This Row],[Price]]</f>
        <v>7236.32</v>
      </c>
      <c r="G250" s="2">
        <v>45305</v>
      </c>
      <c r="H250" s="3" t="s">
        <v>143</v>
      </c>
      <c r="I250">
        <f>((Women_Perfume_Table[[#This Row],[Total Sales]]-$M$2)/$M$3)</f>
        <v>-0.17986690296440166</v>
      </c>
      <c r="J250" s="4" t="str">
        <f>IF(Women_Perfume_Table[[#This Row],[Z-Score]]&gt;3,"No","Yes")</f>
        <v>Yes</v>
      </c>
      <c r="K250" s="4">
        <f>AVERAGEIFS(Women_Perfume_Table[Total Sales],Women_Perfume_Table[Type],Women_Perfume_Table[[#This Row],[Type]])</f>
        <v>12921.930135363791</v>
      </c>
    </row>
    <row r="251" spans="1:11" x14ac:dyDescent="0.3">
      <c r="A251" s="4" t="s">
        <v>18</v>
      </c>
      <c r="B251" t="s">
        <v>2</v>
      </c>
      <c r="C251">
        <v>39.450000000000003</v>
      </c>
      <c r="D251">
        <v>10</v>
      </c>
      <c r="E251">
        <v>183</v>
      </c>
      <c r="F251">
        <f>Women_Perfume_Table[[#This Row],[Sold]]*Women_Perfume_Table[[#This Row],[Price]]</f>
        <v>7219.35</v>
      </c>
      <c r="G251" s="2">
        <v>45335</v>
      </c>
      <c r="H251" s="3" t="s">
        <v>143</v>
      </c>
      <c r="I251">
        <f>((Women_Perfume_Table[[#This Row],[Total Sales]]-$M$2)/$M$3)</f>
        <v>-0.18032573435546864</v>
      </c>
      <c r="J251" s="4" t="str">
        <f>IF(Women_Perfume_Table[[#This Row],[Z-Score]]&gt;3,"No","Yes")</f>
        <v>Yes</v>
      </c>
      <c r="K251" s="4">
        <f>AVERAGEIFS(Women_Perfume_Table[Total Sales],Women_Perfume_Table[Type],Women_Perfume_Table[[#This Row],[Type]])</f>
        <v>12921.930135363791</v>
      </c>
    </row>
    <row r="252" spans="1:11" x14ac:dyDescent="0.3">
      <c r="A252" s="4" t="s">
        <v>11</v>
      </c>
      <c r="B252" t="s">
        <v>74</v>
      </c>
      <c r="C252">
        <v>59.4</v>
      </c>
      <c r="D252">
        <v>50</v>
      </c>
      <c r="E252">
        <v>120</v>
      </c>
      <c r="F252">
        <f>Women_Perfume_Table[[#This Row],[Sold]]*Women_Perfume_Table[[#This Row],[Price]]</f>
        <v>7128</v>
      </c>
      <c r="G252" s="2">
        <v>45326</v>
      </c>
      <c r="H252" s="3" t="s">
        <v>337</v>
      </c>
      <c r="I252">
        <f>((Women_Perfume_Table[[#This Row],[Total Sales]]-$M$2)/$M$3)</f>
        <v>-0.18279563698210219</v>
      </c>
      <c r="J252" s="4" t="str">
        <f>IF(Women_Perfume_Table[[#This Row],[Z-Score]]&gt;3,"No","Yes")</f>
        <v>Yes</v>
      </c>
      <c r="K252" s="4">
        <f>AVERAGEIFS(Women_Perfume_Table[Total Sales],Women_Perfume_Table[Type],Women_Perfume_Table[[#This Row],[Type]])</f>
        <v>23968.416956521738</v>
      </c>
    </row>
    <row r="253" spans="1:11" x14ac:dyDescent="0.3">
      <c r="A253" s="4" t="s">
        <v>18</v>
      </c>
      <c r="B253" t="s">
        <v>74</v>
      </c>
      <c r="C253">
        <v>19.100000000000001</v>
      </c>
      <c r="D253">
        <v>44</v>
      </c>
      <c r="E253">
        <v>373</v>
      </c>
      <c r="F253">
        <f>Women_Perfume_Table[[#This Row],[Sold]]*Women_Perfume_Table[[#This Row],[Price]]</f>
        <v>7124.3</v>
      </c>
      <c r="G253" s="2">
        <v>45346</v>
      </c>
      <c r="H253" s="3" t="s">
        <v>143</v>
      </c>
      <c r="I253">
        <f>((Women_Perfume_Table[[#This Row],[Total Sales]]-$M$2)/$M$3)</f>
        <v>-0.18289567682576438</v>
      </c>
      <c r="J253" s="4" t="str">
        <f>IF(Women_Perfume_Table[[#This Row],[Z-Score]]&gt;3,"No","Yes")</f>
        <v>Yes</v>
      </c>
      <c r="K253" s="4">
        <f>AVERAGEIFS(Women_Perfume_Table[Total Sales],Women_Perfume_Table[Type],Women_Perfume_Table[[#This Row],[Type]])</f>
        <v>23968.416956521738</v>
      </c>
    </row>
    <row r="254" spans="1:11" x14ac:dyDescent="0.3">
      <c r="A254" s="4" t="s">
        <v>13</v>
      </c>
      <c r="B254" t="s">
        <v>2</v>
      </c>
      <c r="C254">
        <v>41.34</v>
      </c>
      <c r="D254">
        <v>2</v>
      </c>
      <c r="E254">
        <v>171</v>
      </c>
      <c r="F254">
        <f>Women_Perfume_Table[[#This Row],[Sold]]*Women_Perfume_Table[[#This Row],[Price]]</f>
        <v>7069.14</v>
      </c>
      <c r="G254" s="2">
        <v>45419</v>
      </c>
      <c r="H254" s="3" t="s">
        <v>337</v>
      </c>
      <c r="I254">
        <f>((Women_Perfume_Table[[#This Row],[Total Sales]]-$M$2)/$M$3)</f>
        <v>-0.18438708163019904</v>
      </c>
      <c r="J254" s="4" t="str">
        <f>IF(Women_Perfume_Table[[#This Row],[Z-Score]]&gt;3,"No","Yes")</f>
        <v>Yes</v>
      </c>
      <c r="K254" s="4">
        <f>AVERAGEIFS(Women_Perfume_Table[Total Sales],Women_Perfume_Table[Type],Women_Perfume_Table[[#This Row],[Type]])</f>
        <v>12921.930135363791</v>
      </c>
    </row>
    <row r="255" spans="1:11" x14ac:dyDescent="0.3">
      <c r="A255" s="4" t="s">
        <v>197</v>
      </c>
      <c r="B255" t="s">
        <v>2</v>
      </c>
      <c r="C255">
        <v>59.32</v>
      </c>
      <c r="D255">
        <v>1</v>
      </c>
      <c r="E255">
        <v>119</v>
      </c>
      <c r="F255">
        <f>Women_Perfume_Table[[#This Row],[Sold]]*Women_Perfume_Table[[#This Row],[Price]]</f>
        <v>7059.08</v>
      </c>
      <c r="G255" s="2">
        <v>45386</v>
      </c>
      <c r="H255" s="3" t="s">
        <v>335</v>
      </c>
      <c r="I255">
        <f>((Women_Perfume_Table[[#This Row],[Total Sales]]-$M$2)/$M$3)</f>
        <v>-0.18465908185377794</v>
      </c>
      <c r="J255" s="4" t="str">
        <f>IF(Women_Perfume_Table[[#This Row],[Z-Score]]&gt;3,"No","Yes")</f>
        <v>Yes</v>
      </c>
      <c r="K255" s="4">
        <f>AVERAGEIFS(Women_Perfume_Table[Total Sales],Women_Perfume_Table[Type],Women_Perfume_Table[[#This Row],[Type]])</f>
        <v>12921.930135363791</v>
      </c>
    </row>
    <row r="256" spans="1:11" x14ac:dyDescent="0.3">
      <c r="A256" s="4" t="s">
        <v>79</v>
      </c>
      <c r="B256" t="s">
        <v>2</v>
      </c>
      <c r="C256">
        <v>76.34</v>
      </c>
      <c r="D256">
        <v>3</v>
      </c>
      <c r="E256">
        <v>92</v>
      </c>
      <c r="F256">
        <f>Women_Perfume_Table[[#This Row],[Sold]]*Women_Perfume_Table[[#This Row],[Price]]</f>
        <v>7023.2800000000007</v>
      </c>
      <c r="G256" s="2">
        <v>45438</v>
      </c>
      <c r="H256" s="3" t="s">
        <v>335</v>
      </c>
      <c r="I256">
        <f>((Women_Perfume_Table[[#This Row],[Total Sales]]-$M$2)/$M$3)</f>
        <v>-0.1856270349356989</v>
      </c>
      <c r="J256" s="4" t="str">
        <f>IF(Women_Perfume_Table[[#This Row],[Z-Score]]&gt;3,"No","Yes")</f>
        <v>Yes</v>
      </c>
      <c r="K256" s="4">
        <f>AVERAGEIFS(Women_Perfume_Table[Total Sales],Women_Perfume_Table[Type],Women_Perfume_Table[[#This Row],[Type]])</f>
        <v>12921.930135363791</v>
      </c>
    </row>
    <row r="257" spans="1:11" x14ac:dyDescent="0.3">
      <c r="A257" s="4" t="s">
        <v>32</v>
      </c>
      <c r="B257" t="s">
        <v>2</v>
      </c>
      <c r="C257">
        <v>41.99</v>
      </c>
      <c r="D257">
        <v>10</v>
      </c>
      <c r="E257">
        <v>166</v>
      </c>
      <c r="F257">
        <f>Women_Perfume_Table[[#This Row],[Sold]]*Women_Perfume_Table[[#This Row],[Price]]</f>
        <v>6970.34</v>
      </c>
      <c r="G257" s="2">
        <v>45300</v>
      </c>
      <c r="H257" s="3" t="s">
        <v>336</v>
      </c>
      <c r="I257">
        <f>((Women_Perfume_Table[[#This Row],[Total Sales]]-$M$2)/$M$3)</f>
        <v>-0.18705841583393623</v>
      </c>
      <c r="J257" s="4" t="str">
        <f>IF(Women_Perfume_Table[[#This Row],[Z-Score]]&gt;3,"No","Yes")</f>
        <v>Yes</v>
      </c>
      <c r="K257" s="4">
        <f>AVERAGEIFS(Women_Perfume_Table[Total Sales],Women_Perfume_Table[Type],Women_Perfume_Table[[#This Row],[Type]])</f>
        <v>12921.930135363791</v>
      </c>
    </row>
    <row r="258" spans="1:11" x14ac:dyDescent="0.3">
      <c r="A258" s="4" t="s">
        <v>3</v>
      </c>
      <c r="B258" t="s">
        <v>129</v>
      </c>
      <c r="C258">
        <v>15.89</v>
      </c>
      <c r="D258">
        <v>10</v>
      </c>
      <c r="E258">
        <v>434</v>
      </c>
      <c r="F258">
        <f>Women_Perfume_Table[[#This Row],[Sold]]*Women_Perfume_Table[[#This Row],[Price]]</f>
        <v>6896.26</v>
      </c>
      <c r="G258" s="2">
        <v>45438</v>
      </c>
      <c r="H258" s="3" t="s">
        <v>337</v>
      </c>
      <c r="I258">
        <f>((Women_Perfume_Table[[#This Row],[Total Sales]]-$M$2)/$M$3)</f>
        <v>-0.18906137573082743</v>
      </c>
      <c r="J258" s="4" t="str">
        <f>IF(Women_Perfume_Table[[#This Row],[Z-Score]]&gt;3,"No","Yes")</f>
        <v>Yes</v>
      </c>
      <c r="K258" s="4">
        <f>AVERAGEIFS(Women_Perfume_Table[Total Sales],Women_Perfume_Table[Type],Women_Perfume_Table[[#This Row],[Type]])</f>
        <v>5501.9646666666658</v>
      </c>
    </row>
    <row r="259" spans="1:11" x14ac:dyDescent="0.3">
      <c r="A259" s="4" t="s">
        <v>48</v>
      </c>
      <c r="B259" s="4" t="s">
        <v>2</v>
      </c>
      <c r="C259">
        <v>59.99</v>
      </c>
      <c r="D259">
        <v>10</v>
      </c>
      <c r="E259">
        <v>114</v>
      </c>
      <c r="F259">
        <f>Women_Perfume_Table[[#This Row],[Sold]]*Women_Perfume_Table[[#This Row],[Price]]</f>
        <v>6838.8600000000006</v>
      </c>
      <c r="G259" s="2">
        <v>45362</v>
      </c>
      <c r="H259" s="3" t="s">
        <v>336</v>
      </c>
      <c r="I259">
        <f>((Women_Perfume_Table[[#This Row],[Total Sales]]-$M$2)/$M$3)</f>
        <v>-0.19061334519737108</v>
      </c>
      <c r="J259" s="4" t="str">
        <f>IF(Women_Perfume_Table[[#This Row],[Z-Score]]&gt;3,"No","Yes")</f>
        <v>Yes</v>
      </c>
      <c r="K259" s="4">
        <f>AVERAGEIFS(Women_Perfume_Table[Total Sales],Women_Perfume_Table[Type],Women_Perfume_Table[[#This Row],[Type]])</f>
        <v>12921.930135363791</v>
      </c>
    </row>
    <row r="260" spans="1:11" x14ac:dyDescent="0.3">
      <c r="A260" s="4" t="s">
        <v>79</v>
      </c>
      <c r="B260" t="s">
        <v>2</v>
      </c>
      <c r="C260">
        <v>39</v>
      </c>
      <c r="D260">
        <v>4</v>
      </c>
      <c r="E260">
        <v>175</v>
      </c>
      <c r="F260">
        <f>Women_Perfume_Table[[#This Row],[Sold]]*Women_Perfume_Table[[#This Row],[Price]]</f>
        <v>6825</v>
      </c>
      <c r="G260" s="2">
        <v>45418</v>
      </c>
      <c r="H260" s="3" t="s">
        <v>337</v>
      </c>
      <c r="I260">
        <f>((Women_Perfume_Table[[#This Row],[Total Sales]]-$M$2)/$M$3)</f>
        <v>-0.19098808904417067</v>
      </c>
      <c r="J260" s="4" t="str">
        <f>IF(Women_Perfume_Table[[#This Row],[Z-Score]]&gt;3,"No","Yes")</f>
        <v>Yes</v>
      </c>
      <c r="K260" s="4">
        <f>AVERAGEIFS(Women_Perfume_Table[Total Sales],Women_Perfume_Table[Type],Women_Perfume_Table[[#This Row],[Type]])</f>
        <v>12921.930135363791</v>
      </c>
    </row>
    <row r="261" spans="1:11" x14ac:dyDescent="0.3">
      <c r="A261" s="4" t="s">
        <v>19</v>
      </c>
      <c r="B261" t="s">
        <v>2</v>
      </c>
      <c r="C261">
        <v>90</v>
      </c>
      <c r="D261">
        <v>10</v>
      </c>
      <c r="E261">
        <v>75</v>
      </c>
      <c r="F261">
        <f>Women_Perfume_Table[[#This Row],[Sold]]*Women_Perfume_Table[[#This Row],[Price]]</f>
        <v>6750</v>
      </c>
      <c r="G261" s="2">
        <v>45387</v>
      </c>
      <c r="H261" s="3" t="s">
        <v>143</v>
      </c>
      <c r="I261">
        <f>((Women_Perfume_Table[[#This Row],[Total Sales]]-$M$2)/$M$3)</f>
        <v>-0.1930159237129995</v>
      </c>
      <c r="J261" s="4" t="str">
        <f>IF(Women_Perfume_Table[[#This Row],[Z-Score]]&gt;3,"No","Yes")</f>
        <v>Yes</v>
      </c>
      <c r="K261" s="4">
        <f>AVERAGEIFS(Women_Perfume_Table[Total Sales],Women_Perfume_Table[Type],Women_Perfume_Table[[#This Row],[Type]])</f>
        <v>12921.930135363791</v>
      </c>
    </row>
    <row r="262" spans="1:11" x14ac:dyDescent="0.3">
      <c r="A262" s="4" t="s">
        <v>379</v>
      </c>
      <c r="B262" t="s">
        <v>4</v>
      </c>
      <c r="C262">
        <v>22.95</v>
      </c>
      <c r="D262">
        <v>20</v>
      </c>
      <c r="E262">
        <v>294</v>
      </c>
      <c r="F262">
        <f>Women_Perfume_Table[[#This Row],[Sold]]*Women_Perfume_Table[[#This Row],[Price]]</f>
        <v>6747.3</v>
      </c>
      <c r="G262" s="2">
        <v>45395</v>
      </c>
      <c r="H262" s="3" t="s">
        <v>336</v>
      </c>
      <c r="I262">
        <f>((Women_Perfume_Table[[#This Row],[Total Sales]]-$M$2)/$M$3)</f>
        <v>-0.19308892576107733</v>
      </c>
      <c r="J262" s="4" t="str">
        <f>IF(Women_Perfume_Table[[#This Row],[Z-Score]]&gt;3,"No","Yes")</f>
        <v>Yes</v>
      </c>
      <c r="K262" s="4">
        <f>AVERAGEIFS(Women_Perfume_Table[Total Sales],Women_Perfume_Table[Type],Women_Perfume_Table[[#This Row],[Type]])</f>
        <v>24241.821658291443</v>
      </c>
    </row>
    <row r="263" spans="1:11" x14ac:dyDescent="0.3">
      <c r="A263" s="4" t="s">
        <v>208</v>
      </c>
      <c r="B263" t="s">
        <v>2</v>
      </c>
      <c r="C263">
        <v>29.99</v>
      </c>
      <c r="D263">
        <v>10</v>
      </c>
      <c r="E263">
        <v>223</v>
      </c>
      <c r="F263">
        <f>Women_Perfume_Table[[#This Row],[Sold]]*Women_Perfume_Table[[#This Row],[Price]]</f>
        <v>6687.7699999999995</v>
      </c>
      <c r="G263" s="2">
        <v>45439</v>
      </c>
      <c r="H263" s="3" t="s">
        <v>336</v>
      </c>
      <c r="I263">
        <f>((Women_Perfume_Table[[#This Row],[Total Sales]]-$M$2)/$M$3)</f>
        <v>-0.19469848573221574</v>
      </c>
      <c r="J263" s="4" t="str">
        <f>IF(Women_Perfume_Table[[#This Row],[Z-Score]]&gt;3,"No","Yes")</f>
        <v>Yes</v>
      </c>
      <c r="K263" s="4">
        <f>AVERAGEIFS(Women_Perfume_Table[Total Sales],Women_Perfume_Table[Type],Women_Perfume_Table[[#This Row],[Type]])</f>
        <v>12921.930135363791</v>
      </c>
    </row>
    <row r="264" spans="1:11" x14ac:dyDescent="0.3">
      <c r="A264" s="4" t="s">
        <v>61</v>
      </c>
      <c r="B264" t="s">
        <v>4</v>
      </c>
      <c r="C264">
        <v>22.9</v>
      </c>
      <c r="D264">
        <v>10</v>
      </c>
      <c r="E264">
        <v>291</v>
      </c>
      <c r="F264">
        <f>Women_Perfume_Table[[#This Row],[Sold]]*Women_Perfume_Table[[#This Row],[Price]]</f>
        <v>6663.9</v>
      </c>
      <c r="G264" s="2">
        <v>45358</v>
      </c>
      <c r="H264" s="3" t="s">
        <v>335</v>
      </c>
      <c r="I264">
        <f>((Women_Perfume_Table[[#This Row],[Total Sales]]-$M$2)/$M$3)</f>
        <v>-0.19534387791281502</v>
      </c>
      <c r="J264" s="4" t="str">
        <f>IF(Women_Perfume_Table[[#This Row],[Z-Score]]&gt;3,"No","Yes")</f>
        <v>Yes</v>
      </c>
      <c r="K264" s="4">
        <f>AVERAGEIFS(Women_Perfume_Table[Total Sales],Women_Perfume_Table[Type],Women_Perfume_Table[[#This Row],[Type]])</f>
        <v>24241.821658291443</v>
      </c>
    </row>
    <row r="265" spans="1:11" x14ac:dyDescent="0.3">
      <c r="A265" s="4" t="s">
        <v>102</v>
      </c>
      <c r="B265" t="s">
        <v>2</v>
      </c>
      <c r="C265">
        <v>42.99</v>
      </c>
      <c r="D265">
        <v>10</v>
      </c>
      <c r="E265">
        <v>155</v>
      </c>
      <c r="F265">
        <f>Women_Perfume_Table[[#This Row],[Sold]]*Women_Perfume_Table[[#This Row],[Price]]</f>
        <v>6663.4500000000007</v>
      </c>
      <c r="G265" s="2">
        <v>45418</v>
      </c>
      <c r="H265" s="3" t="s">
        <v>337</v>
      </c>
      <c r="I265">
        <f>((Women_Perfume_Table[[#This Row],[Total Sales]]-$M$2)/$M$3)</f>
        <v>-0.19535604492082795</v>
      </c>
      <c r="J265" s="4" t="str">
        <f>IF(Women_Perfume_Table[[#This Row],[Z-Score]]&gt;3,"No","Yes")</f>
        <v>Yes</v>
      </c>
      <c r="K265" s="4">
        <f>AVERAGEIFS(Women_Perfume_Table[Total Sales],Women_Perfume_Table[Type],Women_Perfume_Table[[#This Row],[Type]])</f>
        <v>12921.930135363791</v>
      </c>
    </row>
    <row r="266" spans="1:11" x14ac:dyDescent="0.3">
      <c r="A266" s="4" t="s">
        <v>382</v>
      </c>
      <c r="B266" t="s">
        <v>2</v>
      </c>
      <c r="C266">
        <v>44.88</v>
      </c>
      <c r="D266">
        <v>7</v>
      </c>
      <c r="E266">
        <v>147</v>
      </c>
      <c r="F266">
        <f>Women_Perfume_Table[[#This Row],[Sold]]*Women_Perfume_Table[[#This Row],[Price]]</f>
        <v>6597.3600000000006</v>
      </c>
      <c r="G266" s="2">
        <v>45394</v>
      </c>
      <c r="H266" s="3" t="s">
        <v>337</v>
      </c>
      <c r="I266">
        <f>((Women_Perfume_Table[[#This Row],[Total Sales]]-$M$2)/$M$3)</f>
        <v>-0.19714297283099991</v>
      </c>
      <c r="J266" s="4" t="str">
        <f>IF(Women_Perfume_Table[[#This Row],[Z-Score]]&gt;3,"No","Yes")</f>
        <v>Yes</v>
      </c>
      <c r="K266" s="4">
        <f>AVERAGEIFS(Women_Perfume_Table[Total Sales],Women_Perfume_Table[Type],Women_Perfume_Table[[#This Row],[Type]])</f>
        <v>12921.930135363791</v>
      </c>
    </row>
    <row r="267" spans="1:11" x14ac:dyDescent="0.3">
      <c r="A267" s="4" t="s">
        <v>56</v>
      </c>
      <c r="B267" t="s">
        <v>2</v>
      </c>
      <c r="C267">
        <v>134.5</v>
      </c>
      <c r="D267">
        <v>3</v>
      </c>
      <c r="E267">
        <v>49</v>
      </c>
      <c r="F267">
        <f>Women_Perfume_Table[[#This Row],[Sold]]*Women_Perfume_Table[[#This Row],[Price]]</f>
        <v>6590.5</v>
      </c>
      <c r="G267" s="2">
        <v>45361</v>
      </c>
      <c r="H267" s="3" t="s">
        <v>335</v>
      </c>
      <c r="I267">
        <f>((Women_Perfume_Table[[#This Row],[Total Sales]]-$M$2)/$M$3)</f>
        <v>-0.19732845210870881</v>
      </c>
      <c r="J267" s="4" t="str">
        <f>IF(Women_Perfume_Table[[#This Row],[Z-Score]]&gt;3,"No","Yes")</f>
        <v>Yes</v>
      </c>
      <c r="K267" s="4">
        <f>AVERAGEIFS(Women_Perfume_Table[Total Sales],Women_Perfume_Table[Type],Women_Perfume_Table[[#This Row],[Type]])</f>
        <v>12921.930135363791</v>
      </c>
    </row>
    <row r="268" spans="1:11" x14ac:dyDescent="0.3">
      <c r="A268" s="4" t="s">
        <v>318</v>
      </c>
      <c r="B268" t="s">
        <v>2</v>
      </c>
      <c r="C268">
        <v>12.15</v>
      </c>
      <c r="D268">
        <v>6</v>
      </c>
      <c r="E268">
        <v>533</v>
      </c>
      <c r="F268">
        <f>Women_Perfume_Table[[#This Row],[Sold]]*Women_Perfume_Table[[#This Row],[Price]]</f>
        <v>6475.95</v>
      </c>
      <c r="G268" s="2">
        <v>45296</v>
      </c>
      <c r="H268" s="3" t="s">
        <v>336</v>
      </c>
      <c r="I268">
        <f>((Women_Perfume_Table[[#This Row],[Total Sales]]-$M$2)/$M$3)</f>
        <v>-0.20042563159290006</v>
      </c>
      <c r="J268" s="4" t="str">
        <f>IF(Women_Perfume_Table[[#This Row],[Z-Score]]&gt;3,"No","Yes")</f>
        <v>Yes</v>
      </c>
      <c r="K268" s="4">
        <f>AVERAGEIFS(Women_Perfume_Table[Total Sales],Women_Perfume_Table[Type],Women_Perfume_Table[[#This Row],[Type]])</f>
        <v>12921.930135363791</v>
      </c>
    </row>
    <row r="269" spans="1:11" x14ac:dyDescent="0.3">
      <c r="A269" s="4" t="s">
        <v>56</v>
      </c>
      <c r="B269" s="4" t="s">
        <v>2</v>
      </c>
      <c r="C269">
        <v>17.89</v>
      </c>
      <c r="D269">
        <v>10</v>
      </c>
      <c r="E269">
        <v>360</v>
      </c>
      <c r="F269">
        <f>Women_Perfume_Table[[#This Row],[Sold]]*Women_Perfume_Table[[#This Row],[Price]]</f>
        <v>6440.4000000000005</v>
      </c>
      <c r="G269" s="2">
        <v>45294</v>
      </c>
      <c r="H269" s="3" t="s">
        <v>335</v>
      </c>
      <c r="I269">
        <f>((Women_Perfume_Table[[#This Row],[Total Sales]]-$M$2)/$M$3)</f>
        <v>-0.20138682522592491</v>
      </c>
      <c r="J269" s="4" t="str">
        <f>IF(Women_Perfume_Table[[#This Row],[Z-Score]]&gt;3,"No","Yes")</f>
        <v>Yes</v>
      </c>
      <c r="K269" s="4">
        <f>AVERAGEIFS(Women_Perfume_Table[Total Sales],Women_Perfume_Table[Type],Women_Perfume_Table[[#This Row],[Type]])</f>
        <v>12921.930135363791</v>
      </c>
    </row>
    <row r="270" spans="1:11" x14ac:dyDescent="0.3">
      <c r="A270" s="4" t="s">
        <v>220</v>
      </c>
      <c r="B270" t="s">
        <v>2</v>
      </c>
      <c r="C270">
        <v>49.99</v>
      </c>
      <c r="D270">
        <v>5</v>
      </c>
      <c r="E270">
        <v>127</v>
      </c>
      <c r="F270">
        <f>Women_Perfume_Table[[#This Row],[Sold]]*Women_Perfume_Table[[#This Row],[Price]]</f>
        <v>6348.7300000000005</v>
      </c>
      <c r="G270" s="2">
        <v>45333</v>
      </c>
      <c r="H270" s="3" t="s">
        <v>337</v>
      </c>
      <c r="I270">
        <f>((Women_Perfume_Table[[#This Row],[Total Sales]]-$M$2)/$M$3)</f>
        <v>-0.20386537994714543</v>
      </c>
      <c r="J270" s="4" t="str">
        <f>IF(Women_Perfume_Table[[#This Row],[Z-Score]]&gt;3,"No","Yes")</f>
        <v>Yes</v>
      </c>
      <c r="K270" s="4">
        <f>AVERAGEIFS(Women_Perfume_Table[Total Sales],Women_Perfume_Table[Type],Women_Perfume_Table[[#This Row],[Type]])</f>
        <v>12921.930135363791</v>
      </c>
    </row>
    <row r="271" spans="1:11" x14ac:dyDescent="0.3">
      <c r="A271" s="4" t="s">
        <v>329</v>
      </c>
      <c r="B271" t="s">
        <v>74</v>
      </c>
      <c r="C271">
        <v>53.99</v>
      </c>
      <c r="D271">
        <v>3</v>
      </c>
      <c r="E271">
        <v>117</v>
      </c>
      <c r="F271">
        <f>Women_Perfume_Table[[#This Row],[Sold]]*Women_Perfume_Table[[#This Row],[Price]]</f>
        <v>6316.83</v>
      </c>
      <c r="G271" s="2">
        <v>45305</v>
      </c>
      <c r="H271" s="3" t="s">
        <v>143</v>
      </c>
      <c r="I271">
        <f>((Women_Perfume_Table[[#This Row],[Total Sales]]-$M$2)/$M$3)</f>
        <v>-0.2047278856262873</v>
      </c>
      <c r="J271" s="4" t="str">
        <f>IF(Women_Perfume_Table[[#This Row],[Z-Score]]&gt;3,"No","Yes")</f>
        <v>Yes</v>
      </c>
      <c r="K271" s="4">
        <f>AVERAGEIFS(Women_Perfume_Table[Total Sales],Women_Perfume_Table[Type],Women_Perfume_Table[[#This Row],[Type]])</f>
        <v>23968.416956521738</v>
      </c>
    </row>
    <row r="272" spans="1:11" x14ac:dyDescent="0.3">
      <c r="A272" s="4" t="s">
        <v>220</v>
      </c>
      <c r="B272" t="s">
        <v>2</v>
      </c>
      <c r="C272">
        <v>42.99</v>
      </c>
      <c r="D272">
        <v>2</v>
      </c>
      <c r="E272">
        <v>146</v>
      </c>
      <c r="F272">
        <f>Women_Perfume_Table[[#This Row],[Sold]]*Women_Perfume_Table[[#This Row],[Price]]</f>
        <v>6276.54</v>
      </c>
      <c r="G272" s="2">
        <v>45407</v>
      </c>
      <c r="H272" s="3" t="s">
        <v>335</v>
      </c>
      <c r="I272">
        <f>((Women_Perfume_Table[[#This Row],[Total Sales]]-$M$2)/$M$3)</f>
        <v>-0.20581723841038216</v>
      </c>
      <c r="J272" s="4" t="str">
        <f>IF(Women_Perfume_Table[[#This Row],[Z-Score]]&gt;3,"No","Yes")</f>
        <v>Yes</v>
      </c>
      <c r="K272" s="4">
        <f>AVERAGEIFS(Women_Perfume_Table[Total Sales],Women_Perfume_Table[Type],Women_Perfume_Table[[#This Row],[Type]])</f>
        <v>12921.930135363791</v>
      </c>
    </row>
    <row r="273" spans="1:11" x14ac:dyDescent="0.3">
      <c r="A273" s="4" t="s">
        <v>116</v>
      </c>
      <c r="B273" s="4" t="s">
        <v>2</v>
      </c>
      <c r="C273">
        <v>31.95</v>
      </c>
      <c r="D273">
        <v>10</v>
      </c>
      <c r="E273">
        <v>196</v>
      </c>
      <c r="F273">
        <f>Women_Perfume_Table[[#This Row],[Sold]]*Women_Perfume_Table[[#This Row],[Price]]</f>
        <v>6262.2</v>
      </c>
      <c r="G273" s="2">
        <v>45384</v>
      </c>
      <c r="H273" s="3" t="s">
        <v>337</v>
      </c>
      <c r="I273">
        <f>((Women_Perfume_Table[[#This Row],[Total Sales]]-$M$2)/$M$3)</f>
        <v>-0.20620496039906222</v>
      </c>
      <c r="J273" s="4" t="str">
        <f>IF(Women_Perfume_Table[[#This Row],[Z-Score]]&gt;3,"No","Yes")</f>
        <v>Yes</v>
      </c>
      <c r="K273" s="4">
        <f>AVERAGEIFS(Women_Perfume_Table[Total Sales],Women_Perfume_Table[Type],Women_Perfume_Table[[#This Row],[Type]])</f>
        <v>12921.930135363791</v>
      </c>
    </row>
    <row r="274" spans="1:11" x14ac:dyDescent="0.3">
      <c r="A274" s="4" t="s">
        <v>21</v>
      </c>
      <c r="B274" s="4" t="s">
        <v>9</v>
      </c>
      <c r="C274">
        <v>26.12</v>
      </c>
      <c r="D274">
        <v>10</v>
      </c>
      <c r="E274">
        <v>235</v>
      </c>
      <c r="F274">
        <f>Women_Perfume_Table[[#This Row],[Sold]]*Women_Perfume_Table[[#This Row],[Price]]</f>
        <v>6138.2</v>
      </c>
      <c r="G274" s="2">
        <v>45337</v>
      </c>
      <c r="H274" s="3" t="s">
        <v>335</v>
      </c>
      <c r="I274">
        <f>((Women_Perfume_Table[[#This Row],[Total Sales]]-$M$2)/$M$3)</f>
        <v>-0.20955764705152591</v>
      </c>
      <c r="J274" s="4" t="str">
        <f>IF(Women_Perfume_Table[[#This Row],[Z-Score]]&gt;3,"No","Yes")</f>
        <v>Yes</v>
      </c>
      <c r="K274" s="4">
        <f>AVERAGEIFS(Women_Perfume_Table[Total Sales],Women_Perfume_Table[Type],Women_Perfume_Table[[#This Row],[Type]])</f>
        <v>2618.7521428571413</v>
      </c>
    </row>
    <row r="275" spans="1:11" x14ac:dyDescent="0.3">
      <c r="A275" s="4" t="s">
        <v>346</v>
      </c>
      <c r="B275" t="s">
        <v>2</v>
      </c>
      <c r="C275">
        <v>12.49</v>
      </c>
      <c r="D275">
        <v>8</v>
      </c>
      <c r="E275">
        <v>490</v>
      </c>
      <c r="F275">
        <f>Women_Perfume_Table[[#This Row],[Sold]]*Women_Perfume_Table[[#This Row],[Price]]</f>
        <v>6120.1</v>
      </c>
      <c r="G275" s="2">
        <v>45369</v>
      </c>
      <c r="H275" s="3" t="s">
        <v>143</v>
      </c>
      <c r="I275">
        <f>((Women_Perfume_Table[[#This Row],[Total Sales]]-$M$2)/$M$3)</f>
        <v>-0.21004703115160325</v>
      </c>
      <c r="J275" s="4" t="str">
        <f>IF(Women_Perfume_Table[[#This Row],[Z-Score]]&gt;3,"No","Yes")</f>
        <v>Yes</v>
      </c>
      <c r="K275" s="4">
        <f>AVERAGEIFS(Women_Perfume_Table[Total Sales],Women_Perfume_Table[Type],Women_Perfume_Table[[#This Row],[Type]])</f>
        <v>12921.930135363791</v>
      </c>
    </row>
    <row r="276" spans="1:11" x14ac:dyDescent="0.3">
      <c r="A276" s="4" t="s">
        <v>6</v>
      </c>
      <c r="B276" s="4" t="s">
        <v>2</v>
      </c>
      <c r="C276">
        <v>21.98</v>
      </c>
      <c r="D276">
        <v>10</v>
      </c>
      <c r="E276">
        <v>278</v>
      </c>
      <c r="F276">
        <f>Women_Perfume_Table[[#This Row],[Sold]]*Women_Perfume_Table[[#This Row],[Price]]</f>
        <v>6110.4400000000005</v>
      </c>
      <c r="G276" s="2">
        <v>45381</v>
      </c>
      <c r="H276" s="3" t="s">
        <v>143</v>
      </c>
      <c r="I276">
        <f>((Women_Perfume_Table[[#This Row],[Total Sales]]-$M$2)/$M$3)</f>
        <v>-0.2103082162569484</v>
      </c>
      <c r="J276" s="4" t="str">
        <f>IF(Women_Perfume_Table[[#This Row],[Z-Score]]&gt;3,"No","Yes")</f>
        <v>Yes</v>
      </c>
      <c r="K276" s="4">
        <f>AVERAGEIFS(Women_Perfume_Table[Total Sales],Women_Perfume_Table[Type],Women_Perfume_Table[[#This Row],[Type]])</f>
        <v>12921.930135363791</v>
      </c>
    </row>
    <row r="277" spans="1:11" x14ac:dyDescent="0.3">
      <c r="A277" s="4" t="s">
        <v>80</v>
      </c>
      <c r="B277" t="s">
        <v>46</v>
      </c>
      <c r="C277">
        <v>49.99</v>
      </c>
      <c r="D277">
        <v>7</v>
      </c>
      <c r="E277">
        <v>122</v>
      </c>
      <c r="F277">
        <f>Women_Perfume_Table[[#This Row],[Sold]]*Women_Perfume_Table[[#This Row],[Price]]</f>
        <v>6098.7800000000007</v>
      </c>
      <c r="G277" s="2">
        <v>45437</v>
      </c>
      <c r="H277" s="3" t="s">
        <v>335</v>
      </c>
      <c r="I277">
        <f>((Women_Perfume_Table[[#This Row],[Total Sales]]-$M$2)/$M$3)</f>
        <v>-0.21062347695346231</v>
      </c>
      <c r="J277" s="4" t="str">
        <f>IF(Women_Perfume_Table[[#This Row],[Z-Score]]&gt;3,"No","Yes")</f>
        <v>Yes</v>
      </c>
      <c r="K277" s="4">
        <f>AVERAGEIFS(Women_Perfume_Table[Total Sales],Women_Perfume_Table[Type],Women_Perfume_Table[[#This Row],[Type]])</f>
        <v>7614.4719047619074</v>
      </c>
    </row>
    <row r="278" spans="1:11" x14ac:dyDescent="0.3">
      <c r="A278" s="4" t="s">
        <v>346</v>
      </c>
      <c r="B278" t="s">
        <v>2</v>
      </c>
      <c r="C278">
        <v>84.99</v>
      </c>
      <c r="D278">
        <v>4</v>
      </c>
      <c r="E278">
        <v>71</v>
      </c>
      <c r="F278">
        <f>Women_Perfume_Table[[#This Row],[Sold]]*Women_Perfume_Table[[#This Row],[Price]]</f>
        <v>6034.29</v>
      </c>
      <c r="G278" s="2">
        <v>45295</v>
      </c>
      <c r="H278" s="3" t="s">
        <v>336</v>
      </c>
      <c r="I278">
        <f>((Women_Perfume_Table[[#This Row],[Total Sales]]-$M$2)/$M$3)</f>
        <v>-0.21236714439069929</v>
      </c>
      <c r="J278" s="4" t="str">
        <f>IF(Women_Perfume_Table[[#This Row],[Z-Score]]&gt;3,"No","Yes")</f>
        <v>Yes</v>
      </c>
      <c r="K278" s="4">
        <f>AVERAGEIFS(Women_Perfume_Table[Total Sales],Women_Perfume_Table[Type],Women_Perfume_Table[[#This Row],[Type]])</f>
        <v>12921.930135363791</v>
      </c>
    </row>
    <row r="279" spans="1:11" x14ac:dyDescent="0.3">
      <c r="A279" s="4" t="s">
        <v>19</v>
      </c>
      <c r="B279" t="s">
        <v>2</v>
      </c>
      <c r="C279">
        <v>139.99</v>
      </c>
      <c r="D279">
        <v>3</v>
      </c>
      <c r="E279">
        <v>43</v>
      </c>
      <c r="F279">
        <f>Women_Perfume_Table[[#This Row],[Sold]]*Women_Perfume_Table[[#This Row],[Price]]</f>
        <v>6019.5700000000006</v>
      </c>
      <c r="G279" s="2">
        <v>45294</v>
      </c>
      <c r="H279" s="3" t="s">
        <v>143</v>
      </c>
      <c r="I279">
        <f>((Women_Perfume_Table[[#This Row],[Total Sales]]-$M$2)/$M$3)</f>
        <v>-0.21276514074170141</v>
      </c>
      <c r="J279" s="4" t="str">
        <f>IF(Women_Perfume_Table[[#This Row],[Z-Score]]&gt;3,"No","Yes")</f>
        <v>Yes</v>
      </c>
      <c r="K279" s="4">
        <f>AVERAGEIFS(Women_Perfume_Table[Total Sales],Women_Perfume_Table[Type],Women_Perfume_Table[[#This Row],[Type]])</f>
        <v>12921.930135363791</v>
      </c>
    </row>
    <row r="280" spans="1:11" x14ac:dyDescent="0.3">
      <c r="A280" s="4" t="s">
        <v>18</v>
      </c>
      <c r="B280" s="4" t="s">
        <v>2</v>
      </c>
      <c r="C280">
        <v>20.71</v>
      </c>
      <c r="D280">
        <v>100</v>
      </c>
      <c r="E280">
        <v>290</v>
      </c>
      <c r="F280">
        <f>Women_Perfume_Table[[#This Row],[Sold]]*Women_Perfume_Table[[#This Row],[Price]]</f>
        <v>6005.9000000000005</v>
      </c>
      <c r="G280" s="2">
        <v>45393</v>
      </c>
      <c r="H280" s="3" t="s">
        <v>143</v>
      </c>
      <c r="I280">
        <f>((Women_Perfume_Table[[#This Row],[Total Sales]]-$M$2)/$M$3)</f>
        <v>-0.21313474740733995</v>
      </c>
      <c r="J280" s="4" t="str">
        <f>IF(Women_Perfume_Table[[#This Row],[Z-Score]]&gt;3,"No","Yes")</f>
        <v>Yes</v>
      </c>
      <c r="K280" s="4">
        <f>AVERAGEIFS(Women_Perfume_Table[Total Sales],Women_Perfume_Table[Type],Women_Perfume_Table[[#This Row],[Type]])</f>
        <v>12921.930135363791</v>
      </c>
    </row>
    <row r="281" spans="1:11" x14ac:dyDescent="0.3">
      <c r="A281" s="4" t="s">
        <v>11</v>
      </c>
      <c r="B281" t="s">
        <v>2</v>
      </c>
      <c r="C281">
        <v>43.99</v>
      </c>
      <c r="D281">
        <v>2</v>
      </c>
      <c r="E281">
        <v>136</v>
      </c>
      <c r="F281">
        <f>Women_Perfume_Table[[#This Row],[Sold]]*Women_Perfume_Table[[#This Row],[Price]]</f>
        <v>5982.64</v>
      </c>
      <c r="G281" s="2">
        <v>45341</v>
      </c>
      <c r="H281" s="3" t="s">
        <v>335</v>
      </c>
      <c r="I281">
        <f>((Women_Perfume_Table[[#This Row],[Total Sales]]-$M$2)/$M$3)</f>
        <v>-0.21376364653263272</v>
      </c>
      <c r="J281" s="4" t="str">
        <f>IF(Women_Perfume_Table[[#This Row],[Z-Score]]&gt;3,"No","Yes")</f>
        <v>Yes</v>
      </c>
      <c r="K281" s="4">
        <f>AVERAGEIFS(Women_Perfume_Table[Total Sales],Women_Perfume_Table[Type],Women_Perfume_Table[[#This Row],[Type]])</f>
        <v>12921.930135363791</v>
      </c>
    </row>
    <row r="282" spans="1:11" x14ac:dyDescent="0.3">
      <c r="A282" s="4" t="s">
        <v>380</v>
      </c>
      <c r="B282" t="s">
        <v>203</v>
      </c>
      <c r="C282">
        <v>27</v>
      </c>
      <c r="D282">
        <v>10</v>
      </c>
      <c r="E282">
        <v>218</v>
      </c>
      <c r="F282">
        <f>Women_Perfume_Table[[#This Row],[Sold]]*Women_Perfume_Table[[#This Row],[Price]]</f>
        <v>5886</v>
      </c>
      <c r="G282" s="2">
        <v>45415</v>
      </c>
      <c r="H282" s="3" t="s">
        <v>143</v>
      </c>
      <c r="I282">
        <f>((Women_Perfume_Table[[#This Row],[Total Sales]]-$M$2)/$M$3)</f>
        <v>-0.21637657909790764</v>
      </c>
      <c r="J282" s="4" t="str">
        <f>IF(Women_Perfume_Table[[#This Row],[Z-Score]]&gt;3,"No","Yes")</f>
        <v>Yes</v>
      </c>
      <c r="K282" s="4">
        <f>AVERAGEIFS(Women_Perfume_Table[Total Sales],Women_Perfume_Table[Type],Women_Perfume_Table[[#This Row],[Type]])</f>
        <v>1343.1719999999998</v>
      </c>
    </row>
    <row r="283" spans="1:11" x14ac:dyDescent="0.3">
      <c r="A283" s="4" t="s">
        <v>80</v>
      </c>
      <c r="B283" t="s">
        <v>46</v>
      </c>
      <c r="C283">
        <v>49.99</v>
      </c>
      <c r="D283">
        <v>6</v>
      </c>
      <c r="E283">
        <v>117</v>
      </c>
      <c r="F283">
        <f>Women_Perfume_Table[[#This Row],[Sold]]*Women_Perfume_Table[[#This Row],[Price]]</f>
        <v>5848.83</v>
      </c>
      <c r="G283" s="2">
        <v>45298</v>
      </c>
      <c r="H283" s="3" t="s">
        <v>336</v>
      </c>
      <c r="I283">
        <f>((Women_Perfume_Table[[#This Row],[Total Sales]]-$M$2)/$M$3)</f>
        <v>-0.21738157395977922</v>
      </c>
      <c r="J283" s="4" t="str">
        <f>IF(Women_Perfume_Table[[#This Row],[Z-Score]]&gt;3,"No","Yes")</f>
        <v>Yes</v>
      </c>
      <c r="K283" s="4">
        <f>AVERAGEIFS(Women_Perfume_Table[Total Sales],Women_Perfume_Table[Type],Women_Perfume_Table[[#This Row],[Type]])</f>
        <v>7614.4719047619074</v>
      </c>
    </row>
    <row r="284" spans="1:11" x14ac:dyDescent="0.3">
      <c r="A284" s="4" t="s">
        <v>242</v>
      </c>
      <c r="B284" t="s">
        <v>2</v>
      </c>
      <c r="C284">
        <v>35.99</v>
      </c>
      <c r="D284">
        <v>10</v>
      </c>
      <c r="E284">
        <v>161</v>
      </c>
      <c r="F284">
        <f>Women_Perfume_Table[[#This Row],[Sold]]*Women_Perfume_Table[[#This Row],[Price]]</f>
        <v>5794.39</v>
      </c>
      <c r="G284" s="2">
        <v>45319</v>
      </c>
      <c r="H284" s="3" t="s">
        <v>143</v>
      </c>
      <c r="I284">
        <f>((Women_Perfume_Table[[#This Row],[Total Sales]]-$M$2)/$M$3)</f>
        <v>-0.2188535115513931</v>
      </c>
      <c r="J284" s="4" t="str">
        <f>IF(Women_Perfume_Table[[#This Row],[Z-Score]]&gt;3,"No","Yes")</f>
        <v>Yes</v>
      </c>
      <c r="K284" s="4">
        <f>AVERAGEIFS(Women_Perfume_Table[Total Sales],Women_Perfume_Table[Type],Women_Perfume_Table[[#This Row],[Type]])</f>
        <v>12921.930135363791</v>
      </c>
    </row>
    <row r="285" spans="1:11" x14ac:dyDescent="0.3">
      <c r="A285" s="4" t="s">
        <v>197</v>
      </c>
      <c r="B285" t="s">
        <v>4</v>
      </c>
      <c r="C285">
        <v>27.98</v>
      </c>
      <c r="D285">
        <v>3</v>
      </c>
      <c r="E285">
        <v>204</v>
      </c>
      <c r="F285">
        <f>Women_Perfume_Table[[#This Row],[Sold]]*Women_Perfume_Table[[#This Row],[Price]]</f>
        <v>5707.92</v>
      </c>
      <c r="G285" s="2">
        <v>45350</v>
      </c>
      <c r="H285" s="3" t="s">
        <v>335</v>
      </c>
      <c r="I285">
        <f>((Women_Perfume_Table[[#This Row],[Total Sales]]-$M$2)/$M$3)</f>
        <v>-0.22119146973557482</v>
      </c>
      <c r="J285" s="4" t="str">
        <f>IF(Women_Perfume_Table[[#This Row],[Z-Score]]&gt;3,"No","Yes")</f>
        <v>Yes</v>
      </c>
      <c r="K285" s="4">
        <f>AVERAGEIFS(Women_Perfume_Table[Total Sales],Women_Perfume_Table[Type],Women_Perfume_Table[[#This Row],[Type]])</f>
        <v>24241.821658291443</v>
      </c>
    </row>
    <row r="286" spans="1:11" x14ac:dyDescent="0.3">
      <c r="A286" s="4" t="s">
        <v>345</v>
      </c>
      <c r="B286" t="s">
        <v>2</v>
      </c>
      <c r="C286">
        <v>47.66</v>
      </c>
      <c r="D286">
        <v>1</v>
      </c>
      <c r="E286">
        <v>119</v>
      </c>
      <c r="F286">
        <f>Women_Perfume_Table[[#This Row],[Sold]]*Women_Perfume_Table[[#This Row],[Price]]</f>
        <v>5671.54</v>
      </c>
      <c r="G286" s="2">
        <v>45306</v>
      </c>
      <c r="H286" s="3" t="s">
        <v>143</v>
      </c>
      <c r="I286">
        <f>((Women_Perfume_Table[[#This Row],[Total Sales]]-$M$2)/$M$3)</f>
        <v>-0.2221751047389347</v>
      </c>
      <c r="J286" s="4" t="str">
        <f>IF(Women_Perfume_Table[[#This Row],[Z-Score]]&gt;3,"No","Yes")</f>
        <v>Yes</v>
      </c>
      <c r="K286" s="4">
        <f>AVERAGEIFS(Women_Perfume_Table[Total Sales],Women_Perfume_Table[Type],Women_Perfume_Table[[#This Row],[Type]])</f>
        <v>12921.930135363791</v>
      </c>
    </row>
    <row r="287" spans="1:11" x14ac:dyDescent="0.3">
      <c r="A287" s="4" t="s">
        <v>234</v>
      </c>
      <c r="B287" t="s">
        <v>4</v>
      </c>
      <c r="C287">
        <v>19.54</v>
      </c>
      <c r="D287">
        <v>19</v>
      </c>
      <c r="E287">
        <v>288</v>
      </c>
      <c r="F287">
        <f>Women_Perfume_Table[[#This Row],[Sold]]*Women_Perfume_Table[[#This Row],[Price]]</f>
        <v>5627.5199999999995</v>
      </c>
      <c r="G287" s="2">
        <v>45398</v>
      </c>
      <c r="H287" s="3" t="s">
        <v>143</v>
      </c>
      <c r="I287">
        <f>((Women_Perfume_Table[[#This Row],[Total Sales]]-$M$2)/$M$3)</f>
        <v>-0.22336530850055933</v>
      </c>
      <c r="J287" s="4" t="str">
        <f>IF(Women_Perfume_Table[[#This Row],[Z-Score]]&gt;3,"No","Yes")</f>
        <v>Yes</v>
      </c>
      <c r="K287" s="4">
        <f>AVERAGEIFS(Women_Perfume_Table[Total Sales],Women_Perfume_Table[Type],Women_Perfume_Table[[#This Row],[Type]])</f>
        <v>24241.821658291443</v>
      </c>
    </row>
    <row r="288" spans="1:11" x14ac:dyDescent="0.3">
      <c r="A288" s="4" t="s">
        <v>13</v>
      </c>
      <c r="B288" s="4" t="s">
        <v>4</v>
      </c>
      <c r="C288">
        <v>29.99</v>
      </c>
      <c r="D288">
        <v>8</v>
      </c>
      <c r="E288">
        <v>187</v>
      </c>
      <c r="F288">
        <f>Women_Perfume_Table[[#This Row],[Sold]]*Women_Perfume_Table[[#This Row],[Price]]</f>
        <v>5608.13</v>
      </c>
      <c r="G288" s="2">
        <v>45422</v>
      </c>
      <c r="H288" s="3" t="s">
        <v>335</v>
      </c>
      <c r="I288">
        <f>((Women_Perfume_Table[[#This Row],[Total Sales]]-$M$2)/$M$3)</f>
        <v>-0.22388957135694054</v>
      </c>
      <c r="J288" s="4" t="str">
        <f>IF(Women_Perfume_Table[[#This Row],[Z-Score]]&gt;3,"No","Yes")</f>
        <v>Yes</v>
      </c>
      <c r="K288" s="4">
        <f>AVERAGEIFS(Women_Perfume_Table[Total Sales],Women_Perfume_Table[Type],Women_Perfume_Table[[#This Row],[Type]])</f>
        <v>24241.821658291443</v>
      </c>
    </row>
    <row r="289" spans="1:11" x14ac:dyDescent="0.3">
      <c r="A289" s="4" t="s">
        <v>19</v>
      </c>
      <c r="B289" s="4" t="s">
        <v>2</v>
      </c>
      <c r="C289">
        <v>42.99</v>
      </c>
      <c r="D289">
        <v>2</v>
      </c>
      <c r="E289">
        <v>130</v>
      </c>
      <c r="F289">
        <f>Women_Perfume_Table[[#This Row],[Sold]]*Women_Perfume_Table[[#This Row],[Price]]</f>
        <v>5588.7</v>
      </c>
      <c r="G289" s="2">
        <v>45395</v>
      </c>
      <c r="H289" s="3" t="s">
        <v>335</v>
      </c>
      <c r="I289">
        <f>((Women_Perfume_Table[[#This Row],[Total Sales]]-$M$2)/$M$3)</f>
        <v>-0.22441491572514513</v>
      </c>
      <c r="J289" s="4" t="str">
        <f>IF(Women_Perfume_Table[[#This Row],[Z-Score]]&gt;3,"No","Yes")</f>
        <v>Yes</v>
      </c>
      <c r="K289" s="4">
        <f>AVERAGEIFS(Women_Perfume_Table[Total Sales],Women_Perfume_Table[Type],Women_Perfume_Table[[#This Row],[Type]])</f>
        <v>12921.930135363791</v>
      </c>
    </row>
    <row r="290" spans="1:11" x14ac:dyDescent="0.3">
      <c r="A290" s="4" t="s">
        <v>15</v>
      </c>
      <c r="B290" t="s">
        <v>4</v>
      </c>
      <c r="C290">
        <v>37.99</v>
      </c>
      <c r="D290">
        <v>10</v>
      </c>
      <c r="E290">
        <v>147</v>
      </c>
      <c r="F290">
        <f>Women_Perfume_Table[[#This Row],[Sold]]*Women_Perfume_Table[[#This Row],[Price]]</f>
        <v>5584.5300000000007</v>
      </c>
      <c r="G290" s="2">
        <v>45405</v>
      </c>
      <c r="H290" s="3" t="s">
        <v>335</v>
      </c>
      <c r="I290">
        <f>((Women_Perfume_Table[[#This Row],[Total Sales]]-$M$2)/$M$3)</f>
        <v>-0.22452766333273202</v>
      </c>
      <c r="J290" s="4" t="str">
        <f>IF(Women_Perfume_Table[[#This Row],[Z-Score]]&gt;3,"No","Yes")</f>
        <v>Yes</v>
      </c>
      <c r="K290" s="4">
        <f>AVERAGEIFS(Women_Perfume_Table[Total Sales],Women_Perfume_Table[Type],Women_Perfume_Table[[#This Row],[Type]])</f>
        <v>24241.821658291443</v>
      </c>
    </row>
    <row r="291" spans="1:11" x14ac:dyDescent="0.3">
      <c r="A291" s="4" t="s">
        <v>40</v>
      </c>
      <c r="B291" t="s">
        <v>2</v>
      </c>
      <c r="C291">
        <v>98.99</v>
      </c>
      <c r="D291">
        <v>3</v>
      </c>
      <c r="E291">
        <v>56</v>
      </c>
      <c r="F291">
        <f>Women_Perfume_Table[[#This Row],[Sold]]*Women_Perfume_Table[[#This Row],[Price]]</f>
        <v>5543.44</v>
      </c>
      <c r="G291" s="2">
        <v>45409</v>
      </c>
      <c r="H291" s="3" t="s">
        <v>143</v>
      </c>
      <c r="I291">
        <f>((Women_Perfume_Table[[#This Row],[Total Sales]]-$M$2)/$M$3)</f>
        <v>-0.22563864635329442</v>
      </c>
      <c r="J291" s="4" t="str">
        <f>IF(Women_Perfume_Table[[#This Row],[Z-Score]]&gt;3,"No","Yes")</f>
        <v>Yes</v>
      </c>
      <c r="K291" s="4">
        <f>AVERAGEIFS(Women_Perfume_Table[Total Sales],Women_Perfume_Table[Type],Women_Perfume_Table[[#This Row],[Type]])</f>
        <v>12921.930135363791</v>
      </c>
    </row>
    <row r="292" spans="1:11" x14ac:dyDescent="0.3">
      <c r="A292" s="4" t="s">
        <v>72</v>
      </c>
      <c r="B292" t="s">
        <v>2</v>
      </c>
      <c r="C292">
        <v>43.99</v>
      </c>
      <c r="D292">
        <v>2</v>
      </c>
      <c r="E292">
        <v>121</v>
      </c>
      <c r="F292">
        <f>Women_Perfume_Table[[#This Row],[Sold]]*Women_Perfume_Table[[#This Row],[Price]]</f>
        <v>5322.79</v>
      </c>
      <c r="G292" s="2">
        <v>45443</v>
      </c>
      <c r="H292" s="3" t="s">
        <v>337</v>
      </c>
      <c r="I292">
        <f>((Women_Perfume_Table[[#This Row],[Total Sales]]-$M$2)/$M$3)</f>
        <v>-0.23160453594898878</v>
      </c>
      <c r="J292" s="4" t="str">
        <f>IF(Women_Perfume_Table[[#This Row],[Z-Score]]&gt;3,"No","Yes")</f>
        <v>Yes</v>
      </c>
      <c r="K292" s="4">
        <f>AVERAGEIFS(Women_Perfume_Table[Total Sales],Women_Perfume_Table[Type],Women_Perfume_Table[[#This Row],[Type]])</f>
        <v>12921.930135363791</v>
      </c>
    </row>
    <row r="293" spans="1:11" x14ac:dyDescent="0.3">
      <c r="A293" s="4" t="s">
        <v>215</v>
      </c>
      <c r="B293" t="s">
        <v>4</v>
      </c>
      <c r="C293">
        <v>24.04</v>
      </c>
      <c r="D293">
        <v>1</v>
      </c>
      <c r="E293">
        <v>221</v>
      </c>
      <c r="F293">
        <f>Women_Perfume_Table[[#This Row],[Sold]]*Women_Perfume_Table[[#This Row],[Price]]</f>
        <v>5312.84</v>
      </c>
      <c r="G293" s="2">
        <v>45352</v>
      </c>
      <c r="H293" s="3" t="s">
        <v>143</v>
      </c>
      <c r="I293">
        <f>((Women_Perfume_Table[[#This Row],[Total Sales]]-$M$2)/$M$3)</f>
        <v>-0.23187356201505344</v>
      </c>
      <c r="J293" s="4" t="str">
        <f>IF(Women_Perfume_Table[[#This Row],[Z-Score]]&gt;3,"No","Yes")</f>
        <v>Yes</v>
      </c>
      <c r="K293" s="4">
        <f>AVERAGEIFS(Women_Perfume_Table[Total Sales],Women_Perfume_Table[Type],Women_Perfume_Table[[#This Row],[Type]])</f>
        <v>24241.821658291443</v>
      </c>
    </row>
    <row r="294" spans="1:11" x14ac:dyDescent="0.3">
      <c r="A294" s="4" t="s">
        <v>183</v>
      </c>
      <c r="B294" t="s">
        <v>4</v>
      </c>
      <c r="C294">
        <v>16.440000000000001</v>
      </c>
      <c r="D294">
        <v>64</v>
      </c>
      <c r="E294">
        <v>315</v>
      </c>
      <c r="F294">
        <f>Women_Perfume_Table[[#This Row],[Sold]]*Women_Perfume_Table[[#This Row],[Price]]</f>
        <v>5178.6000000000004</v>
      </c>
      <c r="G294" s="2">
        <v>45379</v>
      </c>
      <c r="H294" s="3" t="s">
        <v>143</v>
      </c>
      <c r="I294">
        <f>((Women_Perfume_Table[[#This Row],[Total Sales]]-$M$2)/$M$3)</f>
        <v>-0.23550311569430118</v>
      </c>
      <c r="J294" s="4" t="str">
        <f>IF(Women_Perfume_Table[[#This Row],[Z-Score]]&gt;3,"No","Yes")</f>
        <v>Yes</v>
      </c>
      <c r="K294" s="4">
        <f>AVERAGEIFS(Women_Perfume_Table[Total Sales],Women_Perfume_Table[Type],Women_Perfume_Table[[#This Row],[Type]])</f>
        <v>24241.821658291443</v>
      </c>
    </row>
    <row r="295" spans="1:11" x14ac:dyDescent="0.3">
      <c r="A295" s="4" t="s">
        <v>72</v>
      </c>
      <c r="B295" t="s">
        <v>2</v>
      </c>
      <c r="C295">
        <v>44.99</v>
      </c>
      <c r="D295">
        <v>2</v>
      </c>
      <c r="E295">
        <v>114</v>
      </c>
      <c r="F295">
        <f>Women_Perfume_Table[[#This Row],[Sold]]*Women_Perfume_Table[[#This Row],[Price]]</f>
        <v>5128.8600000000006</v>
      </c>
      <c r="G295" s="2">
        <v>45398</v>
      </c>
      <c r="H295" s="3" t="s">
        <v>337</v>
      </c>
      <c r="I295">
        <f>((Women_Perfume_Table[[#This Row],[Total Sales]]-$M$2)/$M$3)</f>
        <v>-0.23684797564666848</v>
      </c>
      <c r="J295" s="4" t="str">
        <f>IF(Women_Perfume_Table[[#This Row],[Z-Score]]&gt;3,"No","Yes")</f>
        <v>Yes</v>
      </c>
      <c r="K295" s="4">
        <f>AVERAGEIFS(Women_Perfume_Table[Total Sales],Women_Perfume_Table[Type],Women_Perfume_Table[[#This Row],[Type]])</f>
        <v>12921.930135363791</v>
      </c>
    </row>
    <row r="296" spans="1:11" x14ac:dyDescent="0.3">
      <c r="A296" s="4" t="s">
        <v>384</v>
      </c>
      <c r="B296" t="s">
        <v>2</v>
      </c>
      <c r="C296">
        <v>17.489999999999998</v>
      </c>
      <c r="D296">
        <v>17</v>
      </c>
      <c r="E296">
        <v>292</v>
      </c>
      <c r="F296">
        <f>Women_Perfume_Table[[#This Row],[Sold]]*Women_Perfume_Table[[#This Row],[Price]]</f>
        <v>5107.08</v>
      </c>
      <c r="G296" s="2">
        <v>45377</v>
      </c>
      <c r="H296" s="3" t="s">
        <v>143</v>
      </c>
      <c r="I296">
        <f>((Women_Perfume_Table[[#This Row],[Total Sales]]-$M$2)/$M$3)</f>
        <v>-0.23743685883449639</v>
      </c>
      <c r="J296" s="4" t="str">
        <f>IF(Women_Perfume_Table[[#This Row],[Z-Score]]&gt;3,"No","Yes")</f>
        <v>Yes</v>
      </c>
      <c r="K296" s="4">
        <f>AVERAGEIFS(Women_Perfume_Table[Total Sales],Women_Perfume_Table[Type],Women_Perfume_Table[[#This Row],[Type]])</f>
        <v>12921.930135363791</v>
      </c>
    </row>
    <row r="297" spans="1:11" x14ac:dyDescent="0.3">
      <c r="A297" s="4" t="s">
        <v>268</v>
      </c>
      <c r="B297" t="s">
        <v>74</v>
      </c>
      <c r="C297">
        <v>20.93</v>
      </c>
      <c r="D297">
        <v>1</v>
      </c>
      <c r="E297">
        <v>243</v>
      </c>
      <c r="F297">
        <f>Women_Perfume_Table[[#This Row],[Sold]]*Women_Perfume_Table[[#This Row],[Price]]</f>
        <v>5085.99</v>
      </c>
      <c r="G297" s="2">
        <v>45399</v>
      </c>
      <c r="H297" s="3" t="s">
        <v>143</v>
      </c>
      <c r="I297">
        <f>((Women_Perfume_Table[[#This Row],[Total Sales]]-$M$2)/$M$3)</f>
        <v>-0.23800708594337106</v>
      </c>
      <c r="J297" s="4" t="str">
        <f>IF(Women_Perfume_Table[[#This Row],[Z-Score]]&gt;3,"No","Yes")</f>
        <v>Yes</v>
      </c>
      <c r="K297" s="4">
        <f>AVERAGEIFS(Women_Perfume_Table[Total Sales],Women_Perfume_Table[Type],Women_Perfume_Table[[#This Row],[Type]])</f>
        <v>23968.416956521738</v>
      </c>
    </row>
    <row r="298" spans="1:11" x14ac:dyDescent="0.3">
      <c r="A298" s="4" t="s">
        <v>6</v>
      </c>
      <c r="B298" t="s">
        <v>263</v>
      </c>
      <c r="C298">
        <v>11.99</v>
      </c>
      <c r="D298">
        <v>1</v>
      </c>
      <c r="E298">
        <v>423</v>
      </c>
      <c r="F298">
        <f>Women_Perfume_Table[[#This Row],[Sold]]*Women_Perfume_Table[[#This Row],[Price]]</f>
        <v>5071.7700000000004</v>
      </c>
      <c r="G298" s="2">
        <v>45315</v>
      </c>
      <c r="H298" s="3" t="s">
        <v>143</v>
      </c>
      <c r="I298">
        <f>((Women_Perfume_Table[[#This Row],[Total Sales]]-$M$2)/$M$3)</f>
        <v>-0.23839156339658099</v>
      </c>
      <c r="J298" s="4" t="str">
        <f>IF(Women_Perfume_Table[[#This Row],[Z-Score]]&gt;3,"No","Yes")</f>
        <v>Yes</v>
      </c>
      <c r="K298" s="4">
        <f>AVERAGEIFS(Women_Perfume_Table[Total Sales],Women_Perfume_Table[Type],Women_Perfume_Table[[#This Row],[Type]])</f>
        <v>1908.4250000000002</v>
      </c>
    </row>
    <row r="299" spans="1:11" x14ac:dyDescent="0.3">
      <c r="A299" s="4" t="s">
        <v>384</v>
      </c>
      <c r="B299" t="s">
        <v>2</v>
      </c>
      <c r="C299">
        <v>33.99</v>
      </c>
      <c r="D299">
        <v>7</v>
      </c>
      <c r="E299">
        <v>149</v>
      </c>
      <c r="F299">
        <f>Women_Perfume_Table[[#This Row],[Sold]]*Women_Perfume_Table[[#This Row],[Price]]</f>
        <v>5064.51</v>
      </c>
      <c r="G299" s="2">
        <v>45330</v>
      </c>
      <c r="H299" s="3" t="s">
        <v>335</v>
      </c>
      <c r="I299">
        <f>((Women_Perfume_Table[[#This Row],[Total Sales]]-$M$2)/$M$3)</f>
        <v>-0.23858785779252362</v>
      </c>
      <c r="J299" s="4" t="str">
        <f>IF(Women_Perfume_Table[[#This Row],[Z-Score]]&gt;3,"No","Yes")</f>
        <v>Yes</v>
      </c>
      <c r="K299" s="4">
        <f>AVERAGEIFS(Women_Perfume_Table[Total Sales],Women_Perfume_Table[Type],Women_Perfume_Table[[#This Row],[Type]])</f>
        <v>12921.930135363791</v>
      </c>
    </row>
    <row r="300" spans="1:11" x14ac:dyDescent="0.3">
      <c r="A300" s="4" t="s">
        <v>15</v>
      </c>
      <c r="B300" t="s">
        <v>4</v>
      </c>
      <c r="C300">
        <v>32.200000000000003</v>
      </c>
      <c r="D300">
        <v>60</v>
      </c>
      <c r="E300">
        <v>157</v>
      </c>
      <c r="F300">
        <f>Women_Perfume_Table[[#This Row],[Sold]]*Women_Perfume_Table[[#This Row],[Price]]</f>
        <v>5055.4000000000005</v>
      </c>
      <c r="G300" s="2">
        <v>45292</v>
      </c>
      <c r="H300" s="3" t="s">
        <v>335</v>
      </c>
      <c r="I300">
        <f>((Women_Perfume_Table[[#This Row],[Total Sales]]-$M$2)/$M$3)</f>
        <v>-0.23883417211029734</v>
      </c>
      <c r="J300" s="4" t="str">
        <f>IF(Women_Perfume_Table[[#This Row],[Z-Score]]&gt;3,"No","Yes")</f>
        <v>Yes</v>
      </c>
      <c r="K300" s="4">
        <f>AVERAGEIFS(Women_Perfume_Table[Total Sales],Women_Perfume_Table[Type],Women_Perfume_Table[[#This Row],[Type]])</f>
        <v>24241.821658291443</v>
      </c>
    </row>
    <row r="301" spans="1:11" x14ac:dyDescent="0.3">
      <c r="A301" s="4" t="s">
        <v>250</v>
      </c>
      <c r="B301" t="s">
        <v>4</v>
      </c>
      <c r="C301">
        <v>14.45</v>
      </c>
      <c r="D301">
        <v>9</v>
      </c>
      <c r="E301">
        <v>349</v>
      </c>
      <c r="F301">
        <f>Women_Perfume_Table[[#This Row],[Sold]]*Women_Perfume_Table[[#This Row],[Price]]</f>
        <v>5043.05</v>
      </c>
      <c r="G301" s="2">
        <v>45312</v>
      </c>
      <c r="H301" s="3" t="s">
        <v>336</v>
      </c>
      <c r="I301">
        <f>((Women_Perfume_Table[[#This Row],[Total Sales]]-$M$2)/$M$3)</f>
        <v>-0.23916808888576455</v>
      </c>
      <c r="J301" s="4" t="str">
        <f>IF(Women_Perfume_Table[[#This Row],[Z-Score]]&gt;3,"No","Yes")</f>
        <v>Yes</v>
      </c>
      <c r="K301" s="4">
        <f>AVERAGEIFS(Women_Perfume_Table[Total Sales],Women_Perfume_Table[Type],Women_Perfume_Table[[#This Row],[Type]])</f>
        <v>24241.821658291443</v>
      </c>
    </row>
    <row r="302" spans="1:11" x14ac:dyDescent="0.3">
      <c r="A302" s="4" t="s">
        <v>40</v>
      </c>
      <c r="B302" t="s">
        <v>2</v>
      </c>
      <c r="C302">
        <v>39.99</v>
      </c>
      <c r="D302">
        <v>8</v>
      </c>
      <c r="E302">
        <v>126</v>
      </c>
      <c r="F302">
        <f>Women_Perfume_Table[[#This Row],[Sold]]*Women_Perfume_Table[[#This Row],[Price]]</f>
        <v>5038.7400000000007</v>
      </c>
      <c r="G302" s="2">
        <v>45318</v>
      </c>
      <c r="H302" s="3" t="s">
        <v>335</v>
      </c>
      <c r="I302">
        <f>((Women_Perfume_Table[[#This Row],[Total Sales]]-$M$2)/$M$3)</f>
        <v>-0.23928462178473317</v>
      </c>
      <c r="J302" s="4" t="str">
        <f>IF(Women_Perfume_Table[[#This Row],[Z-Score]]&gt;3,"No","Yes")</f>
        <v>Yes</v>
      </c>
      <c r="K302" s="4">
        <f>AVERAGEIFS(Women_Perfume_Table[Total Sales],Women_Perfume_Table[Type],Women_Perfume_Table[[#This Row],[Type]])</f>
        <v>12921.930135363791</v>
      </c>
    </row>
    <row r="303" spans="1:11" x14ac:dyDescent="0.3">
      <c r="A303" s="4" t="s">
        <v>13</v>
      </c>
      <c r="B303" t="s">
        <v>2</v>
      </c>
      <c r="C303">
        <v>34.76</v>
      </c>
      <c r="D303">
        <v>1</v>
      </c>
      <c r="E303">
        <v>144</v>
      </c>
      <c r="F303">
        <f>Women_Perfume_Table[[#This Row],[Sold]]*Women_Perfume_Table[[#This Row],[Price]]</f>
        <v>5005.4399999999996</v>
      </c>
      <c r="G303" s="2">
        <v>45358</v>
      </c>
      <c r="H303" s="3" t="s">
        <v>336</v>
      </c>
      <c r="I303">
        <f>((Women_Perfume_Table[[#This Row],[Total Sales]]-$M$2)/$M$3)</f>
        <v>-0.24018498037769326</v>
      </c>
      <c r="J303" s="4" t="str">
        <f>IF(Women_Perfume_Table[[#This Row],[Z-Score]]&gt;3,"No","Yes")</f>
        <v>Yes</v>
      </c>
      <c r="K303" s="4">
        <f>AVERAGEIFS(Women_Perfume_Table[Total Sales],Women_Perfume_Table[Type],Women_Perfume_Table[[#This Row],[Type]])</f>
        <v>12921.930135363791</v>
      </c>
    </row>
    <row r="304" spans="1:11" x14ac:dyDescent="0.3">
      <c r="A304" s="4" t="s">
        <v>27</v>
      </c>
      <c r="B304" t="s">
        <v>9</v>
      </c>
      <c r="C304">
        <v>20.95</v>
      </c>
      <c r="D304">
        <v>7</v>
      </c>
      <c r="E304">
        <v>238</v>
      </c>
      <c r="F304">
        <f>Women_Perfume_Table[[#This Row],[Sold]]*Women_Perfume_Table[[#This Row],[Price]]</f>
        <v>4986.0999999999995</v>
      </c>
      <c r="G304" s="2">
        <v>45332</v>
      </c>
      <c r="H304" s="3" t="s">
        <v>337</v>
      </c>
      <c r="I304">
        <f>((Women_Perfume_Table[[#This Row],[Total Sales]]-$M$2)/$M$3)</f>
        <v>-0.24070789134429524</v>
      </c>
      <c r="J304" s="4" t="str">
        <f>IF(Women_Perfume_Table[[#This Row],[Z-Score]]&gt;3,"No","Yes")</f>
        <v>Yes</v>
      </c>
      <c r="K304" s="4">
        <f>AVERAGEIFS(Women_Perfume_Table[Total Sales],Women_Perfume_Table[Type],Women_Perfume_Table[[#This Row],[Type]])</f>
        <v>2618.7521428571413</v>
      </c>
    </row>
    <row r="305" spans="1:11" x14ac:dyDescent="0.3">
      <c r="A305" s="4" t="s">
        <v>346</v>
      </c>
      <c r="B305" t="s">
        <v>2</v>
      </c>
      <c r="C305">
        <v>100.99</v>
      </c>
      <c r="D305">
        <v>1</v>
      </c>
      <c r="E305">
        <v>49</v>
      </c>
      <c r="F305">
        <f>Women_Perfume_Table[[#This Row],[Sold]]*Women_Perfume_Table[[#This Row],[Price]]</f>
        <v>4948.5099999999993</v>
      </c>
      <c r="G305" s="2">
        <v>45395</v>
      </c>
      <c r="H305" s="3" t="s">
        <v>337</v>
      </c>
      <c r="I305">
        <f>((Women_Perfume_Table[[#This Row],[Total Sales]]-$M$2)/$M$3)</f>
        <v>-0.24172424208031226</v>
      </c>
      <c r="J305" s="4" t="str">
        <f>IF(Women_Perfume_Table[[#This Row],[Z-Score]]&gt;3,"No","Yes")</f>
        <v>Yes</v>
      </c>
      <c r="K305" s="4">
        <f>AVERAGEIFS(Women_Perfume_Table[Total Sales],Women_Perfume_Table[Type],Women_Perfume_Table[[#This Row],[Type]])</f>
        <v>12921.930135363791</v>
      </c>
    </row>
    <row r="306" spans="1:11" x14ac:dyDescent="0.3">
      <c r="A306" s="4" t="s">
        <v>207</v>
      </c>
      <c r="B306" t="s">
        <v>2</v>
      </c>
      <c r="C306">
        <v>100.99</v>
      </c>
      <c r="D306">
        <v>1</v>
      </c>
      <c r="E306">
        <v>48</v>
      </c>
      <c r="F306">
        <f>Women_Perfume_Table[[#This Row],[Sold]]*Women_Perfume_Table[[#This Row],[Price]]</f>
        <v>4847.5199999999995</v>
      </c>
      <c r="G306" s="2">
        <v>45396</v>
      </c>
      <c r="H306" s="3" t="s">
        <v>337</v>
      </c>
      <c r="I306">
        <f>((Women_Perfume_Table[[#This Row],[Total Sales]]-$M$2)/$M$3)</f>
        <v>-0.24445478905637918</v>
      </c>
      <c r="J306" s="4" t="str">
        <f>IF(Women_Perfume_Table[[#This Row],[Z-Score]]&gt;3,"No","Yes")</f>
        <v>Yes</v>
      </c>
      <c r="K306" s="4">
        <f>AVERAGEIFS(Women_Perfume_Table[Total Sales],Women_Perfume_Table[Type],Women_Perfume_Table[[#This Row],[Type]])</f>
        <v>12921.930135363791</v>
      </c>
    </row>
    <row r="307" spans="1:11" x14ac:dyDescent="0.3">
      <c r="A307" s="4" t="s">
        <v>316</v>
      </c>
      <c r="B307" t="s">
        <v>2</v>
      </c>
      <c r="C307">
        <v>29.66</v>
      </c>
      <c r="D307">
        <v>10</v>
      </c>
      <c r="E307">
        <v>163</v>
      </c>
      <c r="F307">
        <f>Women_Perfume_Table[[#This Row],[Sold]]*Women_Perfume_Table[[#This Row],[Price]]</f>
        <v>4834.58</v>
      </c>
      <c r="G307" s="2">
        <v>45350</v>
      </c>
      <c r="H307" s="3" t="s">
        <v>337</v>
      </c>
      <c r="I307">
        <f>((Women_Perfume_Table[[#This Row],[Total Sales]]-$M$2)/$M$3)</f>
        <v>-0.24480465813124114</v>
      </c>
      <c r="J307" s="4" t="str">
        <f>IF(Women_Perfume_Table[[#This Row],[Z-Score]]&gt;3,"No","Yes")</f>
        <v>Yes</v>
      </c>
      <c r="K307" s="4">
        <f>AVERAGEIFS(Women_Perfume_Table[Total Sales],Women_Perfume_Table[Type],Women_Perfume_Table[[#This Row],[Type]])</f>
        <v>12921.930135363791</v>
      </c>
    </row>
    <row r="308" spans="1:11" x14ac:dyDescent="0.3">
      <c r="A308" s="4" t="s">
        <v>43</v>
      </c>
      <c r="B308" t="s">
        <v>2</v>
      </c>
      <c r="C308">
        <v>129.99</v>
      </c>
      <c r="D308">
        <v>5</v>
      </c>
      <c r="E308">
        <v>37</v>
      </c>
      <c r="F308">
        <f>Women_Perfume_Table[[#This Row],[Sold]]*Women_Perfume_Table[[#This Row],[Price]]</f>
        <v>4809.63</v>
      </c>
      <c r="G308" s="2">
        <v>45382</v>
      </c>
      <c r="H308" s="3" t="s">
        <v>335</v>
      </c>
      <c r="I308">
        <f>((Women_Perfume_Table[[#This Row],[Total Sales]]-$M$2)/$M$3)</f>
        <v>-0.2454792511310715</v>
      </c>
      <c r="J308" s="4" t="str">
        <f>IF(Women_Perfume_Table[[#This Row],[Z-Score]]&gt;3,"No","Yes")</f>
        <v>Yes</v>
      </c>
      <c r="K308" s="4">
        <f>AVERAGEIFS(Women_Perfume_Table[Total Sales],Women_Perfume_Table[Type],Women_Perfume_Table[[#This Row],[Type]])</f>
        <v>12921.930135363791</v>
      </c>
    </row>
    <row r="309" spans="1:11" x14ac:dyDescent="0.3">
      <c r="A309" s="4" t="s">
        <v>79</v>
      </c>
      <c r="B309" t="s">
        <v>2</v>
      </c>
      <c r="C309">
        <v>43.99</v>
      </c>
      <c r="D309">
        <v>10</v>
      </c>
      <c r="E309">
        <v>109</v>
      </c>
      <c r="F309">
        <f>Women_Perfume_Table[[#This Row],[Sold]]*Women_Perfume_Table[[#This Row],[Price]]</f>
        <v>4794.91</v>
      </c>
      <c r="G309" s="2">
        <v>45312</v>
      </c>
      <c r="H309" s="3" t="s">
        <v>335</v>
      </c>
      <c r="I309">
        <f>((Women_Perfume_Table[[#This Row],[Total Sales]]-$M$2)/$M$3)</f>
        <v>-0.24587724748207368</v>
      </c>
      <c r="J309" s="4" t="str">
        <f>IF(Women_Perfume_Table[[#This Row],[Z-Score]]&gt;3,"No","Yes")</f>
        <v>Yes</v>
      </c>
      <c r="K309" s="4">
        <f>AVERAGEIFS(Women_Perfume_Table[Total Sales],Women_Perfume_Table[Type],Women_Perfume_Table[[#This Row],[Type]])</f>
        <v>12921.930135363791</v>
      </c>
    </row>
    <row r="310" spans="1:11" x14ac:dyDescent="0.3">
      <c r="A310" s="4" t="s">
        <v>240</v>
      </c>
      <c r="B310" t="s">
        <v>2</v>
      </c>
      <c r="C310">
        <v>38.99</v>
      </c>
      <c r="D310">
        <v>3</v>
      </c>
      <c r="E310">
        <v>122</v>
      </c>
      <c r="F310">
        <f>Women_Perfume_Table[[#This Row],[Sold]]*Women_Perfume_Table[[#This Row],[Price]]</f>
        <v>4756.7800000000007</v>
      </c>
      <c r="G310" s="2">
        <v>45337</v>
      </c>
      <c r="H310" s="3" t="s">
        <v>335</v>
      </c>
      <c r="I310">
        <f>((Women_Perfume_Table[[#This Row],[Total Sales]]-$M$2)/$M$3)</f>
        <v>-0.24690819862770624</v>
      </c>
      <c r="J310" s="4" t="str">
        <f>IF(Women_Perfume_Table[[#This Row],[Z-Score]]&gt;3,"No","Yes")</f>
        <v>Yes</v>
      </c>
      <c r="K310" s="4">
        <f>AVERAGEIFS(Women_Perfume_Table[Total Sales],Women_Perfume_Table[Type],Women_Perfume_Table[[#This Row],[Type]])</f>
        <v>12921.930135363791</v>
      </c>
    </row>
    <row r="311" spans="1:11" x14ac:dyDescent="0.3">
      <c r="A311" s="4" t="s">
        <v>27</v>
      </c>
      <c r="B311" t="s">
        <v>2</v>
      </c>
      <c r="C311">
        <v>100.99</v>
      </c>
      <c r="D311">
        <v>1</v>
      </c>
      <c r="E311">
        <v>47</v>
      </c>
      <c r="F311">
        <f>Women_Perfume_Table[[#This Row],[Sold]]*Women_Perfume_Table[[#This Row],[Price]]</f>
        <v>4746.53</v>
      </c>
      <c r="G311" s="2">
        <v>45420</v>
      </c>
      <c r="H311" s="3" t="s">
        <v>143</v>
      </c>
      <c r="I311">
        <f>((Women_Perfume_Table[[#This Row],[Total Sales]]-$M$2)/$M$3)</f>
        <v>-0.24718533603244622</v>
      </c>
      <c r="J311" s="4" t="str">
        <f>IF(Women_Perfume_Table[[#This Row],[Z-Score]]&gt;3,"No","Yes")</f>
        <v>Yes</v>
      </c>
      <c r="K311" s="4">
        <f>AVERAGEIFS(Women_Perfume_Table[Total Sales],Women_Perfume_Table[Type],Women_Perfume_Table[[#This Row],[Type]])</f>
        <v>12921.930135363791</v>
      </c>
    </row>
    <row r="312" spans="1:11" x14ac:dyDescent="0.3">
      <c r="A312" s="4" t="s">
        <v>27</v>
      </c>
      <c r="B312" t="s">
        <v>2</v>
      </c>
      <c r="C312">
        <v>103.99</v>
      </c>
      <c r="D312">
        <v>2</v>
      </c>
      <c r="E312">
        <v>45</v>
      </c>
      <c r="F312">
        <f>Women_Perfume_Table[[#This Row],[Sold]]*Women_Perfume_Table[[#This Row],[Price]]</f>
        <v>4679.55</v>
      </c>
      <c r="G312" s="2">
        <v>45292</v>
      </c>
      <c r="H312" s="3" t="s">
        <v>143</v>
      </c>
      <c r="I312">
        <f>((Women_Perfume_Table[[#This Row],[Total Sales]]-$M$2)/$M$3)</f>
        <v>-0.24899632758068829</v>
      </c>
      <c r="J312" s="4" t="str">
        <f>IF(Women_Perfume_Table[[#This Row],[Z-Score]]&gt;3,"No","Yes")</f>
        <v>Yes</v>
      </c>
      <c r="K312" s="4">
        <f>AVERAGEIFS(Women_Perfume_Table[Total Sales],Women_Perfume_Table[Type],Women_Perfume_Table[[#This Row],[Type]])</f>
        <v>12921.930135363791</v>
      </c>
    </row>
    <row r="313" spans="1:11" x14ac:dyDescent="0.3">
      <c r="A313" s="4" t="s">
        <v>212</v>
      </c>
      <c r="B313" t="s">
        <v>2</v>
      </c>
      <c r="C313">
        <v>9.49</v>
      </c>
      <c r="D313">
        <v>5</v>
      </c>
      <c r="E313">
        <v>491</v>
      </c>
      <c r="F313">
        <f>Women_Perfume_Table[[#This Row],[Sold]]*Women_Perfume_Table[[#This Row],[Price]]</f>
        <v>4659.59</v>
      </c>
      <c r="G313" s="2">
        <v>45399</v>
      </c>
      <c r="H313" s="3" t="s">
        <v>337</v>
      </c>
      <c r="I313">
        <f>((Women_Perfume_Table[[#This Row],[Total Sales]]-$M$2)/$M$3)</f>
        <v>-0.24953600198055256</v>
      </c>
      <c r="J313" s="4" t="str">
        <f>IF(Women_Perfume_Table[[#This Row],[Z-Score]]&gt;3,"No","Yes")</f>
        <v>Yes</v>
      </c>
      <c r="K313" s="4">
        <f>AVERAGEIFS(Women_Perfume_Table[Total Sales],Women_Perfume_Table[Type],Women_Perfume_Table[[#This Row],[Type]])</f>
        <v>12921.930135363791</v>
      </c>
    </row>
    <row r="314" spans="1:11" x14ac:dyDescent="0.3">
      <c r="A314" s="4" t="s">
        <v>200</v>
      </c>
      <c r="B314" t="s">
        <v>41</v>
      </c>
      <c r="C314">
        <v>34.979999999999997</v>
      </c>
      <c r="D314">
        <v>10</v>
      </c>
      <c r="E314">
        <v>131</v>
      </c>
      <c r="F314">
        <f>Women_Perfume_Table[[#This Row],[Sold]]*Women_Perfume_Table[[#This Row],[Price]]</f>
        <v>4582.3799999999992</v>
      </c>
      <c r="G314" s="2">
        <v>45340</v>
      </c>
      <c r="H314" s="3" t="s">
        <v>143</v>
      </c>
      <c r="I314">
        <f>((Women_Perfume_Table[[#This Row],[Total Sales]]-$M$2)/$M$3)</f>
        <v>-0.25162359017762292</v>
      </c>
      <c r="J314" s="4" t="str">
        <f>IF(Women_Perfume_Table[[#This Row],[Z-Score]]&gt;3,"No","Yes")</f>
        <v>Yes</v>
      </c>
      <c r="K314" s="4">
        <f>AVERAGEIFS(Women_Perfume_Table[Total Sales],Women_Perfume_Table[Type],Women_Perfume_Table[[#This Row],[Type]])</f>
        <v>12921.930135363791</v>
      </c>
    </row>
    <row r="315" spans="1:11" x14ac:dyDescent="0.3">
      <c r="A315" s="4" t="s">
        <v>19</v>
      </c>
      <c r="B315" t="s">
        <v>2</v>
      </c>
      <c r="C315">
        <v>55.99</v>
      </c>
      <c r="D315">
        <v>5</v>
      </c>
      <c r="E315">
        <v>80</v>
      </c>
      <c r="F315">
        <f>Women_Perfume_Table[[#This Row],[Sold]]*Women_Perfume_Table[[#This Row],[Price]]</f>
        <v>4479.2</v>
      </c>
      <c r="G315" s="2">
        <v>45334</v>
      </c>
      <c r="H315" s="3" t="s">
        <v>335</v>
      </c>
      <c r="I315">
        <f>((Women_Perfume_Table[[#This Row],[Total Sales]]-$M$2)/$M$3)</f>
        <v>-0.25441334992601966</v>
      </c>
      <c r="J315" s="4" t="str">
        <f>IF(Women_Perfume_Table[[#This Row],[Z-Score]]&gt;3,"No","Yes")</f>
        <v>Yes</v>
      </c>
      <c r="K315" s="4">
        <f>AVERAGEIFS(Women_Perfume_Table[Total Sales],Women_Perfume_Table[Type],Women_Perfume_Table[[#This Row],[Type]])</f>
        <v>12921.930135363791</v>
      </c>
    </row>
    <row r="316" spans="1:11" x14ac:dyDescent="0.3">
      <c r="A316" s="4" t="s">
        <v>210</v>
      </c>
      <c r="B316" t="s">
        <v>74</v>
      </c>
      <c r="C316">
        <v>16.82</v>
      </c>
      <c r="D316">
        <v>38</v>
      </c>
      <c r="E316">
        <v>263</v>
      </c>
      <c r="F316">
        <f>Women_Perfume_Table[[#This Row],[Sold]]*Women_Perfume_Table[[#This Row],[Price]]</f>
        <v>4423.66</v>
      </c>
      <c r="G316" s="2">
        <v>45412</v>
      </c>
      <c r="H316" s="3" t="s">
        <v>336</v>
      </c>
      <c r="I316">
        <f>((Women_Perfume_Table[[#This Row],[Total Sales]]-$M$2)/$M$3)</f>
        <v>-0.25591502909277641</v>
      </c>
      <c r="J316" s="4" t="str">
        <f>IF(Women_Perfume_Table[[#This Row],[Z-Score]]&gt;3,"No","Yes")</f>
        <v>Yes</v>
      </c>
      <c r="K316" s="4">
        <f>AVERAGEIFS(Women_Perfume_Table[Total Sales],Women_Perfume_Table[Type],Women_Perfume_Table[[#This Row],[Type]])</f>
        <v>23968.416956521738</v>
      </c>
    </row>
    <row r="317" spans="1:11" x14ac:dyDescent="0.3">
      <c r="A317" s="4" t="s">
        <v>6</v>
      </c>
      <c r="B317" t="s">
        <v>74</v>
      </c>
      <c r="C317">
        <v>29.06</v>
      </c>
      <c r="D317">
        <v>103</v>
      </c>
      <c r="E317">
        <v>152</v>
      </c>
      <c r="F317">
        <f>Women_Perfume_Table[[#This Row],[Sold]]*Women_Perfume_Table[[#This Row],[Price]]</f>
        <v>4417.12</v>
      </c>
      <c r="G317" s="2">
        <v>45444</v>
      </c>
      <c r="H317" s="3" t="s">
        <v>335</v>
      </c>
      <c r="I317">
        <f>((Women_Perfume_Table[[#This Row],[Total Sales]]-$M$2)/$M$3)</f>
        <v>-0.25609185627589831</v>
      </c>
      <c r="J317" s="4" t="str">
        <f>IF(Women_Perfume_Table[[#This Row],[Z-Score]]&gt;3,"No","Yes")</f>
        <v>Yes</v>
      </c>
      <c r="K317" s="4">
        <f>AVERAGEIFS(Women_Perfume_Table[Total Sales],Women_Perfume_Table[Type],Women_Perfume_Table[[#This Row],[Type]])</f>
        <v>23968.416956521738</v>
      </c>
    </row>
    <row r="318" spans="1:11" x14ac:dyDescent="0.3">
      <c r="A318" s="4" t="s">
        <v>96</v>
      </c>
      <c r="B318" t="s">
        <v>2</v>
      </c>
      <c r="C318">
        <v>28.99</v>
      </c>
      <c r="D318">
        <v>8</v>
      </c>
      <c r="E318">
        <v>152</v>
      </c>
      <c r="F318">
        <f>Women_Perfume_Table[[#This Row],[Sold]]*Women_Perfume_Table[[#This Row],[Price]]</f>
        <v>4406.4799999999996</v>
      </c>
      <c r="G318" s="2">
        <v>45387</v>
      </c>
      <c r="H318" s="3" t="s">
        <v>143</v>
      </c>
      <c r="I318">
        <f>((Women_Perfume_Table[[#This Row],[Total Sales]]-$M$2)/$M$3)</f>
        <v>-0.25637953842091615</v>
      </c>
      <c r="J318" s="4" t="str">
        <f>IF(Women_Perfume_Table[[#This Row],[Z-Score]]&gt;3,"No","Yes")</f>
        <v>Yes</v>
      </c>
      <c r="K318" s="4">
        <f>AVERAGEIFS(Women_Perfume_Table[Total Sales],Women_Perfume_Table[Type],Women_Perfume_Table[[#This Row],[Type]])</f>
        <v>12921.930135363791</v>
      </c>
    </row>
    <row r="319" spans="1:11" x14ac:dyDescent="0.3">
      <c r="A319" s="4" t="s">
        <v>96</v>
      </c>
      <c r="B319" t="s">
        <v>41</v>
      </c>
      <c r="C319">
        <v>37.96</v>
      </c>
      <c r="D319">
        <v>1</v>
      </c>
      <c r="E319">
        <v>116</v>
      </c>
      <c r="F319">
        <f>Women_Perfume_Table[[#This Row],[Sold]]*Women_Perfume_Table[[#This Row],[Price]]</f>
        <v>4403.3599999999997</v>
      </c>
      <c r="G319" s="2">
        <v>45359</v>
      </c>
      <c r="H319" s="3" t="s">
        <v>143</v>
      </c>
      <c r="I319">
        <f>((Women_Perfume_Table[[#This Row],[Total Sales]]-$M$2)/$M$3)</f>
        <v>-0.25646389634313937</v>
      </c>
      <c r="J319" s="4" t="str">
        <f>IF(Women_Perfume_Table[[#This Row],[Z-Score]]&gt;3,"No","Yes")</f>
        <v>Yes</v>
      </c>
      <c r="K319" s="4">
        <f>AVERAGEIFS(Women_Perfume_Table[Total Sales],Women_Perfume_Table[Type],Women_Perfume_Table[[#This Row],[Type]])</f>
        <v>12921.930135363791</v>
      </c>
    </row>
    <row r="320" spans="1:11" x14ac:dyDescent="0.3">
      <c r="A320" s="4" t="s">
        <v>79</v>
      </c>
      <c r="B320" t="s">
        <v>74</v>
      </c>
      <c r="C320">
        <v>64.540000000000006</v>
      </c>
      <c r="D320">
        <v>29</v>
      </c>
      <c r="E320">
        <v>68</v>
      </c>
      <c r="F320">
        <f>Women_Perfume_Table[[#This Row],[Sold]]*Women_Perfume_Table[[#This Row],[Price]]</f>
        <v>4388.72</v>
      </c>
      <c r="G320" s="2">
        <v>45328</v>
      </c>
      <c r="H320" s="3" t="s">
        <v>336</v>
      </c>
      <c r="I320">
        <f>((Women_Perfume_Table[[#This Row],[Total Sales]]-$M$2)/$M$3)</f>
        <v>-0.25685972967049475</v>
      </c>
      <c r="J320" s="4" t="str">
        <f>IF(Women_Perfume_Table[[#This Row],[Z-Score]]&gt;3,"No","Yes")</f>
        <v>Yes</v>
      </c>
      <c r="K320" s="4">
        <f>AVERAGEIFS(Women_Perfume_Table[Total Sales],Women_Perfume_Table[Type],Women_Perfume_Table[[#This Row],[Type]])</f>
        <v>23968.416956521738</v>
      </c>
    </row>
    <row r="321" spans="1:11" x14ac:dyDescent="0.3">
      <c r="A321" s="4" t="s">
        <v>31</v>
      </c>
      <c r="B321" t="s">
        <v>4</v>
      </c>
      <c r="C321">
        <v>25.69</v>
      </c>
      <c r="D321">
        <v>11</v>
      </c>
      <c r="E321">
        <v>169</v>
      </c>
      <c r="F321">
        <f>Women_Perfume_Table[[#This Row],[Sold]]*Women_Perfume_Table[[#This Row],[Price]]</f>
        <v>4341.6100000000006</v>
      </c>
      <c r="G321" s="2">
        <v>45367</v>
      </c>
      <c r="H321" s="3" t="s">
        <v>335</v>
      </c>
      <c r="I321">
        <f>((Women_Perfume_Table[[#This Row],[Total Sales]]-$M$2)/$M$3)</f>
        <v>-0.25813348022047511</v>
      </c>
      <c r="J321" s="4" t="str">
        <f>IF(Women_Perfume_Table[[#This Row],[Z-Score]]&gt;3,"No","Yes")</f>
        <v>Yes</v>
      </c>
      <c r="K321" s="4">
        <f>AVERAGEIFS(Women_Perfume_Table[Total Sales],Women_Perfume_Table[Type],Women_Perfume_Table[[#This Row],[Type]])</f>
        <v>24241.821658291443</v>
      </c>
    </row>
    <row r="322" spans="1:11" x14ac:dyDescent="0.3">
      <c r="A322" s="4" t="s">
        <v>116</v>
      </c>
      <c r="B322" t="s">
        <v>2</v>
      </c>
      <c r="C322">
        <v>18.760000000000002</v>
      </c>
      <c r="D322">
        <v>4</v>
      </c>
      <c r="E322">
        <v>229</v>
      </c>
      <c r="F322">
        <f>Women_Perfume_Table[[#This Row],[Sold]]*Women_Perfume_Table[[#This Row],[Price]]</f>
        <v>4296.04</v>
      </c>
      <c r="G322" s="2">
        <v>45365</v>
      </c>
      <c r="H322" s="3" t="s">
        <v>143</v>
      </c>
      <c r="I322">
        <f>((Women_Perfume_Table[[#This Row],[Total Sales]]-$M$2)/$M$3)</f>
        <v>-0.25936559256525549</v>
      </c>
      <c r="J322" s="4" t="str">
        <f>IF(Women_Perfume_Table[[#This Row],[Z-Score]]&gt;3,"No","Yes")</f>
        <v>Yes</v>
      </c>
      <c r="K322" s="4">
        <f>AVERAGEIFS(Women_Perfume_Table[Total Sales],Women_Perfume_Table[Type],Women_Perfume_Table[[#This Row],[Type]])</f>
        <v>12921.930135363791</v>
      </c>
    </row>
    <row r="323" spans="1:11" x14ac:dyDescent="0.3">
      <c r="A323" s="4" t="s">
        <v>116</v>
      </c>
      <c r="B323" t="s">
        <v>2</v>
      </c>
      <c r="C323">
        <v>118.99</v>
      </c>
      <c r="D323">
        <v>6</v>
      </c>
      <c r="E323">
        <v>36</v>
      </c>
      <c r="F323">
        <f>Women_Perfume_Table[[#This Row],[Sold]]*Women_Perfume_Table[[#This Row],[Price]]</f>
        <v>4283.6399999999994</v>
      </c>
      <c r="G323" s="2">
        <v>45402</v>
      </c>
      <c r="H323" s="3" t="s">
        <v>336</v>
      </c>
      <c r="I323">
        <f>((Women_Perfume_Table[[#This Row],[Total Sales]]-$M$2)/$M$3)</f>
        <v>-0.2597008612305019</v>
      </c>
      <c r="J323" s="4" t="str">
        <f>IF(Women_Perfume_Table[[#This Row],[Z-Score]]&gt;3,"No","Yes")</f>
        <v>Yes</v>
      </c>
      <c r="K323" s="4">
        <f>AVERAGEIFS(Women_Perfume_Table[Total Sales],Women_Perfume_Table[Type],Women_Perfume_Table[[#This Row],[Type]])</f>
        <v>12921.930135363791</v>
      </c>
    </row>
    <row r="324" spans="1:11" x14ac:dyDescent="0.3">
      <c r="A324" s="4" t="s">
        <v>186</v>
      </c>
      <c r="B324" t="s">
        <v>4</v>
      </c>
      <c r="C324">
        <v>24.95</v>
      </c>
      <c r="D324">
        <v>7</v>
      </c>
      <c r="E324">
        <v>171</v>
      </c>
      <c r="F324">
        <f>Women_Perfume_Table[[#This Row],[Sold]]*Women_Perfume_Table[[#This Row],[Price]]</f>
        <v>4266.45</v>
      </c>
      <c r="G324" s="2">
        <v>45402</v>
      </c>
      <c r="H324" s="3" t="s">
        <v>337</v>
      </c>
      <c r="I324">
        <f>((Women_Perfume_Table[[#This Row],[Total Sales]]-$M$2)/$M$3)</f>
        <v>-0.26016564093659744</v>
      </c>
      <c r="J324" s="4" t="str">
        <f>IF(Women_Perfume_Table[[#This Row],[Z-Score]]&gt;3,"No","Yes")</f>
        <v>Yes</v>
      </c>
      <c r="K324" s="4">
        <f>AVERAGEIFS(Women_Perfume_Table[Total Sales],Women_Perfume_Table[Type],Women_Perfume_Table[[#This Row],[Type]])</f>
        <v>24241.821658291443</v>
      </c>
    </row>
    <row r="325" spans="1:11" x14ac:dyDescent="0.3">
      <c r="A325" s="4" t="s">
        <v>204</v>
      </c>
      <c r="B325" t="s">
        <v>2</v>
      </c>
      <c r="C325">
        <v>38.99</v>
      </c>
      <c r="D325">
        <v>8</v>
      </c>
      <c r="E325">
        <v>108</v>
      </c>
      <c r="F325">
        <f>Women_Perfume_Table[[#This Row],[Sold]]*Women_Perfume_Table[[#This Row],[Price]]</f>
        <v>4210.92</v>
      </c>
      <c r="G325" s="2">
        <v>45363</v>
      </c>
      <c r="H325" s="3" t="s">
        <v>337</v>
      </c>
      <c r="I325">
        <f>((Women_Perfume_Table[[#This Row],[Total Sales]]-$M$2)/$M$3)</f>
        <v>-0.26166704972539834</v>
      </c>
      <c r="J325" s="4" t="str">
        <f>IF(Women_Perfume_Table[[#This Row],[Z-Score]]&gt;3,"No","Yes")</f>
        <v>Yes</v>
      </c>
      <c r="K325" s="4">
        <f>AVERAGEIFS(Women_Perfume_Table[Total Sales],Women_Perfume_Table[Type],Women_Perfume_Table[[#This Row],[Type]])</f>
        <v>12921.930135363791</v>
      </c>
    </row>
    <row r="326" spans="1:11" x14ac:dyDescent="0.3">
      <c r="A326" s="4" t="s">
        <v>230</v>
      </c>
      <c r="B326" t="s">
        <v>2</v>
      </c>
      <c r="C326">
        <v>26.99</v>
      </c>
      <c r="D326">
        <v>6</v>
      </c>
      <c r="E326">
        <v>155</v>
      </c>
      <c r="F326">
        <f>Women_Perfume_Table[[#This Row],[Sold]]*Women_Perfume_Table[[#This Row],[Price]]</f>
        <v>4183.45</v>
      </c>
      <c r="G326" s="2">
        <v>45324</v>
      </c>
      <c r="H326" s="3" t="s">
        <v>143</v>
      </c>
      <c r="I326">
        <f>((Women_Perfume_Table[[#This Row],[Total Sales]]-$M$2)/$M$3)</f>
        <v>-0.26240977797010134</v>
      </c>
      <c r="J326" s="4" t="str">
        <f>IF(Women_Perfume_Table[[#This Row],[Z-Score]]&gt;3,"No","Yes")</f>
        <v>Yes</v>
      </c>
      <c r="K326" s="4">
        <f>AVERAGEIFS(Women_Perfume_Table[Total Sales],Women_Perfume_Table[Type],Women_Perfume_Table[[#This Row],[Type]])</f>
        <v>12921.930135363791</v>
      </c>
    </row>
    <row r="327" spans="1:11" x14ac:dyDescent="0.3">
      <c r="A327" s="4" t="s">
        <v>13</v>
      </c>
      <c r="B327" t="s">
        <v>4</v>
      </c>
      <c r="C327">
        <v>28.6</v>
      </c>
      <c r="D327">
        <v>10</v>
      </c>
      <c r="E327">
        <v>145</v>
      </c>
      <c r="F327">
        <f>Women_Perfume_Table[[#This Row],[Sold]]*Women_Perfume_Table[[#This Row],[Price]]</f>
        <v>4147</v>
      </c>
      <c r="G327" s="2">
        <v>45326</v>
      </c>
      <c r="H327" s="3" t="s">
        <v>143</v>
      </c>
      <c r="I327">
        <f>((Women_Perfume_Table[[#This Row],[Total Sales]]-$M$2)/$M$3)</f>
        <v>-0.2633953056191522</v>
      </c>
      <c r="J327" s="4" t="str">
        <f>IF(Women_Perfume_Table[[#This Row],[Z-Score]]&gt;3,"No","Yes")</f>
        <v>Yes</v>
      </c>
      <c r="K327" s="4">
        <f>AVERAGEIFS(Women_Perfume_Table[Total Sales],Women_Perfume_Table[Type],Women_Perfume_Table[[#This Row],[Type]])</f>
        <v>24241.821658291443</v>
      </c>
    </row>
    <row r="328" spans="1:11" x14ac:dyDescent="0.3">
      <c r="A328" s="4" t="s">
        <v>5</v>
      </c>
      <c r="B328" t="s">
        <v>2</v>
      </c>
      <c r="C328">
        <v>37.880000000000003</v>
      </c>
      <c r="D328">
        <v>8</v>
      </c>
      <c r="E328">
        <v>108</v>
      </c>
      <c r="F328">
        <f>Women_Perfume_Table[[#This Row],[Sold]]*Women_Perfume_Table[[#This Row],[Price]]</f>
        <v>4091.0400000000004</v>
      </c>
      <c r="G328" s="2">
        <v>45332</v>
      </c>
      <c r="H328" s="3" t="s">
        <v>143</v>
      </c>
      <c r="I328">
        <f>((Women_Perfume_Table[[#This Row],[Total Sales]]-$M$2)/$M$3)</f>
        <v>-0.26490834066005431</v>
      </c>
      <c r="J328" s="4" t="str">
        <f>IF(Women_Perfume_Table[[#This Row],[Z-Score]]&gt;3,"No","Yes")</f>
        <v>Yes</v>
      </c>
      <c r="K328" s="4">
        <f>AVERAGEIFS(Women_Perfume_Table[Total Sales],Women_Perfume_Table[Type],Women_Perfume_Table[[#This Row],[Type]])</f>
        <v>12921.930135363791</v>
      </c>
    </row>
    <row r="329" spans="1:11" x14ac:dyDescent="0.3">
      <c r="A329" s="4" t="s">
        <v>364</v>
      </c>
      <c r="B329" t="s">
        <v>2</v>
      </c>
      <c r="C329">
        <v>39.99</v>
      </c>
      <c r="D329">
        <v>10</v>
      </c>
      <c r="E329">
        <v>102</v>
      </c>
      <c r="F329">
        <f>Women_Perfume_Table[[#This Row],[Sold]]*Women_Perfume_Table[[#This Row],[Price]]</f>
        <v>4078.98</v>
      </c>
      <c r="G329" s="2">
        <v>45410</v>
      </c>
      <c r="H329" s="3" t="s">
        <v>336</v>
      </c>
      <c r="I329">
        <f>((Women_Perfume_Table[[#This Row],[Total Sales]]-$M$2)/$M$3)</f>
        <v>-0.26523441647480206</v>
      </c>
      <c r="J329" s="4" t="str">
        <f>IF(Women_Perfume_Table[[#This Row],[Z-Score]]&gt;3,"No","Yes")</f>
        <v>Yes</v>
      </c>
      <c r="K329" s="4">
        <f>AVERAGEIFS(Women_Perfume_Table[Total Sales],Women_Perfume_Table[Type],Women_Perfume_Table[[#This Row],[Type]])</f>
        <v>12921.930135363791</v>
      </c>
    </row>
    <row r="330" spans="1:11" x14ac:dyDescent="0.3">
      <c r="A330" s="4" t="s">
        <v>40</v>
      </c>
      <c r="B330" t="s">
        <v>2</v>
      </c>
      <c r="C330">
        <v>54.99</v>
      </c>
      <c r="D330">
        <v>10</v>
      </c>
      <c r="E330">
        <v>74</v>
      </c>
      <c r="F330">
        <f>Women_Perfume_Table[[#This Row],[Sold]]*Women_Perfume_Table[[#This Row],[Price]]</f>
        <v>4069.26</v>
      </c>
      <c r="G330" s="2">
        <v>45412</v>
      </c>
      <c r="H330" s="3" t="s">
        <v>336</v>
      </c>
      <c r="I330">
        <f>((Women_Perfume_Table[[#This Row],[Total Sales]]-$M$2)/$M$3)</f>
        <v>-0.26549722384788221</v>
      </c>
      <c r="J330" s="4" t="str">
        <f>IF(Women_Perfume_Table[[#This Row],[Z-Score]]&gt;3,"No","Yes")</f>
        <v>Yes</v>
      </c>
      <c r="K330" s="4">
        <f>AVERAGEIFS(Women_Perfume_Table[Total Sales],Women_Perfume_Table[Type],Women_Perfume_Table[[#This Row],[Type]])</f>
        <v>12921.930135363791</v>
      </c>
    </row>
    <row r="331" spans="1:11" x14ac:dyDescent="0.3">
      <c r="A331" s="4" t="s">
        <v>55</v>
      </c>
      <c r="B331" t="s">
        <v>2</v>
      </c>
      <c r="C331">
        <v>26.9</v>
      </c>
      <c r="D331">
        <v>10</v>
      </c>
      <c r="E331">
        <v>150</v>
      </c>
      <c r="F331">
        <f>Women_Perfume_Table[[#This Row],[Sold]]*Women_Perfume_Table[[#This Row],[Price]]</f>
        <v>4035</v>
      </c>
      <c r="G331" s="2">
        <v>45387</v>
      </c>
      <c r="H331" s="3" t="s">
        <v>337</v>
      </c>
      <c r="I331">
        <f>((Women_Perfume_Table[[#This Row],[Total Sales]]-$M$2)/$M$3)</f>
        <v>-0.26642353872460323</v>
      </c>
      <c r="J331" s="4" t="str">
        <f>IF(Women_Perfume_Table[[#This Row],[Z-Score]]&gt;3,"No","Yes")</f>
        <v>Yes</v>
      </c>
      <c r="K331" s="4">
        <f>AVERAGEIFS(Women_Perfume_Table[Total Sales],Women_Perfume_Table[Type],Women_Perfume_Table[[#This Row],[Type]])</f>
        <v>12921.930135363791</v>
      </c>
    </row>
    <row r="332" spans="1:11" x14ac:dyDescent="0.3">
      <c r="A332" s="4" t="s">
        <v>384</v>
      </c>
      <c r="B332" s="4" t="s">
        <v>2</v>
      </c>
      <c r="C332">
        <v>30.99</v>
      </c>
      <c r="D332">
        <v>6</v>
      </c>
      <c r="E332">
        <v>130</v>
      </c>
      <c r="F332">
        <f>Women_Perfume_Table[[#This Row],[Sold]]*Women_Perfume_Table[[#This Row],[Price]]</f>
        <v>4028.7</v>
      </c>
      <c r="G332" s="2">
        <v>45375</v>
      </c>
      <c r="H332" s="3" t="s">
        <v>337</v>
      </c>
      <c r="I332">
        <f>((Women_Perfume_Table[[#This Row],[Total Sales]]-$M$2)/$M$3)</f>
        <v>-0.26659387683678487</v>
      </c>
      <c r="J332" s="4" t="str">
        <f>IF(Women_Perfume_Table[[#This Row],[Z-Score]]&gt;3,"No","Yes")</f>
        <v>Yes</v>
      </c>
      <c r="K332" s="4">
        <f>AVERAGEIFS(Women_Perfume_Table[Total Sales],Women_Perfume_Table[Type],Women_Perfume_Table[[#This Row],[Type]])</f>
        <v>12921.930135363791</v>
      </c>
    </row>
    <row r="333" spans="1:11" x14ac:dyDescent="0.3">
      <c r="A333" s="4" t="s">
        <v>201</v>
      </c>
      <c r="B333" t="s">
        <v>2</v>
      </c>
      <c r="C333">
        <v>38.99</v>
      </c>
      <c r="D333">
        <v>10</v>
      </c>
      <c r="E333">
        <v>103</v>
      </c>
      <c r="F333">
        <f>Women_Perfume_Table[[#This Row],[Sold]]*Women_Perfume_Table[[#This Row],[Price]]</f>
        <v>4015.9700000000003</v>
      </c>
      <c r="G333" s="2">
        <v>45348</v>
      </c>
      <c r="H333" s="3" t="s">
        <v>336</v>
      </c>
      <c r="I333">
        <f>((Women_Perfume_Table[[#This Row],[Total Sales]]-$M$2)/$M$3)</f>
        <v>-0.26693806797457403</v>
      </c>
      <c r="J333" s="4" t="str">
        <f>IF(Women_Perfume_Table[[#This Row],[Z-Score]]&gt;3,"No","Yes")</f>
        <v>Yes</v>
      </c>
      <c r="K333" s="4">
        <f>AVERAGEIFS(Women_Perfume_Table[Total Sales],Women_Perfume_Table[Type],Women_Perfume_Table[[#This Row],[Type]])</f>
        <v>12921.930135363791</v>
      </c>
    </row>
    <row r="334" spans="1:11" x14ac:dyDescent="0.3">
      <c r="A334" s="4" t="s">
        <v>6</v>
      </c>
      <c r="B334" t="s">
        <v>2</v>
      </c>
      <c r="C334">
        <v>22.75</v>
      </c>
      <c r="D334">
        <v>10</v>
      </c>
      <c r="E334">
        <v>174</v>
      </c>
      <c r="F334">
        <f>Women_Perfume_Table[[#This Row],[Sold]]*Women_Perfume_Table[[#This Row],[Price]]</f>
        <v>3958.5</v>
      </c>
      <c r="G334" s="2">
        <v>45372</v>
      </c>
      <c r="H334" s="3" t="s">
        <v>335</v>
      </c>
      <c r="I334">
        <f>((Women_Perfume_Table[[#This Row],[Total Sales]]-$M$2)/$M$3)</f>
        <v>-0.26849193008680866</v>
      </c>
      <c r="J334" s="4" t="str">
        <f>IF(Women_Perfume_Table[[#This Row],[Z-Score]]&gt;3,"No","Yes")</f>
        <v>Yes</v>
      </c>
      <c r="K334" s="4">
        <f>AVERAGEIFS(Women_Perfume_Table[Total Sales],Women_Perfume_Table[Type],Women_Perfume_Table[[#This Row],[Type]])</f>
        <v>12921.930135363791</v>
      </c>
    </row>
    <row r="335" spans="1:11" x14ac:dyDescent="0.3">
      <c r="A335" s="4" t="s">
        <v>236</v>
      </c>
      <c r="B335" t="s">
        <v>2</v>
      </c>
      <c r="C335">
        <v>22.36</v>
      </c>
      <c r="D335">
        <v>46</v>
      </c>
      <c r="E335">
        <v>177</v>
      </c>
      <c r="F335">
        <f>Women_Perfume_Table[[#This Row],[Sold]]*Women_Perfume_Table[[#This Row],[Price]]</f>
        <v>3957.72</v>
      </c>
      <c r="G335" s="2">
        <v>45316</v>
      </c>
      <c r="H335" s="3" t="s">
        <v>335</v>
      </c>
      <c r="I335">
        <f>((Women_Perfume_Table[[#This Row],[Total Sales]]-$M$2)/$M$3)</f>
        <v>-0.26851301956736451</v>
      </c>
      <c r="J335" s="4" t="str">
        <f>IF(Women_Perfume_Table[[#This Row],[Z-Score]]&gt;3,"No","Yes")</f>
        <v>Yes</v>
      </c>
      <c r="K335" s="4">
        <f>AVERAGEIFS(Women_Perfume_Table[Total Sales],Women_Perfume_Table[Type],Women_Perfume_Table[[#This Row],[Type]])</f>
        <v>12921.930135363791</v>
      </c>
    </row>
    <row r="336" spans="1:11" x14ac:dyDescent="0.3">
      <c r="A336" s="4" t="s">
        <v>346</v>
      </c>
      <c r="B336" t="s">
        <v>2</v>
      </c>
      <c r="C336">
        <v>100.99</v>
      </c>
      <c r="D336">
        <v>1</v>
      </c>
      <c r="E336">
        <v>39</v>
      </c>
      <c r="F336">
        <f>Women_Perfume_Table[[#This Row],[Sold]]*Women_Perfume_Table[[#This Row],[Price]]</f>
        <v>3938.6099999999997</v>
      </c>
      <c r="G336" s="2">
        <v>45343</v>
      </c>
      <c r="H336" s="3" t="s">
        <v>337</v>
      </c>
      <c r="I336">
        <f>((Women_Perfume_Table[[#This Row],[Total Sales]]-$M$2)/$M$3)</f>
        <v>-0.26902971184098207</v>
      </c>
      <c r="J336" s="4" t="str">
        <f>IF(Women_Perfume_Table[[#This Row],[Z-Score]]&gt;3,"No","Yes")</f>
        <v>Yes</v>
      </c>
      <c r="K336" s="4">
        <f>AVERAGEIFS(Women_Perfume_Table[Total Sales],Women_Perfume_Table[Type],Women_Perfume_Table[[#This Row],[Type]])</f>
        <v>12921.930135363791</v>
      </c>
    </row>
    <row r="337" spans="1:11" x14ac:dyDescent="0.3">
      <c r="A337" s="4" t="s">
        <v>237</v>
      </c>
      <c r="B337" t="s">
        <v>2</v>
      </c>
      <c r="C337">
        <v>35.79</v>
      </c>
      <c r="D337">
        <v>3</v>
      </c>
      <c r="E337">
        <v>110</v>
      </c>
      <c r="F337">
        <f>Women_Perfume_Table[[#This Row],[Sold]]*Women_Perfume_Table[[#This Row],[Price]]</f>
        <v>3936.9</v>
      </c>
      <c r="G337" s="2">
        <v>45299</v>
      </c>
      <c r="H337" s="3" t="s">
        <v>336</v>
      </c>
      <c r="I337">
        <f>((Women_Perfume_Table[[#This Row],[Total Sales]]-$M$2)/$M$3)</f>
        <v>-0.26907594647143135</v>
      </c>
      <c r="J337" s="4" t="str">
        <f>IF(Women_Perfume_Table[[#This Row],[Z-Score]]&gt;3,"No","Yes")</f>
        <v>Yes</v>
      </c>
      <c r="K337" s="4">
        <f>AVERAGEIFS(Women_Perfume_Table[Total Sales],Women_Perfume_Table[Type],Women_Perfume_Table[[#This Row],[Type]])</f>
        <v>12921.930135363791</v>
      </c>
    </row>
    <row r="338" spans="1:11" x14ac:dyDescent="0.3">
      <c r="A338" s="4" t="s">
        <v>29</v>
      </c>
      <c r="B338" t="s">
        <v>2</v>
      </c>
      <c r="C338">
        <v>39.47</v>
      </c>
      <c r="D338">
        <v>1</v>
      </c>
      <c r="E338">
        <v>99</v>
      </c>
      <c r="F338">
        <f>Women_Perfume_Table[[#This Row],[Sold]]*Women_Perfume_Table[[#This Row],[Price]]</f>
        <v>3907.5299999999997</v>
      </c>
      <c r="G338" s="2">
        <v>45341</v>
      </c>
      <c r="H338" s="3" t="s">
        <v>337</v>
      </c>
      <c r="I338">
        <f>((Women_Perfume_Table[[#This Row],[Total Sales]]-$M$2)/$M$3)</f>
        <v>-0.26987004652774477</v>
      </c>
      <c r="J338" s="4" t="str">
        <f>IF(Women_Perfume_Table[[#This Row],[Z-Score]]&gt;3,"No","Yes")</f>
        <v>Yes</v>
      </c>
      <c r="K338" s="4">
        <f>AVERAGEIFS(Women_Perfume_Table[Total Sales],Women_Perfume_Table[Type],Women_Perfume_Table[[#This Row],[Type]])</f>
        <v>12921.930135363791</v>
      </c>
    </row>
    <row r="339" spans="1:11" x14ac:dyDescent="0.3">
      <c r="A339" s="4" t="s">
        <v>205</v>
      </c>
      <c r="B339" t="s">
        <v>129</v>
      </c>
      <c r="C339">
        <v>20.49</v>
      </c>
      <c r="D339">
        <v>8</v>
      </c>
      <c r="E339">
        <v>190</v>
      </c>
      <c r="F339">
        <f>Women_Perfume_Table[[#This Row],[Sold]]*Women_Perfume_Table[[#This Row],[Price]]</f>
        <v>3893.1</v>
      </c>
      <c r="G339" s="2">
        <v>45414</v>
      </c>
      <c r="H339" s="3" t="s">
        <v>143</v>
      </c>
      <c r="I339">
        <f>((Women_Perfume_Table[[#This Row],[Total Sales]]-$M$2)/$M$3)</f>
        <v>-0.27026020191802741</v>
      </c>
      <c r="J339" s="4" t="str">
        <f>IF(Women_Perfume_Table[[#This Row],[Z-Score]]&gt;3,"No","Yes")</f>
        <v>Yes</v>
      </c>
      <c r="K339" s="4">
        <f>AVERAGEIFS(Women_Perfume_Table[Total Sales],Women_Perfume_Table[Type],Women_Perfume_Table[[#This Row],[Type]])</f>
        <v>5501.9646666666658</v>
      </c>
    </row>
    <row r="340" spans="1:11" x14ac:dyDescent="0.3">
      <c r="A340" s="4" t="s">
        <v>384</v>
      </c>
      <c r="B340" t="s">
        <v>2</v>
      </c>
      <c r="C340">
        <v>34.99</v>
      </c>
      <c r="D340">
        <v>9</v>
      </c>
      <c r="E340">
        <v>110</v>
      </c>
      <c r="F340">
        <f>Women_Perfume_Table[[#This Row],[Sold]]*Women_Perfume_Table[[#This Row],[Price]]</f>
        <v>3848.9</v>
      </c>
      <c r="G340" s="2">
        <v>45339</v>
      </c>
      <c r="H340" s="3" t="s">
        <v>337</v>
      </c>
      <c r="I340">
        <f>((Women_Perfume_Table[[#This Row],[Total Sales]]-$M$2)/$M$3)</f>
        <v>-0.27145527248285722</v>
      </c>
      <c r="J340" s="4" t="str">
        <f>IF(Women_Perfume_Table[[#This Row],[Z-Score]]&gt;3,"No","Yes")</f>
        <v>Yes</v>
      </c>
      <c r="K340" s="4">
        <f>AVERAGEIFS(Women_Perfume_Table[Total Sales],Women_Perfume_Table[Type],Women_Perfume_Table[[#This Row],[Type]])</f>
        <v>12921.930135363791</v>
      </c>
    </row>
    <row r="341" spans="1:11" x14ac:dyDescent="0.3">
      <c r="A341" s="4" t="s">
        <v>80</v>
      </c>
      <c r="B341" t="s">
        <v>9</v>
      </c>
      <c r="C341">
        <v>73.989999999999995</v>
      </c>
      <c r="D341">
        <v>7</v>
      </c>
      <c r="E341">
        <v>52</v>
      </c>
      <c r="F341">
        <f>Women_Perfume_Table[[#This Row],[Sold]]*Women_Perfume_Table[[#This Row],[Price]]</f>
        <v>3847.4799999999996</v>
      </c>
      <c r="G341" s="2">
        <v>45341</v>
      </c>
      <c r="H341" s="3" t="s">
        <v>143</v>
      </c>
      <c r="I341">
        <f>((Women_Perfume_Table[[#This Row],[Total Sales]]-$M$2)/$M$3)</f>
        <v>-0.27149366615258702</v>
      </c>
      <c r="J341" s="4" t="str">
        <f>IF(Women_Perfume_Table[[#This Row],[Z-Score]]&gt;3,"No","Yes")</f>
        <v>Yes</v>
      </c>
      <c r="K341" s="4">
        <f>AVERAGEIFS(Women_Perfume_Table[Total Sales],Women_Perfume_Table[Type],Women_Perfume_Table[[#This Row],[Type]])</f>
        <v>2618.7521428571413</v>
      </c>
    </row>
    <row r="342" spans="1:11" x14ac:dyDescent="0.3">
      <c r="A342" s="4" t="s">
        <v>220</v>
      </c>
      <c r="B342" t="s">
        <v>2</v>
      </c>
      <c r="C342">
        <v>14.99</v>
      </c>
      <c r="D342">
        <v>10</v>
      </c>
      <c r="E342">
        <v>256</v>
      </c>
      <c r="F342">
        <f>Women_Perfume_Table[[#This Row],[Sold]]*Women_Perfume_Table[[#This Row],[Price]]</f>
        <v>3837.44</v>
      </c>
      <c r="G342" s="2">
        <v>45351</v>
      </c>
      <c r="H342" s="3" t="s">
        <v>336</v>
      </c>
      <c r="I342">
        <f>((Women_Perfume_Table[[#This Row],[Total Sales]]-$M$2)/$M$3)</f>
        <v>-0.27176512562025423</v>
      </c>
      <c r="J342" s="4" t="str">
        <f>IF(Women_Perfume_Table[[#This Row],[Z-Score]]&gt;3,"No","Yes")</f>
        <v>Yes</v>
      </c>
      <c r="K342" s="4">
        <f>AVERAGEIFS(Women_Perfume_Table[Total Sales],Women_Perfume_Table[Type],Women_Perfume_Table[[#This Row],[Type]])</f>
        <v>12921.930135363791</v>
      </c>
    </row>
    <row r="343" spans="1:11" x14ac:dyDescent="0.3">
      <c r="A343" s="4" t="s">
        <v>236</v>
      </c>
      <c r="B343" t="s">
        <v>2</v>
      </c>
      <c r="C343">
        <v>19.75</v>
      </c>
      <c r="D343">
        <v>4</v>
      </c>
      <c r="E343">
        <v>194</v>
      </c>
      <c r="F343">
        <f>Women_Perfume_Table[[#This Row],[Sold]]*Women_Perfume_Table[[#This Row],[Price]]</f>
        <v>3831.5</v>
      </c>
      <c r="G343" s="2">
        <v>45405</v>
      </c>
      <c r="H343" s="3" t="s">
        <v>143</v>
      </c>
      <c r="I343">
        <f>((Women_Perfume_Table[[#This Row],[Total Sales]]-$M$2)/$M$3)</f>
        <v>-0.2719257301260255</v>
      </c>
      <c r="J343" s="4" t="str">
        <f>IF(Women_Perfume_Table[[#This Row],[Z-Score]]&gt;3,"No","Yes")</f>
        <v>Yes</v>
      </c>
      <c r="K343" s="4">
        <f>AVERAGEIFS(Women_Perfume_Table[Total Sales],Women_Perfume_Table[Type],Women_Perfume_Table[[#This Row],[Type]])</f>
        <v>12921.930135363791</v>
      </c>
    </row>
    <row r="344" spans="1:11" x14ac:dyDescent="0.3">
      <c r="A344" s="4" t="s">
        <v>79</v>
      </c>
      <c r="B344" t="s">
        <v>2</v>
      </c>
      <c r="C344">
        <v>49.99</v>
      </c>
      <c r="D344">
        <v>6</v>
      </c>
      <c r="E344">
        <v>75</v>
      </c>
      <c r="F344">
        <f>Women_Perfume_Table[[#This Row],[Sold]]*Women_Perfume_Table[[#This Row],[Price]]</f>
        <v>3749.25</v>
      </c>
      <c r="G344" s="2">
        <v>45323</v>
      </c>
      <c r="H344" s="3" t="s">
        <v>143</v>
      </c>
      <c r="I344">
        <f>((Women_Perfume_Table[[#This Row],[Total Sales]]-$M$2)/$M$3)</f>
        <v>-0.27414958881284113</v>
      </c>
      <c r="J344" s="4" t="str">
        <f>IF(Women_Perfume_Table[[#This Row],[Z-Score]]&gt;3,"No","Yes")</f>
        <v>Yes</v>
      </c>
      <c r="K344" s="4">
        <f>AVERAGEIFS(Women_Perfume_Table[Total Sales],Women_Perfume_Table[Type],Women_Perfume_Table[[#This Row],[Type]])</f>
        <v>12921.930135363791</v>
      </c>
    </row>
    <row r="345" spans="1:11" x14ac:dyDescent="0.3">
      <c r="A345" s="4" t="s">
        <v>20</v>
      </c>
      <c r="B345" t="s">
        <v>2</v>
      </c>
      <c r="C345">
        <v>14</v>
      </c>
      <c r="D345">
        <v>10</v>
      </c>
      <c r="E345">
        <v>266</v>
      </c>
      <c r="F345">
        <f>Women_Perfume_Table[[#This Row],[Sold]]*Women_Perfume_Table[[#This Row],[Price]]</f>
        <v>3724</v>
      </c>
      <c r="G345" s="2">
        <v>45310</v>
      </c>
      <c r="H345" s="3" t="s">
        <v>337</v>
      </c>
      <c r="I345">
        <f>((Women_Perfume_Table[[#This Row],[Total Sales]]-$M$2)/$M$3)</f>
        <v>-0.27483229315134683</v>
      </c>
      <c r="J345" s="4" t="str">
        <f>IF(Women_Perfume_Table[[#This Row],[Z-Score]]&gt;3,"No","Yes")</f>
        <v>Yes</v>
      </c>
      <c r="K345" s="4">
        <f>AVERAGEIFS(Women_Perfume_Table[Total Sales],Women_Perfume_Table[Type],Women_Perfume_Table[[#This Row],[Type]])</f>
        <v>12921.930135363791</v>
      </c>
    </row>
    <row r="346" spans="1:11" x14ac:dyDescent="0.3">
      <c r="A346" s="4" t="s">
        <v>11</v>
      </c>
      <c r="B346" t="s">
        <v>2</v>
      </c>
      <c r="C346">
        <v>69.989999999999995</v>
      </c>
      <c r="D346">
        <v>8</v>
      </c>
      <c r="E346">
        <v>53</v>
      </c>
      <c r="F346">
        <f>Women_Perfume_Table[[#This Row],[Sold]]*Women_Perfume_Table[[#This Row],[Price]]</f>
        <v>3709.47</v>
      </c>
      <c r="G346" s="2">
        <v>45364</v>
      </c>
      <c r="H346" s="3" t="s">
        <v>143</v>
      </c>
      <c r="I346">
        <f>((Women_Perfume_Table[[#This Row],[Total Sales]]-$M$2)/$M$3)</f>
        <v>-0.27522515232118794</v>
      </c>
      <c r="J346" s="4" t="str">
        <f>IF(Women_Perfume_Table[[#This Row],[Z-Score]]&gt;3,"No","Yes")</f>
        <v>Yes</v>
      </c>
      <c r="K346" s="4">
        <f>AVERAGEIFS(Women_Perfume_Table[Total Sales],Women_Perfume_Table[Type],Women_Perfume_Table[[#This Row],[Type]])</f>
        <v>12921.930135363791</v>
      </c>
    </row>
    <row r="347" spans="1:11" x14ac:dyDescent="0.3">
      <c r="A347" s="4" t="s">
        <v>153</v>
      </c>
      <c r="B347" t="s">
        <v>2</v>
      </c>
      <c r="C347">
        <v>28.18</v>
      </c>
      <c r="D347">
        <v>10</v>
      </c>
      <c r="E347">
        <v>131</v>
      </c>
      <c r="F347">
        <f>Women_Perfume_Table[[#This Row],[Sold]]*Women_Perfume_Table[[#This Row],[Price]]</f>
        <v>3691.58</v>
      </c>
      <c r="G347" s="2">
        <v>45373</v>
      </c>
      <c r="H347" s="3" t="s">
        <v>143</v>
      </c>
      <c r="I347">
        <f>((Women_Perfume_Table[[#This Row],[Total Sales]]-$M$2)/$M$3)</f>
        <v>-0.27570885848419258</v>
      </c>
      <c r="J347" s="4" t="str">
        <f>IF(Women_Perfume_Table[[#This Row],[Z-Score]]&gt;3,"No","Yes")</f>
        <v>Yes</v>
      </c>
      <c r="K347" s="4">
        <f>AVERAGEIFS(Women_Perfume_Table[Total Sales],Women_Perfume_Table[Type],Women_Perfume_Table[[#This Row],[Type]])</f>
        <v>12921.930135363791</v>
      </c>
    </row>
    <row r="348" spans="1:11" x14ac:dyDescent="0.3">
      <c r="A348" s="4" t="s">
        <v>31</v>
      </c>
      <c r="B348" t="s">
        <v>41</v>
      </c>
      <c r="C348">
        <v>29</v>
      </c>
      <c r="D348">
        <v>5</v>
      </c>
      <c r="E348">
        <v>126</v>
      </c>
      <c r="F348">
        <f>Women_Perfume_Table[[#This Row],[Sold]]*Women_Perfume_Table[[#This Row],[Price]]</f>
        <v>3654</v>
      </c>
      <c r="G348" s="2">
        <v>45355</v>
      </c>
      <c r="H348" s="3" t="s">
        <v>337</v>
      </c>
      <c r="I348">
        <f>((Women_Perfume_Table[[#This Row],[Total Sales]]-$M$2)/$M$3)</f>
        <v>-0.27672493884225374</v>
      </c>
      <c r="J348" s="4" t="str">
        <f>IF(Women_Perfume_Table[[#This Row],[Z-Score]]&gt;3,"No","Yes")</f>
        <v>Yes</v>
      </c>
      <c r="K348" s="4">
        <f>AVERAGEIFS(Women_Perfume_Table[Total Sales],Women_Perfume_Table[Type],Women_Perfume_Table[[#This Row],[Type]])</f>
        <v>12921.930135363791</v>
      </c>
    </row>
    <row r="349" spans="1:11" x14ac:dyDescent="0.3">
      <c r="A349" s="4" t="s">
        <v>194</v>
      </c>
      <c r="B349" t="s">
        <v>2</v>
      </c>
      <c r="C349">
        <v>19.989999999999998</v>
      </c>
      <c r="D349">
        <v>10</v>
      </c>
      <c r="E349">
        <v>177</v>
      </c>
      <c r="F349">
        <f>Women_Perfume_Table[[#This Row],[Sold]]*Women_Perfume_Table[[#This Row],[Price]]</f>
        <v>3538.2299999999996</v>
      </c>
      <c r="G349" s="2">
        <v>45340</v>
      </c>
      <c r="H349" s="3" t="s">
        <v>336</v>
      </c>
      <c r="I349">
        <f>((Women_Perfume_Table[[#This Row],[Total Sales]]-$M$2)/$M$3)</f>
        <v>-0.27985510443705791</v>
      </c>
      <c r="J349" s="4" t="str">
        <f>IF(Women_Perfume_Table[[#This Row],[Z-Score]]&gt;3,"No","Yes")</f>
        <v>Yes</v>
      </c>
      <c r="K349" s="4">
        <f>AVERAGEIFS(Women_Perfume_Table[Total Sales],Women_Perfume_Table[Type],Women_Perfume_Table[[#This Row],[Type]])</f>
        <v>12921.930135363791</v>
      </c>
    </row>
    <row r="350" spans="1:11" x14ac:dyDescent="0.3">
      <c r="A350" s="4" t="s">
        <v>11</v>
      </c>
      <c r="B350" t="s">
        <v>2</v>
      </c>
      <c r="C350">
        <v>31</v>
      </c>
      <c r="D350">
        <v>3</v>
      </c>
      <c r="E350">
        <v>112</v>
      </c>
      <c r="F350">
        <f>Women_Perfume_Table[[#This Row],[Sold]]*Women_Perfume_Table[[#This Row],[Price]]</f>
        <v>3472</v>
      </c>
      <c r="G350" s="2">
        <v>45317</v>
      </c>
      <c r="H350" s="3" t="s">
        <v>336</v>
      </c>
      <c r="I350">
        <f>((Women_Perfume_Table[[#This Row],[Total Sales]]-$M$2)/$M$3)</f>
        <v>-0.28164581763861168</v>
      </c>
      <c r="J350" s="4" t="str">
        <f>IF(Women_Perfume_Table[[#This Row],[Z-Score]]&gt;3,"No","Yes")</f>
        <v>Yes</v>
      </c>
      <c r="K350" s="4">
        <f>AVERAGEIFS(Women_Perfume_Table[Total Sales],Women_Perfume_Table[Type],Women_Perfume_Table[[#This Row],[Type]])</f>
        <v>12921.930135363791</v>
      </c>
    </row>
    <row r="351" spans="1:11" x14ac:dyDescent="0.3">
      <c r="A351" s="4" t="s">
        <v>149</v>
      </c>
      <c r="B351" t="s">
        <v>2</v>
      </c>
      <c r="C351">
        <v>28.15</v>
      </c>
      <c r="D351">
        <v>1</v>
      </c>
      <c r="E351">
        <v>123</v>
      </c>
      <c r="F351">
        <f>Women_Perfume_Table[[#This Row],[Sold]]*Women_Perfume_Table[[#This Row],[Price]]</f>
        <v>3462.45</v>
      </c>
      <c r="G351" s="2">
        <v>45397</v>
      </c>
      <c r="H351" s="3" t="s">
        <v>143</v>
      </c>
      <c r="I351">
        <f>((Women_Perfume_Table[[#This Row],[Total Sales]]-$M$2)/$M$3)</f>
        <v>-0.28190402858644253</v>
      </c>
      <c r="J351" s="4" t="str">
        <f>IF(Women_Perfume_Table[[#This Row],[Z-Score]]&gt;3,"No","Yes")</f>
        <v>Yes</v>
      </c>
      <c r="K351" s="4">
        <f>AVERAGEIFS(Women_Perfume_Table[Total Sales],Women_Perfume_Table[Type],Women_Perfume_Table[[#This Row],[Type]])</f>
        <v>12921.930135363791</v>
      </c>
    </row>
    <row r="352" spans="1:11" x14ac:dyDescent="0.3">
      <c r="A352" s="4" t="s">
        <v>48</v>
      </c>
      <c r="B352" t="s">
        <v>2</v>
      </c>
      <c r="C352">
        <v>49.99</v>
      </c>
      <c r="D352">
        <v>5</v>
      </c>
      <c r="E352">
        <v>69</v>
      </c>
      <c r="F352">
        <f>Women_Perfume_Table[[#This Row],[Sold]]*Women_Perfume_Table[[#This Row],[Price]]</f>
        <v>3449.31</v>
      </c>
      <c r="G352" s="2">
        <v>45397</v>
      </c>
      <c r="H352" s="3" t="s">
        <v>336</v>
      </c>
      <c r="I352">
        <f>((Women_Perfume_Table[[#This Row],[Total Sales]]-$M$2)/$M$3)</f>
        <v>-0.28225930522042136</v>
      </c>
      <c r="J352" s="4" t="str">
        <f>IF(Women_Perfume_Table[[#This Row],[Z-Score]]&gt;3,"No","Yes")</f>
        <v>Yes</v>
      </c>
      <c r="K352" s="4">
        <f>AVERAGEIFS(Women_Perfume_Table[Total Sales],Women_Perfume_Table[Type],Women_Perfume_Table[[#This Row],[Type]])</f>
        <v>12921.930135363791</v>
      </c>
    </row>
    <row r="353" spans="1:11" x14ac:dyDescent="0.3">
      <c r="A353" s="4" t="s">
        <v>310</v>
      </c>
      <c r="B353" t="s">
        <v>9</v>
      </c>
      <c r="C353">
        <v>8.34</v>
      </c>
      <c r="D353">
        <v>10</v>
      </c>
      <c r="E353">
        <v>409</v>
      </c>
      <c r="F353">
        <f>Women_Perfume_Table[[#This Row],[Sold]]*Women_Perfume_Table[[#This Row],[Price]]</f>
        <v>3411.06</v>
      </c>
      <c r="G353" s="2">
        <v>45341</v>
      </c>
      <c r="H353" s="3" t="s">
        <v>143</v>
      </c>
      <c r="I353">
        <f>((Women_Perfume_Table[[#This Row],[Total Sales]]-$M$2)/$M$3)</f>
        <v>-0.28329350090152411</v>
      </c>
      <c r="J353" s="4" t="str">
        <f>IF(Women_Perfume_Table[[#This Row],[Z-Score]]&gt;3,"No","Yes")</f>
        <v>Yes</v>
      </c>
      <c r="K353" s="4">
        <f>AVERAGEIFS(Women_Perfume_Table[Total Sales],Women_Perfume_Table[Type],Women_Perfume_Table[[#This Row],[Type]])</f>
        <v>2618.7521428571413</v>
      </c>
    </row>
    <row r="354" spans="1:11" x14ac:dyDescent="0.3">
      <c r="A354" s="4" t="s">
        <v>158</v>
      </c>
      <c r="B354" t="s">
        <v>2</v>
      </c>
      <c r="C354">
        <v>57.85</v>
      </c>
      <c r="D354">
        <v>33</v>
      </c>
      <c r="E354">
        <v>58</v>
      </c>
      <c r="F354">
        <f>Women_Perfume_Table[[#This Row],[Sold]]*Women_Perfume_Table[[#This Row],[Price]]</f>
        <v>3355.3</v>
      </c>
      <c r="G354" s="2">
        <v>45308</v>
      </c>
      <c r="H354" s="3" t="s">
        <v>143</v>
      </c>
      <c r="I354">
        <f>((Women_Perfume_Table[[#This Row],[Total Sales]]-$M$2)/$M$3)</f>
        <v>-0.2848011283833094</v>
      </c>
      <c r="J354" s="4" t="str">
        <f>IF(Women_Perfume_Table[[#This Row],[Z-Score]]&gt;3,"No","Yes")</f>
        <v>Yes</v>
      </c>
      <c r="K354" s="4">
        <f>AVERAGEIFS(Women_Perfume_Table[Total Sales],Women_Perfume_Table[Type],Women_Perfume_Table[[#This Row],[Type]])</f>
        <v>12921.930135363791</v>
      </c>
    </row>
    <row r="355" spans="1:11" x14ac:dyDescent="0.3">
      <c r="A355" s="4" t="s">
        <v>329</v>
      </c>
      <c r="B355" t="s">
        <v>2</v>
      </c>
      <c r="C355">
        <v>26.05</v>
      </c>
      <c r="D355">
        <v>10</v>
      </c>
      <c r="E355">
        <v>128</v>
      </c>
      <c r="F355">
        <f>Women_Perfume_Table[[#This Row],[Sold]]*Women_Perfume_Table[[#This Row],[Price]]</f>
        <v>3334.4</v>
      </c>
      <c r="G355" s="2">
        <v>45323</v>
      </c>
      <c r="H355" s="3" t="s">
        <v>336</v>
      </c>
      <c r="I355">
        <f>((Women_Perfume_Table[[#This Row],[Total Sales]]-$M$2)/$M$3)</f>
        <v>-0.28536621831102299</v>
      </c>
      <c r="J355" s="4" t="str">
        <f>IF(Women_Perfume_Table[[#This Row],[Z-Score]]&gt;3,"No","Yes")</f>
        <v>Yes</v>
      </c>
      <c r="K355" s="4">
        <f>AVERAGEIFS(Women_Perfume_Table[Total Sales],Women_Perfume_Table[Type],Women_Perfume_Table[[#This Row],[Type]])</f>
        <v>12921.930135363791</v>
      </c>
    </row>
    <row r="356" spans="1:11" x14ac:dyDescent="0.3">
      <c r="A356" s="4" t="s">
        <v>48</v>
      </c>
      <c r="B356" t="s">
        <v>2</v>
      </c>
      <c r="C356">
        <v>54.99</v>
      </c>
      <c r="D356">
        <v>5</v>
      </c>
      <c r="E356">
        <v>60</v>
      </c>
      <c r="F356">
        <f>Women_Perfume_Table[[#This Row],[Sold]]*Women_Perfume_Table[[#This Row],[Price]]</f>
        <v>3299.4</v>
      </c>
      <c r="G356" s="2">
        <v>45426</v>
      </c>
      <c r="H356" s="3" t="s">
        <v>336</v>
      </c>
      <c r="I356">
        <f>((Women_Perfume_Table[[#This Row],[Total Sales]]-$M$2)/$M$3)</f>
        <v>-0.28631254115647647</v>
      </c>
      <c r="J356" s="4" t="str">
        <f>IF(Women_Perfume_Table[[#This Row],[Z-Score]]&gt;3,"No","Yes")</f>
        <v>Yes</v>
      </c>
      <c r="K356" s="4">
        <f>AVERAGEIFS(Women_Perfume_Table[Total Sales],Women_Perfume_Table[Type],Women_Perfume_Table[[#This Row],[Type]])</f>
        <v>12921.930135363791</v>
      </c>
    </row>
    <row r="357" spans="1:11" x14ac:dyDescent="0.3">
      <c r="A357" s="4" t="s">
        <v>13</v>
      </c>
      <c r="B357" t="s">
        <v>4</v>
      </c>
      <c r="C357">
        <v>27.9</v>
      </c>
      <c r="D357">
        <v>2</v>
      </c>
      <c r="E357">
        <v>118</v>
      </c>
      <c r="F357">
        <f>Women_Perfume_Table[[#This Row],[Sold]]*Women_Perfume_Table[[#This Row],[Price]]</f>
        <v>3292.2</v>
      </c>
      <c r="G357" s="2">
        <v>45350</v>
      </c>
      <c r="H357" s="3" t="s">
        <v>337</v>
      </c>
      <c r="I357">
        <f>((Women_Perfume_Table[[#This Row],[Total Sales]]-$M$2)/$M$3)</f>
        <v>-0.28650721328468398</v>
      </c>
      <c r="J357" s="4" t="str">
        <f>IF(Women_Perfume_Table[[#This Row],[Z-Score]]&gt;3,"No","Yes")</f>
        <v>Yes</v>
      </c>
      <c r="K357" s="4">
        <f>AVERAGEIFS(Women_Perfume_Table[Total Sales],Women_Perfume_Table[Type],Women_Perfume_Table[[#This Row],[Type]])</f>
        <v>24241.821658291443</v>
      </c>
    </row>
    <row r="358" spans="1:11" x14ac:dyDescent="0.3">
      <c r="A358" s="4" t="s">
        <v>13</v>
      </c>
      <c r="B358" t="s">
        <v>4</v>
      </c>
      <c r="C358">
        <v>29.75</v>
      </c>
      <c r="D358">
        <v>9</v>
      </c>
      <c r="E358">
        <v>108</v>
      </c>
      <c r="F358">
        <f>Women_Perfume_Table[[#This Row],[Sold]]*Women_Perfume_Table[[#This Row],[Price]]</f>
        <v>3213</v>
      </c>
      <c r="G358" s="2">
        <v>45418</v>
      </c>
      <c r="H358" s="3" t="s">
        <v>337</v>
      </c>
      <c r="I358">
        <f>((Women_Perfume_Table[[#This Row],[Total Sales]]-$M$2)/$M$3)</f>
        <v>-0.28864860669496728</v>
      </c>
      <c r="J358" s="4" t="str">
        <f>IF(Women_Perfume_Table[[#This Row],[Z-Score]]&gt;3,"No","Yes")</f>
        <v>Yes</v>
      </c>
      <c r="K358" s="4">
        <f>AVERAGEIFS(Women_Perfume_Table[Total Sales],Women_Perfume_Table[Type],Women_Perfume_Table[[#This Row],[Type]])</f>
        <v>24241.821658291443</v>
      </c>
    </row>
    <row r="359" spans="1:11" x14ac:dyDescent="0.3">
      <c r="A359" s="4" t="s">
        <v>48</v>
      </c>
      <c r="B359" t="s">
        <v>2</v>
      </c>
      <c r="C359">
        <v>79.989999999999995</v>
      </c>
      <c r="D359">
        <v>5</v>
      </c>
      <c r="E359">
        <v>40</v>
      </c>
      <c r="F359">
        <f>Women_Perfume_Table[[#This Row],[Sold]]*Women_Perfume_Table[[#This Row],[Price]]</f>
        <v>3199.6</v>
      </c>
      <c r="G359" s="2">
        <v>45386</v>
      </c>
      <c r="H359" s="3" t="s">
        <v>337</v>
      </c>
      <c r="I359">
        <f>((Women_Perfume_Table[[#This Row],[Total Sales]]-$M$2)/$M$3)</f>
        <v>-0.28901091315579802</v>
      </c>
      <c r="J359" s="4" t="str">
        <f>IF(Women_Perfume_Table[[#This Row],[Z-Score]]&gt;3,"No","Yes")</f>
        <v>Yes</v>
      </c>
      <c r="K359" s="4">
        <f>AVERAGEIFS(Women_Perfume_Table[Total Sales],Women_Perfume_Table[Type],Women_Perfume_Table[[#This Row],[Type]])</f>
        <v>12921.930135363791</v>
      </c>
    </row>
    <row r="360" spans="1:11" x14ac:dyDescent="0.3">
      <c r="A360" s="4" t="s">
        <v>32</v>
      </c>
      <c r="B360" t="s">
        <v>2</v>
      </c>
      <c r="C360">
        <v>55.63</v>
      </c>
      <c r="D360">
        <v>10</v>
      </c>
      <c r="E360">
        <v>57</v>
      </c>
      <c r="F360">
        <f>Women_Perfume_Table[[#This Row],[Sold]]*Women_Perfume_Table[[#This Row],[Price]]</f>
        <v>3170.9100000000003</v>
      </c>
      <c r="G360" s="2">
        <v>45429</v>
      </c>
      <c r="H360" s="3" t="s">
        <v>143</v>
      </c>
      <c r="I360">
        <f>((Women_Perfume_Table[[#This Row],[Total Sales]]-$M$2)/$M$3)</f>
        <v>-0.289786627511114</v>
      </c>
      <c r="J360" s="4" t="str">
        <f>IF(Women_Perfume_Table[[#This Row],[Z-Score]]&gt;3,"No","Yes")</f>
        <v>Yes</v>
      </c>
      <c r="K360" s="4">
        <f>AVERAGEIFS(Women_Perfume_Table[Total Sales],Women_Perfume_Table[Type],Women_Perfume_Table[[#This Row],[Type]])</f>
        <v>12921.930135363791</v>
      </c>
    </row>
    <row r="361" spans="1:11" x14ac:dyDescent="0.3">
      <c r="A361" s="4" t="s">
        <v>15</v>
      </c>
      <c r="B361" t="s">
        <v>41</v>
      </c>
      <c r="C361">
        <v>92.95</v>
      </c>
      <c r="D361">
        <v>5</v>
      </c>
      <c r="E361">
        <v>34</v>
      </c>
      <c r="F361">
        <f>Women_Perfume_Table[[#This Row],[Sold]]*Women_Perfume_Table[[#This Row],[Price]]</f>
        <v>3160.3</v>
      </c>
      <c r="G361" s="2">
        <v>45439</v>
      </c>
      <c r="H361" s="3" t="s">
        <v>143</v>
      </c>
      <c r="I361">
        <f>((Women_Perfume_Table[[#This Row],[Total Sales]]-$M$2)/$M$3)</f>
        <v>-0.29007349852226433</v>
      </c>
      <c r="J361" s="4" t="str">
        <f>IF(Women_Perfume_Table[[#This Row],[Z-Score]]&gt;3,"No","Yes")</f>
        <v>Yes</v>
      </c>
      <c r="K361" s="4">
        <f>AVERAGEIFS(Women_Perfume_Table[Total Sales],Women_Perfume_Table[Type],Women_Perfume_Table[[#This Row],[Type]])</f>
        <v>12921.930135363791</v>
      </c>
    </row>
    <row r="362" spans="1:11" x14ac:dyDescent="0.3">
      <c r="A362" s="4" t="s">
        <v>94</v>
      </c>
      <c r="B362" t="s">
        <v>2</v>
      </c>
      <c r="C362">
        <v>39.99</v>
      </c>
      <c r="D362">
        <v>10</v>
      </c>
      <c r="E362">
        <v>79</v>
      </c>
      <c r="F362">
        <f>Women_Perfume_Table[[#This Row],[Sold]]*Women_Perfume_Table[[#This Row],[Price]]</f>
        <v>3159.21</v>
      </c>
      <c r="G362" s="2">
        <v>45431</v>
      </c>
      <c r="H362" s="3" t="s">
        <v>143</v>
      </c>
      <c r="I362">
        <f>((Women_Perfume_Table[[#This Row],[Total Sales]]-$M$2)/$M$3)</f>
        <v>-0.29010296971945132</v>
      </c>
      <c r="J362" s="4" t="str">
        <f>IF(Women_Perfume_Table[[#This Row],[Z-Score]]&gt;3,"No","Yes")</f>
        <v>Yes</v>
      </c>
      <c r="K362" s="4">
        <f>AVERAGEIFS(Women_Perfume_Table[Total Sales],Women_Perfume_Table[Type],Women_Perfume_Table[[#This Row],[Type]])</f>
        <v>12921.930135363791</v>
      </c>
    </row>
    <row r="363" spans="1:11" x14ac:dyDescent="0.3">
      <c r="A363" s="4" t="s">
        <v>15</v>
      </c>
      <c r="B363" t="s">
        <v>111</v>
      </c>
      <c r="C363">
        <v>9.39</v>
      </c>
      <c r="D363">
        <v>10</v>
      </c>
      <c r="E363">
        <v>336</v>
      </c>
      <c r="F363">
        <f>Women_Perfume_Table[[#This Row],[Sold]]*Women_Perfume_Table[[#This Row],[Price]]</f>
        <v>3155.04</v>
      </c>
      <c r="G363" s="2">
        <v>45325</v>
      </c>
      <c r="H363" s="3" t="s">
        <v>337</v>
      </c>
      <c r="I363">
        <f>((Women_Perfume_Table[[#This Row],[Total Sales]]-$M$2)/$M$3)</f>
        <v>-0.29021571732703816</v>
      </c>
      <c r="J363" s="4" t="str">
        <f>IF(Women_Perfume_Table[[#This Row],[Z-Score]]&gt;3,"No","Yes")</f>
        <v>Yes</v>
      </c>
      <c r="K363" s="4">
        <f>AVERAGEIFS(Women_Perfume_Table[Total Sales],Women_Perfume_Table[Type],Women_Perfume_Table[[#This Row],[Type]])</f>
        <v>5114.6000000000004</v>
      </c>
    </row>
    <row r="364" spans="1:11" x14ac:dyDescent="0.3">
      <c r="A364" s="4" t="s">
        <v>274</v>
      </c>
      <c r="B364" t="s">
        <v>2</v>
      </c>
      <c r="C364">
        <v>31.23</v>
      </c>
      <c r="D364">
        <v>50</v>
      </c>
      <c r="E364">
        <v>101</v>
      </c>
      <c r="F364">
        <f>Women_Perfume_Table[[#This Row],[Sold]]*Women_Perfume_Table[[#This Row],[Price]]</f>
        <v>3154.23</v>
      </c>
      <c r="G364" s="2">
        <v>45430</v>
      </c>
      <c r="H364" s="3" t="s">
        <v>337</v>
      </c>
      <c r="I364">
        <f>((Women_Perfume_Table[[#This Row],[Total Sales]]-$M$2)/$M$3)</f>
        <v>-0.29023761794146152</v>
      </c>
      <c r="J364" s="4" t="str">
        <f>IF(Women_Perfume_Table[[#This Row],[Z-Score]]&gt;3,"No","Yes")</f>
        <v>Yes</v>
      </c>
      <c r="K364" s="4">
        <f>AVERAGEIFS(Women_Perfume_Table[Total Sales],Women_Perfume_Table[Type],Women_Perfume_Table[[#This Row],[Type]])</f>
        <v>12921.930135363791</v>
      </c>
    </row>
    <row r="365" spans="1:11" x14ac:dyDescent="0.3">
      <c r="A365" s="4" t="s">
        <v>15</v>
      </c>
      <c r="B365" t="s">
        <v>4</v>
      </c>
      <c r="C365">
        <v>38.49</v>
      </c>
      <c r="D365">
        <v>10</v>
      </c>
      <c r="E365">
        <v>81</v>
      </c>
      <c r="F365">
        <f>Women_Perfume_Table[[#This Row],[Sold]]*Women_Perfume_Table[[#This Row],[Price]]</f>
        <v>3117.69</v>
      </c>
      <c r="G365" s="2">
        <v>45303</v>
      </c>
      <c r="H365" s="3" t="s">
        <v>336</v>
      </c>
      <c r="I365">
        <f>((Women_Perfume_Table[[#This Row],[Total Sales]]-$M$2)/$M$3)</f>
        <v>-0.29122557899211493</v>
      </c>
      <c r="J365" s="4" t="str">
        <f>IF(Women_Perfume_Table[[#This Row],[Z-Score]]&gt;3,"No","Yes")</f>
        <v>Yes</v>
      </c>
      <c r="K365" s="4">
        <f>AVERAGEIFS(Women_Perfume_Table[Total Sales],Women_Perfume_Table[Type],Women_Perfume_Table[[#This Row],[Type]])</f>
        <v>24241.821658291443</v>
      </c>
    </row>
    <row r="366" spans="1:11" x14ac:dyDescent="0.3">
      <c r="A366" s="4" t="s">
        <v>19</v>
      </c>
      <c r="B366" t="s">
        <v>2</v>
      </c>
      <c r="C366">
        <v>60.99</v>
      </c>
      <c r="D366">
        <v>2</v>
      </c>
      <c r="E366">
        <v>51</v>
      </c>
      <c r="F366">
        <f>Women_Perfume_Table[[#This Row],[Sold]]*Women_Perfume_Table[[#This Row],[Price]]</f>
        <v>3110.4900000000002</v>
      </c>
      <c r="G366" s="2">
        <v>45384</v>
      </c>
      <c r="H366" s="3" t="s">
        <v>336</v>
      </c>
      <c r="I366">
        <f>((Women_Perfume_Table[[#This Row],[Total Sales]]-$M$2)/$M$3)</f>
        <v>-0.29142025112032249</v>
      </c>
      <c r="J366" s="4" t="str">
        <f>IF(Women_Perfume_Table[[#This Row],[Z-Score]]&gt;3,"No","Yes")</f>
        <v>Yes</v>
      </c>
      <c r="K366" s="4">
        <f>AVERAGEIFS(Women_Perfume_Table[Total Sales],Women_Perfume_Table[Type],Women_Perfume_Table[[#This Row],[Type]])</f>
        <v>12921.930135363791</v>
      </c>
    </row>
    <row r="367" spans="1:11" x14ac:dyDescent="0.3">
      <c r="A367" s="4" t="s">
        <v>37</v>
      </c>
      <c r="B367" t="s">
        <v>2</v>
      </c>
      <c r="C367">
        <v>128.88</v>
      </c>
      <c r="D367">
        <v>4</v>
      </c>
      <c r="E367">
        <v>24</v>
      </c>
      <c r="F367">
        <f>Women_Perfume_Table[[#This Row],[Sold]]*Women_Perfume_Table[[#This Row],[Price]]</f>
        <v>3093.12</v>
      </c>
      <c r="G367" s="2">
        <v>45334</v>
      </c>
      <c r="H367" s="3" t="s">
        <v>335</v>
      </c>
      <c r="I367">
        <f>((Women_Perfume_Table[[#This Row],[Total Sales]]-$M$2)/$M$3)</f>
        <v>-0.29188989762962331</v>
      </c>
      <c r="J367" s="4" t="str">
        <f>IF(Women_Perfume_Table[[#This Row],[Z-Score]]&gt;3,"No","Yes")</f>
        <v>Yes</v>
      </c>
      <c r="K367" s="4">
        <f>AVERAGEIFS(Women_Perfume_Table[Total Sales],Women_Perfume_Table[Type],Women_Perfume_Table[[#This Row],[Type]])</f>
        <v>12921.930135363791</v>
      </c>
    </row>
    <row r="368" spans="1:11" x14ac:dyDescent="0.3">
      <c r="A368" s="4" t="s">
        <v>207</v>
      </c>
      <c r="B368" t="s">
        <v>2</v>
      </c>
      <c r="C368">
        <v>8.99</v>
      </c>
      <c r="D368">
        <v>10</v>
      </c>
      <c r="E368">
        <v>344</v>
      </c>
      <c r="F368">
        <f>Women_Perfume_Table[[#This Row],[Sold]]*Women_Perfume_Table[[#This Row],[Price]]</f>
        <v>3092.56</v>
      </c>
      <c r="G368" s="2">
        <v>45435</v>
      </c>
      <c r="H368" s="3" t="s">
        <v>336</v>
      </c>
      <c r="I368">
        <f>((Women_Perfume_Table[[#This Row],[Total Sales]]-$M$2)/$M$3)</f>
        <v>-0.29190503879515056</v>
      </c>
      <c r="J368" s="4" t="str">
        <f>IF(Women_Perfume_Table[[#This Row],[Z-Score]]&gt;3,"No","Yes")</f>
        <v>Yes</v>
      </c>
      <c r="K368" s="4">
        <f>AVERAGEIFS(Women_Perfume_Table[Total Sales],Women_Perfume_Table[Type],Women_Perfume_Table[[#This Row],[Type]])</f>
        <v>12921.930135363791</v>
      </c>
    </row>
    <row r="369" spans="1:11" x14ac:dyDescent="0.3">
      <c r="A369" s="4" t="s">
        <v>40</v>
      </c>
      <c r="B369" t="s">
        <v>2</v>
      </c>
      <c r="C369">
        <v>39.99</v>
      </c>
      <c r="D369">
        <v>10</v>
      </c>
      <c r="E369">
        <v>77</v>
      </c>
      <c r="F369">
        <f>Women_Perfume_Table[[#This Row],[Sold]]*Women_Perfume_Table[[#This Row],[Price]]</f>
        <v>3079.23</v>
      </c>
      <c r="G369" s="2">
        <v>45410</v>
      </c>
      <c r="H369" s="3" t="s">
        <v>337</v>
      </c>
      <c r="I369">
        <f>((Women_Perfume_Table[[#This Row],[Total Sales]]-$M$2)/$M$3)</f>
        <v>-0.29226545261029035</v>
      </c>
      <c r="J369" s="4" t="str">
        <f>IF(Women_Perfume_Table[[#This Row],[Z-Score]]&gt;3,"No","Yes")</f>
        <v>Yes</v>
      </c>
      <c r="K369" s="4">
        <f>AVERAGEIFS(Women_Perfume_Table[Total Sales],Women_Perfume_Table[Type],Women_Perfume_Table[[#This Row],[Type]])</f>
        <v>12921.930135363791</v>
      </c>
    </row>
    <row r="370" spans="1:11" x14ac:dyDescent="0.3">
      <c r="A370" s="4" t="s">
        <v>285</v>
      </c>
      <c r="B370" t="s">
        <v>206</v>
      </c>
      <c r="C370">
        <v>10.98</v>
      </c>
      <c r="D370">
        <v>10</v>
      </c>
      <c r="E370">
        <v>279</v>
      </c>
      <c r="F370">
        <f>Women_Perfume_Table[[#This Row],[Sold]]*Women_Perfume_Table[[#This Row],[Price]]</f>
        <v>3063.42</v>
      </c>
      <c r="G370" s="2">
        <v>45299</v>
      </c>
      <c r="H370" s="3" t="s">
        <v>336</v>
      </c>
      <c r="I370">
        <f>((Women_Perfume_Table[[#This Row],[Total Sales]]-$M$2)/$M$3)</f>
        <v>-0.29269292015847947</v>
      </c>
      <c r="J370" s="4" t="str">
        <f>IF(Women_Perfume_Table[[#This Row],[Z-Score]]&gt;3,"No","Yes")</f>
        <v>Yes</v>
      </c>
      <c r="K370" s="4">
        <f>AVERAGEIFS(Women_Perfume_Table[Total Sales],Women_Perfume_Table[Type],Women_Perfume_Table[[#This Row],[Type]])</f>
        <v>1029.6335714285715</v>
      </c>
    </row>
    <row r="371" spans="1:11" x14ac:dyDescent="0.3">
      <c r="A371" s="4" t="s">
        <v>202</v>
      </c>
      <c r="B371" t="s">
        <v>4</v>
      </c>
      <c r="C371">
        <v>42.88</v>
      </c>
      <c r="D371">
        <v>10</v>
      </c>
      <c r="E371">
        <v>71</v>
      </c>
      <c r="F371">
        <f>Women_Perfume_Table[[#This Row],[Sold]]*Women_Perfume_Table[[#This Row],[Price]]</f>
        <v>3044.48</v>
      </c>
      <c r="G371" s="2">
        <v>45377</v>
      </c>
      <c r="H371" s="3" t="s">
        <v>336</v>
      </c>
      <c r="I371">
        <f>((Women_Perfume_Table[[#This Row],[Total Sales]]-$M$2)/$M$3)</f>
        <v>-0.29320501600684773</v>
      </c>
      <c r="J371" s="4" t="str">
        <f>IF(Women_Perfume_Table[[#This Row],[Z-Score]]&gt;3,"No","Yes")</f>
        <v>Yes</v>
      </c>
      <c r="K371" s="4">
        <f>AVERAGEIFS(Women_Perfume_Table[Total Sales],Women_Perfume_Table[Type],Women_Perfume_Table[[#This Row],[Type]])</f>
        <v>24241.821658291443</v>
      </c>
    </row>
    <row r="372" spans="1:11" x14ac:dyDescent="0.3">
      <c r="A372" s="4" t="s">
        <v>268</v>
      </c>
      <c r="B372" t="s">
        <v>206</v>
      </c>
      <c r="C372">
        <v>13.75</v>
      </c>
      <c r="D372">
        <v>5</v>
      </c>
      <c r="E372">
        <v>221</v>
      </c>
      <c r="F372">
        <f>Women_Perfume_Table[[#This Row],[Sold]]*Women_Perfume_Table[[#This Row],[Price]]</f>
        <v>3038.75</v>
      </c>
      <c r="G372" s="2">
        <v>45350</v>
      </c>
      <c r="H372" s="3" t="s">
        <v>336</v>
      </c>
      <c r="I372">
        <f>((Women_Perfume_Table[[#This Row],[Total Sales]]-$M$2)/$M$3)</f>
        <v>-0.29335994257554626</v>
      </c>
      <c r="J372" s="4" t="str">
        <f>IF(Women_Perfume_Table[[#This Row],[Z-Score]]&gt;3,"No","Yes")</f>
        <v>Yes</v>
      </c>
      <c r="K372" s="4">
        <f>AVERAGEIFS(Women_Perfume_Table[Total Sales],Women_Perfume_Table[Type],Women_Perfume_Table[[#This Row],[Type]])</f>
        <v>1029.6335714285715</v>
      </c>
    </row>
    <row r="373" spans="1:11" x14ac:dyDescent="0.3">
      <c r="A373" s="4" t="s">
        <v>220</v>
      </c>
      <c r="B373" t="s">
        <v>2</v>
      </c>
      <c r="C373">
        <v>61.99</v>
      </c>
      <c r="D373">
        <v>4</v>
      </c>
      <c r="E373">
        <v>49</v>
      </c>
      <c r="F373">
        <f>Women_Perfume_Table[[#This Row],[Sold]]*Women_Perfume_Table[[#This Row],[Price]]</f>
        <v>3037.51</v>
      </c>
      <c r="G373" s="2">
        <v>45417</v>
      </c>
      <c r="H373" s="3" t="s">
        <v>336</v>
      </c>
      <c r="I373">
        <f>((Women_Perfume_Table[[#This Row],[Total Sales]]-$M$2)/$M$3)</f>
        <v>-0.2933934694420709</v>
      </c>
      <c r="J373" s="4" t="str">
        <f>IF(Women_Perfume_Table[[#This Row],[Z-Score]]&gt;3,"No","Yes")</f>
        <v>Yes</v>
      </c>
      <c r="K373" s="4">
        <f>AVERAGEIFS(Women_Perfume_Table[Total Sales],Women_Perfume_Table[Type],Women_Perfume_Table[[#This Row],[Type]])</f>
        <v>12921.930135363791</v>
      </c>
    </row>
    <row r="374" spans="1:11" x14ac:dyDescent="0.3">
      <c r="A374" s="4" t="s">
        <v>204</v>
      </c>
      <c r="B374" t="s">
        <v>2</v>
      </c>
      <c r="C374">
        <v>33.99</v>
      </c>
      <c r="D374">
        <v>9</v>
      </c>
      <c r="E374">
        <v>89</v>
      </c>
      <c r="F374">
        <f>Women_Perfume_Table[[#This Row],[Sold]]*Women_Perfume_Table[[#This Row],[Price]]</f>
        <v>3025.11</v>
      </c>
      <c r="G374" s="2">
        <v>45350</v>
      </c>
      <c r="H374" s="3" t="s">
        <v>335</v>
      </c>
      <c r="I374">
        <f>((Women_Perfume_Table[[#This Row],[Total Sales]]-$M$2)/$M$3)</f>
        <v>-0.29372873810731726</v>
      </c>
      <c r="J374" s="4" t="str">
        <f>IF(Women_Perfume_Table[[#This Row],[Z-Score]]&gt;3,"No","Yes")</f>
        <v>Yes</v>
      </c>
      <c r="K374" s="4">
        <f>AVERAGEIFS(Women_Perfume_Table[Total Sales],Women_Perfume_Table[Type],Women_Perfume_Table[[#This Row],[Type]])</f>
        <v>12921.930135363791</v>
      </c>
    </row>
    <row r="375" spans="1:11" x14ac:dyDescent="0.3">
      <c r="A375" s="4" t="s">
        <v>115</v>
      </c>
      <c r="B375" t="s">
        <v>46</v>
      </c>
      <c r="C375">
        <v>16.89</v>
      </c>
      <c r="D375">
        <v>10</v>
      </c>
      <c r="E375">
        <v>179</v>
      </c>
      <c r="F375">
        <f>Women_Perfume_Table[[#This Row],[Sold]]*Women_Perfume_Table[[#This Row],[Price]]</f>
        <v>3023.31</v>
      </c>
      <c r="G375" s="2">
        <v>45415</v>
      </c>
      <c r="H375" s="3" t="s">
        <v>337</v>
      </c>
      <c r="I375">
        <f>((Women_Perfume_Table[[#This Row],[Total Sales]]-$M$2)/$M$3)</f>
        <v>-0.29377740613936915</v>
      </c>
      <c r="J375" s="4" t="str">
        <f>IF(Women_Perfume_Table[[#This Row],[Z-Score]]&gt;3,"No","Yes")</f>
        <v>Yes</v>
      </c>
      <c r="K375" s="4">
        <f>AVERAGEIFS(Women_Perfume_Table[Total Sales],Women_Perfume_Table[Type],Women_Perfume_Table[[#This Row],[Type]])</f>
        <v>7614.4719047619074</v>
      </c>
    </row>
    <row r="376" spans="1:11" x14ac:dyDescent="0.3">
      <c r="A376" s="4" t="s">
        <v>281</v>
      </c>
      <c r="B376" t="s">
        <v>41</v>
      </c>
      <c r="C376">
        <v>59.23</v>
      </c>
      <c r="D376">
        <v>10</v>
      </c>
      <c r="E376">
        <v>51</v>
      </c>
      <c r="F376">
        <f>Women_Perfume_Table[[#This Row],[Sold]]*Women_Perfume_Table[[#This Row],[Price]]</f>
        <v>3020.73</v>
      </c>
      <c r="G376" s="2">
        <v>45347</v>
      </c>
      <c r="H376" s="3" t="s">
        <v>143</v>
      </c>
      <c r="I376">
        <f>((Women_Perfume_Table[[#This Row],[Total Sales]]-$M$2)/$M$3)</f>
        <v>-0.29384716365197688</v>
      </c>
      <c r="J376" s="4" t="str">
        <f>IF(Women_Perfume_Table[[#This Row],[Z-Score]]&gt;3,"No","Yes")</f>
        <v>Yes</v>
      </c>
      <c r="K376" s="4">
        <f>AVERAGEIFS(Women_Perfume_Table[Total Sales],Women_Perfume_Table[Type],Women_Perfume_Table[[#This Row],[Type]])</f>
        <v>12921.930135363791</v>
      </c>
    </row>
    <row r="377" spans="1:11" x14ac:dyDescent="0.3">
      <c r="A377" s="4" t="s">
        <v>281</v>
      </c>
      <c r="B377" t="s">
        <v>2</v>
      </c>
      <c r="C377">
        <v>65.5</v>
      </c>
      <c r="D377">
        <v>1</v>
      </c>
      <c r="E377">
        <v>46</v>
      </c>
      <c r="F377">
        <f>Women_Perfume_Table[[#This Row],[Sold]]*Women_Perfume_Table[[#This Row],[Price]]</f>
        <v>3013</v>
      </c>
      <c r="G377" s="2">
        <v>45297</v>
      </c>
      <c r="H377" s="3" t="s">
        <v>337</v>
      </c>
      <c r="I377">
        <f>((Women_Perfume_Table[[#This Row],[Total Sales]]-$M$2)/$M$3)</f>
        <v>-0.29405616581184413</v>
      </c>
      <c r="J377" s="4" t="str">
        <f>IF(Women_Perfume_Table[[#This Row],[Z-Score]]&gt;3,"No","Yes")</f>
        <v>Yes</v>
      </c>
      <c r="K377" s="4">
        <f>AVERAGEIFS(Women_Perfume_Table[Total Sales],Women_Perfume_Table[Type],Women_Perfume_Table[[#This Row],[Type]])</f>
        <v>12921.930135363791</v>
      </c>
    </row>
    <row r="378" spans="1:11" x14ac:dyDescent="0.3">
      <c r="A378" s="4" t="s">
        <v>115</v>
      </c>
      <c r="B378" t="s">
        <v>9</v>
      </c>
      <c r="C378">
        <v>16.89</v>
      </c>
      <c r="D378">
        <v>10</v>
      </c>
      <c r="E378">
        <v>177</v>
      </c>
      <c r="F378">
        <f>Women_Perfume_Table[[#This Row],[Sold]]*Women_Perfume_Table[[#This Row],[Price]]</f>
        <v>2989.53</v>
      </c>
      <c r="G378" s="2">
        <v>45406</v>
      </c>
      <c r="H378" s="3" t="s">
        <v>335</v>
      </c>
      <c r="I378">
        <f>((Women_Perfume_Table[[#This Row],[Total Sales]]-$M$2)/$M$3)</f>
        <v>-0.29469074287420965</v>
      </c>
      <c r="J378" s="4" t="str">
        <f>IF(Women_Perfume_Table[[#This Row],[Z-Score]]&gt;3,"No","Yes")</f>
        <v>Yes</v>
      </c>
      <c r="K378" s="4">
        <f>AVERAGEIFS(Women_Perfume_Table[Total Sales],Women_Perfume_Table[Type],Women_Perfume_Table[[#This Row],[Type]])</f>
        <v>2618.7521428571413</v>
      </c>
    </row>
    <row r="379" spans="1:11" x14ac:dyDescent="0.3">
      <c r="A379" s="4" t="s">
        <v>258</v>
      </c>
      <c r="B379" t="s">
        <v>2</v>
      </c>
      <c r="C379">
        <v>5.5</v>
      </c>
      <c r="D379">
        <v>10</v>
      </c>
      <c r="E379">
        <v>540</v>
      </c>
      <c r="F379">
        <f>Women_Perfume_Table[[#This Row],[Sold]]*Women_Perfume_Table[[#This Row],[Price]]</f>
        <v>2970</v>
      </c>
      <c r="G379" s="2">
        <v>45366</v>
      </c>
      <c r="H379" s="3" t="s">
        <v>335</v>
      </c>
      <c r="I379">
        <f>((Women_Perfume_Table[[#This Row],[Total Sales]]-$M$2)/$M$3)</f>
        <v>-0.29521879102197268</v>
      </c>
      <c r="J379" s="4" t="str">
        <f>IF(Women_Perfume_Table[[#This Row],[Z-Score]]&gt;3,"No","Yes")</f>
        <v>Yes</v>
      </c>
      <c r="K379" s="4">
        <f>AVERAGEIFS(Women_Perfume_Table[Total Sales],Women_Perfume_Table[Type],Women_Perfume_Table[[#This Row],[Type]])</f>
        <v>12921.930135363791</v>
      </c>
    </row>
    <row r="380" spans="1:11" x14ac:dyDescent="0.3">
      <c r="A380" s="4" t="s">
        <v>261</v>
      </c>
      <c r="B380" t="s">
        <v>9</v>
      </c>
      <c r="C380">
        <v>72</v>
      </c>
      <c r="D380">
        <v>8</v>
      </c>
      <c r="E380">
        <v>41</v>
      </c>
      <c r="F380">
        <f>Women_Perfume_Table[[#This Row],[Sold]]*Women_Perfume_Table[[#This Row],[Price]]</f>
        <v>2952</v>
      </c>
      <c r="G380" s="2">
        <v>45303</v>
      </c>
      <c r="H380" s="3" t="s">
        <v>337</v>
      </c>
      <c r="I380">
        <f>((Women_Perfume_Table[[#This Row],[Total Sales]]-$M$2)/$M$3)</f>
        <v>-0.29570547134249159</v>
      </c>
      <c r="J380" s="4" t="str">
        <f>IF(Women_Perfume_Table[[#This Row],[Z-Score]]&gt;3,"No","Yes")</f>
        <v>Yes</v>
      </c>
      <c r="K380" s="4">
        <f>AVERAGEIFS(Women_Perfume_Table[Total Sales],Women_Perfume_Table[Type],Women_Perfume_Table[[#This Row],[Type]])</f>
        <v>2618.7521428571413</v>
      </c>
    </row>
    <row r="381" spans="1:11" x14ac:dyDescent="0.3">
      <c r="A381" s="4" t="s">
        <v>384</v>
      </c>
      <c r="B381" t="s">
        <v>2</v>
      </c>
      <c r="C381">
        <v>29.99</v>
      </c>
      <c r="D381">
        <v>7</v>
      </c>
      <c r="E381">
        <v>98</v>
      </c>
      <c r="F381">
        <f>Women_Perfume_Table[[#This Row],[Sold]]*Women_Perfume_Table[[#This Row],[Price]]</f>
        <v>2939.02</v>
      </c>
      <c r="G381" s="2">
        <v>45361</v>
      </c>
      <c r="H381" s="3" t="s">
        <v>336</v>
      </c>
      <c r="I381">
        <f>((Women_Perfume_Table[[#This Row],[Total Sales]]-$M$2)/$M$3)</f>
        <v>-0.29605642192917692</v>
      </c>
      <c r="J381" s="4" t="str">
        <f>IF(Women_Perfume_Table[[#This Row],[Z-Score]]&gt;3,"No","Yes")</f>
        <v>Yes</v>
      </c>
      <c r="K381" s="4">
        <f>AVERAGEIFS(Women_Perfume_Table[Total Sales],Women_Perfume_Table[Type],Women_Perfume_Table[[#This Row],[Type]])</f>
        <v>12921.930135363791</v>
      </c>
    </row>
    <row r="382" spans="1:11" x14ac:dyDescent="0.3">
      <c r="A382" s="4" t="s">
        <v>220</v>
      </c>
      <c r="B382" t="s">
        <v>2</v>
      </c>
      <c r="C382">
        <v>37.99</v>
      </c>
      <c r="D382">
        <v>10</v>
      </c>
      <c r="E382">
        <v>77</v>
      </c>
      <c r="F382">
        <f>Women_Perfume_Table[[#This Row],[Sold]]*Women_Perfume_Table[[#This Row],[Price]]</f>
        <v>2925.23</v>
      </c>
      <c r="G382" s="2">
        <v>45430</v>
      </c>
      <c r="H382" s="3" t="s">
        <v>335</v>
      </c>
      <c r="I382">
        <f>((Women_Perfume_Table[[#This Row],[Total Sales]]-$M$2)/$M$3)</f>
        <v>-0.29642927313028561</v>
      </c>
      <c r="J382" s="4" t="str">
        <f>IF(Women_Perfume_Table[[#This Row],[Z-Score]]&gt;3,"No","Yes")</f>
        <v>Yes</v>
      </c>
      <c r="K382" s="4">
        <f>AVERAGEIFS(Women_Perfume_Table[Total Sales],Women_Perfume_Table[Type],Women_Perfume_Table[[#This Row],[Type]])</f>
        <v>12921.930135363791</v>
      </c>
    </row>
    <row r="383" spans="1:11" x14ac:dyDescent="0.3">
      <c r="A383" s="4" t="s">
        <v>13</v>
      </c>
      <c r="B383" t="s">
        <v>4</v>
      </c>
      <c r="C383">
        <v>53.99</v>
      </c>
      <c r="D383">
        <v>1</v>
      </c>
      <c r="E383">
        <v>54</v>
      </c>
      <c r="F383">
        <f>Women_Perfume_Table[[#This Row],[Sold]]*Women_Perfume_Table[[#This Row],[Price]]</f>
        <v>2915.46</v>
      </c>
      <c r="G383" s="2">
        <v>45329</v>
      </c>
      <c r="H383" s="3" t="s">
        <v>337</v>
      </c>
      <c r="I383">
        <f>((Women_Perfume_Table[[#This Row],[Total Sales]]-$M$2)/$M$3)</f>
        <v>-0.29669343239314505</v>
      </c>
      <c r="J383" s="4" t="str">
        <f>IF(Women_Perfume_Table[[#This Row],[Z-Score]]&gt;3,"No","Yes")</f>
        <v>Yes</v>
      </c>
      <c r="K383" s="4">
        <f>AVERAGEIFS(Women_Perfume_Table[Total Sales],Women_Perfume_Table[Type],Women_Perfume_Table[[#This Row],[Type]])</f>
        <v>24241.821658291443</v>
      </c>
    </row>
    <row r="384" spans="1:11" x14ac:dyDescent="0.3">
      <c r="A384" s="4" t="s">
        <v>381</v>
      </c>
      <c r="B384" t="s">
        <v>2</v>
      </c>
      <c r="C384">
        <v>99.99</v>
      </c>
      <c r="D384">
        <v>4</v>
      </c>
      <c r="E384">
        <v>29</v>
      </c>
      <c r="F384">
        <f>Women_Perfume_Table[[#This Row],[Sold]]*Women_Perfume_Table[[#This Row],[Price]]</f>
        <v>2899.71</v>
      </c>
      <c r="G384" s="2">
        <v>45388</v>
      </c>
      <c r="H384" s="3" t="s">
        <v>143</v>
      </c>
      <c r="I384">
        <f>((Women_Perfume_Table[[#This Row],[Total Sales]]-$M$2)/$M$3)</f>
        <v>-0.29711927767359908</v>
      </c>
      <c r="J384" s="4" t="str">
        <f>IF(Women_Perfume_Table[[#This Row],[Z-Score]]&gt;3,"No","Yes")</f>
        <v>Yes</v>
      </c>
      <c r="K384" s="4">
        <f>AVERAGEIFS(Women_Perfume_Table[Total Sales],Women_Perfume_Table[Type],Women_Perfume_Table[[#This Row],[Type]])</f>
        <v>12921.930135363791</v>
      </c>
    </row>
    <row r="385" spans="1:11" x14ac:dyDescent="0.3">
      <c r="A385" s="4" t="s">
        <v>80</v>
      </c>
      <c r="B385" t="s">
        <v>46</v>
      </c>
      <c r="C385">
        <v>95.99</v>
      </c>
      <c r="D385">
        <v>10</v>
      </c>
      <c r="E385">
        <v>30</v>
      </c>
      <c r="F385">
        <f>Women_Perfume_Table[[#This Row],[Sold]]*Women_Perfume_Table[[#This Row],[Price]]</f>
        <v>2879.7</v>
      </c>
      <c r="G385" s="2">
        <v>45377</v>
      </c>
      <c r="H385" s="3" t="s">
        <v>335</v>
      </c>
      <c r="I385">
        <f>((Women_Perfume_Table[[#This Row],[Total Sales]]-$M$2)/$M$3)</f>
        <v>-0.29766030396324256</v>
      </c>
      <c r="J385" s="4" t="str">
        <f>IF(Women_Perfume_Table[[#This Row],[Z-Score]]&gt;3,"No","Yes")</f>
        <v>Yes</v>
      </c>
      <c r="K385" s="4">
        <f>AVERAGEIFS(Women_Perfume_Table[Total Sales],Women_Perfume_Table[Type],Women_Perfume_Table[[#This Row],[Type]])</f>
        <v>7614.4719047619074</v>
      </c>
    </row>
    <row r="386" spans="1:11" x14ac:dyDescent="0.3">
      <c r="A386" s="4" t="s">
        <v>213</v>
      </c>
      <c r="B386" t="s">
        <v>206</v>
      </c>
      <c r="C386">
        <v>19.98</v>
      </c>
      <c r="D386">
        <v>8</v>
      </c>
      <c r="E386">
        <v>144</v>
      </c>
      <c r="F386">
        <f>Women_Perfume_Table[[#This Row],[Sold]]*Women_Perfume_Table[[#This Row],[Price]]</f>
        <v>2877.12</v>
      </c>
      <c r="G386" s="2">
        <v>45390</v>
      </c>
      <c r="H386" s="3" t="s">
        <v>335</v>
      </c>
      <c r="I386">
        <f>((Women_Perfume_Table[[#This Row],[Total Sales]]-$M$2)/$M$3)</f>
        <v>-0.29773006147585035</v>
      </c>
      <c r="J386" s="4" t="str">
        <f>IF(Women_Perfume_Table[[#This Row],[Z-Score]]&gt;3,"No","Yes")</f>
        <v>Yes</v>
      </c>
      <c r="K386" s="4">
        <f>AVERAGEIFS(Women_Perfume_Table[Total Sales],Women_Perfume_Table[Type],Women_Perfume_Table[[#This Row],[Type]])</f>
        <v>1029.6335714285715</v>
      </c>
    </row>
    <row r="387" spans="1:11" x14ac:dyDescent="0.3">
      <c r="A387" s="4" t="s">
        <v>13</v>
      </c>
      <c r="B387" t="s">
        <v>4</v>
      </c>
      <c r="C387">
        <v>32.49</v>
      </c>
      <c r="D387">
        <v>6</v>
      </c>
      <c r="E387">
        <v>88</v>
      </c>
      <c r="F387">
        <f>Women_Perfume_Table[[#This Row],[Sold]]*Women_Perfume_Table[[#This Row],[Price]]</f>
        <v>2859.1200000000003</v>
      </c>
      <c r="G387" s="2">
        <v>45366</v>
      </c>
      <c r="H387" s="3" t="s">
        <v>335</v>
      </c>
      <c r="I387">
        <f>((Women_Perfume_Table[[#This Row],[Total Sales]]-$M$2)/$M$3)</f>
        <v>-0.2982167417963692</v>
      </c>
      <c r="J387" s="4" t="str">
        <f>IF(Women_Perfume_Table[[#This Row],[Z-Score]]&gt;3,"No","Yes")</f>
        <v>Yes</v>
      </c>
      <c r="K387" s="4">
        <f>AVERAGEIFS(Women_Perfume_Table[Total Sales],Women_Perfume_Table[Type],Women_Perfume_Table[[#This Row],[Type]])</f>
        <v>24241.821658291443</v>
      </c>
    </row>
    <row r="388" spans="1:11" x14ac:dyDescent="0.3">
      <c r="A388" s="4" t="s">
        <v>15</v>
      </c>
      <c r="B388" t="s">
        <v>85</v>
      </c>
      <c r="C388">
        <v>43.15</v>
      </c>
      <c r="D388">
        <v>10</v>
      </c>
      <c r="E388">
        <v>66</v>
      </c>
      <c r="F388">
        <f>Women_Perfume_Table[[#This Row],[Sold]]*Women_Perfume_Table[[#This Row],[Price]]</f>
        <v>2847.9</v>
      </c>
      <c r="G388" s="2">
        <v>45369</v>
      </c>
      <c r="H388" s="3" t="s">
        <v>336</v>
      </c>
      <c r="I388">
        <f>((Women_Perfume_Table[[#This Row],[Total Sales]]-$M$2)/$M$3)</f>
        <v>-0.29852010586282601</v>
      </c>
      <c r="J388" s="4" t="str">
        <f>IF(Women_Perfume_Table[[#This Row],[Z-Score]]&gt;3,"No","Yes")</f>
        <v>Yes</v>
      </c>
      <c r="K388" s="4">
        <f>AVERAGEIFS(Women_Perfume_Table[Total Sales],Women_Perfume_Table[Type],Women_Perfume_Table[[#This Row],[Type]])</f>
        <v>6512.0560000000005</v>
      </c>
    </row>
    <row r="389" spans="1:11" x14ac:dyDescent="0.3">
      <c r="A389" s="4" t="s">
        <v>384</v>
      </c>
      <c r="B389" t="s">
        <v>2</v>
      </c>
      <c r="C389">
        <v>30.99</v>
      </c>
      <c r="D389">
        <v>10</v>
      </c>
      <c r="E389">
        <v>91</v>
      </c>
      <c r="F389">
        <f>Women_Perfume_Table[[#This Row],[Sold]]*Women_Perfume_Table[[#This Row],[Price]]</f>
        <v>2820.0899999999997</v>
      </c>
      <c r="G389" s="2">
        <v>45309</v>
      </c>
      <c r="H389" s="3" t="s">
        <v>143</v>
      </c>
      <c r="I389">
        <f>((Women_Perfume_Table[[#This Row],[Total Sales]]-$M$2)/$M$3)</f>
        <v>-0.29927202695802774</v>
      </c>
      <c r="J389" s="4" t="str">
        <f>IF(Women_Perfume_Table[[#This Row],[Z-Score]]&gt;3,"No","Yes")</f>
        <v>Yes</v>
      </c>
      <c r="K389" s="4">
        <f>AVERAGEIFS(Women_Perfume_Table[Total Sales],Women_Perfume_Table[Type],Women_Perfume_Table[[#This Row],[Type]])</f>
        <v>12921.930135363791</v>
      </c>
    </row>
    <row r="390" spans="1:11" x14ac:dyDescent="0.3">
      <c r="A390" s="4" t="s">
        <v>153</v>
      </c>
      <c r="B390" t="s">
        <v>41</v>
      </c>
      <c r="C390">
        <v>58.62</v>
      </c>
      <c r="D390">
        <v>10</v>
      </c>
      <c r="E390">
        <v>48</v>
      </c>
      <c r="F390">
        <f>Women_Perfume_Table[[#This Row],[Sold]]*Women_Perfume_Table[[#This Row],[Price]]</f>
        <v>2813.7599999999998</v>
      </c>
      <c r="G390" s="2">
        <v>45319</v>
      </c>
      <c r="H390" s="3" t="s">
        <v>336</v>
      </c>
      <c r="I390">
        <f>((Women_Perfume_Table[[#This Row],[Total Sales]]-$M$2)/$M$3)</f>
        <v>-0.2994431762040769</v>
      </c>
      <c r="J390" s="4" t="str">
        <f>IF(Women_Perfume_Table[[#This Row],[Z-Score]]&gt;3,"No","Yes")</f>
        <v>Yes</v>
      </c>
      <c r="K390" s="4">
        <f>AVERAGEIFS(Women_Perfume_Table[Total Sales],Women_Perfume_Table[Type],Women_Perfume_Table[[#This Row],[Type]])</f>
        <v>12921.930135363791</v>
      </c>
    </row>
    <row r="391" spans="1:11" x14ac:dyDescent="0.3">
      <c r="A391" s="4" t="s">
        <v>122</v>
      </c>
      <c r="B391" t="s">
        <v>2</v>
      </c>
      <c r="C391">
        <v>32</v>
      </c>
      <c r="D391">
        <v>10</v>
      </c>
      <c r="E391">
        <v>87</v>
      </c>
      <c r="F391">
        <f>Women_Perfume_Table[[#This Row],[Sold]]*Women_Perfume_Table[[#This Row],[Price]]</f>
        <v>2784</v>
      </c>
      <c r="G391" s="2">
        <v>45313</v>
      </c>
      <c r="H391" s="3" t="s">
        <v>336</v>
      </c>
      <c r="I391">
        <f>((Women_Perfume_Table[[#This Row],[Total Sales]]-$M$2)/$M$3)</f>
        <v>-0.30024782100066821</v>
      </c>
      <c r="J391" s="4" t="str">
        <f>IF(Women_Perfume_Table[[#This Row],[Z-Score]]&gt;3,"No","Yes")</f>
        <v>Yes</v>
      </c>
      <c r="K391" s="4">
        <f>AVERAGEIFS(Women_Perfume_Table[Total Sales],Women_Perfume_Table[Type],Women_Perfume_Table[[#This Row],[Type]])</f>
        <v>12921.930135363791</v>
      </c>
    </row>
    <row r="392" spans="1:11" x14ac:dyDescent="0.3">
      <c r="A392" s="4" t="s">
        <v>384</v>
      </c>
      <c r="B392" t="s">
        <v>2</v>
      </c>
      <c r="C392">
        <v>30.99</v>
      </c>
      <c r="D392">
        <v>4</v>
      </c>
      <c r="E392">
        <v>89</v>
      </c>
      <c r="F392">
        <f>Women_Perfume_Table[[#This Row],[Sold]]*Women_Perfume_Table[[#This Row],[Price]]</f>
        <v>2758.1099999999997</v>
      </c>
      <c r="G392" s="2">
        <v>45355</v>
      </c>
      <c r="H392" s="3" t="s">
        <v>143</v>
      </c>
      <c r="I392">
        <f>((Women_Perfume_Table[[#This Row],[Total Sales]]-$M$2)/$M$3)</f>
        <v>-0.30094782952834787</v>
      </c>
      <c r="J392" s="4" t="str">
        <f>IF(Women_Perfume_Table[[#This Row],[Z-Score]]&gt;3,"No","Yes")</f>
        <v>Yes</v>
      </c>
      <c r="K392" s="4">
        <f>AVERAGEIFS(Women_Perfume_Table[Total Sales],Women_Perfume_Table[Type],Women_Perfume_Table[[#This Row],[Type]])</f>
        <v>12921.930135363791</v>
      </c>
    </row>
    <row r="393" spans="1:11" x14ac:dyDescent="0.3">
      <c r="A393" s="4" t="s">
        <v>204</v>
      </c>
      <c r="B393" t="s">
        <v>2</v>
      </c>
      <c r="C393">
        <v>32.99</v>
      </c>
      <c r="D393">
        <v>9</v>
      </c>
      <c r="E393">
        <v>83</v>
      </c>
      <c r="F393">
        <f>Women_Perfume_Table[[#This Row],[Sold]]*Women_Perfume_Table[[#This Row],[Price]]</f>
        <v>2738.17</v>
      </c>
      <c r="G393" s="2">
        <v>45294</v>
      </c>
      <c r="H393" s="3" t="s">
        <v>336</v>
      </c>
      <c r="I393">
        <f>((Women_Perfume_Table[[#This Row],[Total Sales]]-$M$2)/$M$3)</f>
        <v>-0.3014869631723005</v>
      </c>
      <c r="J393" s="4" t="str">
        <f>IF(Women_Perfume_Table[[#This Row],[Z-Score]]&gt;3,"No","Yes")</f>
        <v>Yes</v>
      </c>
      <c r="K393" s="4">
        <f>AVERAGEIFS(Women_Perfume_Table[Total Sales],Women_Perfume_Table[Type],Women_Perfume_Table[[#This Row],[Type]])</f>
        <v>12921.930135363791</v>
      </c>
    </row>
    <row r="394" spans="1:11" x14ac:dyDescent="0.3">
      <c r="A394" s="4" t="s">
        <v>207</v>
      </c>
      <c r="B394" t="s">
        <v>2</v>
      </c>
      <c r="C394">
        <v>64.88</v>
      </c>
      <c r="D394">
        <v>5</v>
      </c>
      <c r="E394">
        <v>42</v>
      </c>
      <c r="F394">
        <f>Women_Perfume_Table[[#This Row],[Sold]]*Women_Perfume_Table[[#This Row],[Price]]</f>
        <v>2724.96</v>
      </c>
      <c r="G394" s="2">
        <v>45306</v>
      </c>
      <c r="H394" s="3" t="s">
        <v>335</v>
      </c>
      <c r="I394">
        <f>((Women_Perfume_Table[[#This Row],[Total Sales]]-$M$2)/$M$3)</f>
        <v>-0.30184413245197028</v>
      </c>
      <c r="J394" s="4" t="str">
        <f>IF(Women_Perfume_Table[[#This Row],[Z-Score]]&gt;3,"No","Yes")</f>
        <v>Yes</v>
      </c>
      <c r="K394" s="4">
        <f>AVERAGEIFS(Women_Perfume_Table[Total Sales],Women_Perfume_Table[Type],Women_Perfume_Table[[#This Row],[Type]])</f>
        <v>12921.930135363791</v>
      </c>
    </row>
    <row r="395" spans="1:11" x14ac:dyDescent="0.3">
      <c r="A395" s="4" t="s">
        <v>384</v>
      </c>
      <c r="B395" t="s">
        <v>2</v>
      </c>
      <c r="C395">
        <v>33.99</v>
      </c>
      <c r="D395">
        <v>10</v>
      </c>
      <c r="E395">
        <v>80</v>
      </c>
      <c r="F395">
        <f>Women_Perfume_Table[[#This Row],[Sold]]*Women_Perfume_Table[[#This Row],[Price]]</f>
        <v>2719.2000000000003</v>
      </c>
      <c r="G395" s="2">
        <v>45294</v>
      </c>
      <c r="H395" s="3" t="s">
        <v>337</v>
      </c>
      <c r="I395">
        <f>((Women_Perfume_Table[[#This Row],[Total Sales]]-$M$2)/$M$3)</f>
        <v>-0.30199987015453628</v>
      </c>
      <c r="J395" s="4" t="str">
        <f>IF(Women_Perfume_Table[[#This Row],[Z-Score]]&gt;3,"No","Yes")</f>
        <v>Yes</v>
      </c>
      <c r="K395" s="4">
        <f>AVERAGEIFS(Women_Perfume_Table[Total Sales],Women_Perfume_Table[Type],Women_Perfume_Table[[#This Row],[Type]])</f>
        <v>12921.930135363791</v>
      </c>
    </row>
    <row r="396" spans="1:11" x14ac:dyDescent="0.3">
      <c r="A396" s="4" t="s">
        <v>14</v>
      </c>
      <c r="C396">
        <v>128.88</v>
      </c>
      <c r="D396">
        <v>10</v>
      </c>
      <c r="E396">
        <v>21</v>
      </c>
      <c r="F396">
        <f>Women_Perfume_Table[[#This Row],[Sold]]*Women_Perfume_Table[[#This Row],[Price]]</f>
        <v>2706.48</v>
      </c>
      <c r="G396" s="2">
        <v>45444</v>
      </c>
      <c r="H396" s="3" t="s">
        <v>335</v>
      </c>
      <c r="I396">
        <f>((Women_Perfume_Table[[#This Row],[Total Sales]]-$M$2)/$M$3)</f>
        <v>-0.30234379091436969</v>
      </c>
      <c r="J396" s="4" t="str">
        <f>IF(Women_Perfume_Table[[#This Row],[Z-Score]]&gt;3,"No","Yes")</f>
        <v>Yes</v>
      </c>
      <c r="K396" s="4" t="e">
        <f>AVERAGEIFS(Women_Perfume_Table[Total Sales],Women_Perfume_Table[Type],Women_Perfume_Table[[#This Row],[Type]])</f>
        <v>#DIV/0!</v>
      </c>
    </row>
    <row r="397" spans="1:11" x14ac:dyDescent="0.3">
      <c r="A397" s="4" t="s">
        <v>5</v>
      </c>
      <c r="B397" t="s">
        <v>2</v>
      </c>
      <c r="C397">
        <v>49.99</v>
      </c>
      <c r="D397">
        <v>2</v>
      </c>
      <c r="E397">
        <v>54</v>
      </c>
      <c r="F397">
        <f>Women_Perfume_Table[[#This Row],[Sold]]*Women_Perfume_Table[[#This Row],[Price]]</f>
        <v>2699.46</v>
      </c>
      <c r="G397" s="2">
        <v>45309</v>
      </c>
      <c r="H397" s="3" t="s">
        <v>336</v>
      </c>
      <c r="I397">
        <f>((Women_Perfume_Table[[#This Row],[Total Sales]]-$M$2)/$M$3)</f>
        <v>-0.30253359623937209</v>
      </c>
      <c r="J397" s="4" t="str">
        <f>IF(Women_Perfume_Table[[#This Row],[Z-Score]]&gt;3,"No","Yes")</f>
        <v>Yes</v>
      </c>
      <c r="K397" s="4">
        <f>AVERAGEIFS(Women_Perfume_Table[Total Sales],Women_Perfume_Table[Type],Women_Perfume_Table[[#This Row],[Type]])</f>
        <v>12921.930135363791</v>
      </c>
    </row>
    <row r="398" spans="1:11" x14ac:dyDescent="0.3">
      <c r="A398" s="4" t="s">
        <v>184</v>
      </c>
      <c r="B398" t="s">
        <v>2</v>
      </c>
      <c r="C398">
        <v>9.25</v>
      </c>
      <c r="D398">
        <v>10</v>
      </c>
      <c r="E398">
        <v>290</v>
      </c>
      <c r="F398">
        <f>Women_Perfume_Table[[#This Row],[Sold]]*Women_Perfume_Table[[#This Row],[Price]]</f>
        <v>2682.5</v>
      </c>
      <c r="G398" s="2">
        <v>45325</v>
      </c>
      <c r="H398" s="3" t="s">
        <v>337</v>
      </c>
      <c r="I398">
        <f>((Women_Perfume_Table[[#This Row],[Total Sales]]-$M$2)/$M$3)</f>
        <v>-0.30299215725248319</v>
      </c>
      <c r="J398" s="4" t="str">
        <f>IF(Women_Perfume_Table[[#This Row],[Z-Score]]&gt;3,"No","Yes")</f>
        <v>Yes</v>
      </c>
      <c r="K398" s="4">
        <f>AVERAGEIFS(Women_Perfume_Table[Total Sales],Women_Perfume_Table[Type],Women_Perfume_Table[[#This Row],[Type]])</f>
        <v>12921.930135363791</v>
      </c>
    </row>
    <row r="399" spans="1:11" x14ac:dyDescent="0.3">
      <c r="A399" s="4" t="s">
        <v>207</v>
      </c>
      <c r="B399" t="s">
        <v>2</v>
      </c>
      <c r="C399">
        <v>7.99</v>
      </c>
      <c r="D399">
        <v>10</v>
      </c>
      <c r="E399">
        <v>333</v>
      </c>
      <c r="F399">
        <f>Women_Perfume_Table[[#This Row],[Sold]]*Women_Perfume_Table[[#This Row],[Price]]</f>
        <v>2660.67</v>
      </c>
      <c r="G399" s="2">
        <v>45328</v>
      </c>
      <c r="H399" s="3" t="s">
        <v>143</v>
      </c>
      <c r="I399">
        <f>((Women_Perfume_Table[[#This Row],[Total Sales]]-$M$2)/$M$3)</f>
        <v>-0.30358239233009032</v>
      </c>
      <c r="J399" s="4" t="str">
        <f>IF(Women_Perfume_Table[[#This Row],[Z-Score]]&gt;3,"No","Yes")</f>
        <v>Yes</v>
      </c>
      <c r="K399" s="4">
        <f>AVERAGEIFS(Women_Perfume_Table[Total Sales],Women_Perfume_Table[Type],Women_Perfume_Table[[#This Row],[Type]])</f>
        <v>12921.930135363791</v>
      </c>
    </row>
    <row r="400" spans="1:11" x14ac:dyDescent="0.3">
      <c r="A400" s="4" t="s">
        <v>220</v>
      </c>
      <c r="B400" t="s">
        <v>2</v>
      </c>
      <c r="C400">
        <v>49.99</v>
      </c>
      <c r="D400">
        <v>8</v>
      </c>
      <c r="E400">
        <v>53</v>
      </c>
      <c r="F400">
        <f>Women_Perfume_Table[[#This Row],[Sold]]*Women_Perfume_Table[[#This Row],[Price]]</f>
        <v>2649.4700000000003</v>
      </c>
      <c r="G400" s="2">
        <v>45406</v>
      </c>
      <c r="H400" s="3" t="s">
        <v>335</v>
      </c>
      <c r="I400">
        <f>((Women_Perfume_Table[[#This Row],[Total Sales]]-$M$2)/$M$3)</f>
        <v>-0.30388521564063542</v>
      </c>
      <c r="J400" s="4" t="str">
        <f>IF(Women_Perfume_Table[[#This Row],[Z-Score]]&gt;3,"No","Yes")</f>
        <v>Yes</v>
      </c>
      <c r="K400" s="4">
        <f>AVERAGEIFS(Women_Perfume_Table[Total Sales],Women_Perfume_Table[Type],Women_Perfume_Table[[#This Row],[Type]])</f>
        <v>12921.930135363791</v>
      </c>
    </row>
    <row r="401" spans="1:11" x14ac:dyDescent="0.3">
      <c r="A401" s="4" t="s">
        <v>40</v>
      </c>
      <c r="B401" t="s">
        <v>2</v>
      </c>
      <c r="C401">
        <v>39.99</v>
      </c>
      <c r="D401">
        <v>10</v>
      </c>
      <c r="E401">
        <v>66</v>
      </c>
      <c r="F401">
        <f>Women_Perfume_Table[[#This Row],[Sold]]*Women_Perfume_Table[[#This Row],[Price]]</f>
        <v>2639.34</v>
      </c>
      <c r="G401" s="2">
        <v>45370</v>
      </c>
      <c r="H401" s="3" t="s">
        <v>335</v>
      </c>
      <c r="I401">
        <f>((Women_Perfume_Table[[#This Row],[Total Sales]]-$M$2)/$M$3)</f>
        <v>-0.30415910850990524</v>
      </c>
      <c r="J401" s="4" t="str">
        <f>IF(Women_Perfume_Table[[#This Row],[Z-Score]]&gt;3,"No","Yes")</f>
        <v>Yes</v>
      </c>
      <c r="K401" s="4">
        <f>AVERAGEIFS(Women_Perfume_Table[Total Sales],Women_Perfume_Table[Type],Women_Perfume_Table[[#This Row],[Type]])</f>
        <v>12921.930135363791</v>
      </c>
    </row>
    <row r="402" spans="1:11" x14ac:dyDescent="0.3">
      <c r="A402" s="4" t="s">
        <v>15</v>
      </c>
      <c r="B402" t="s">
        <v>4</v>
      </c>
      <c r="C402">
        <v>32.99</v>
      </c>
      <c r="D402">
        <v>6</v>
      </c>
      <c r="E402">
        <v>79</v>
      </c>
      <c r="F402">
        <f>Women_Perfume_Table[[#This Row],[Sold]]*Women_Perfume_Table[[#This Row],[Price]]</f>
        <v>2606.21</v>
      </c>
      <c r="G402" s="2">
        <v>45439</v>
      </c>
      <c r="H402" s="3" t="s">
        <v>337</v>
      </c>
      <c r="I402">
        <f>((Women_Perfume_Table[[#This Row],[Total Sales]]-$M$2)/$M$3)</f>
        <v>-0.30505487067761594</v>
      </c>
      <c r="J402" s="4" t="str">
        <f>IF(Women_Perfume_Table[[#This Row],[Z-Score]]&gt;3,"No","Yes")</f>
        <v>Yes</v>
      </c>
      <c r="K402" s="4">
        <f>AVERAGEIFS(Women_Perfume_Table[Total Sales],Women_Perfume_Table[Type],Women_Perfume_Table[[#This Row],[Type]])</f>
        <v>24241.821658291443</v>
      </c>
    </row>
    <row r="403" spans="1:11" x14ac:dyDescent="0.3">
      <c r="A403" s="4" t="s">
        <v>79</v>
      </c>
      <c r="B403" t="s">
        <v>9</v>
      </c>
      <c r="C403">
        <v>36.99</v>
      </c>
      <c r="D403">
        <v>10</v>
      </c>
      <c r="E403">
        <v>70</v>
      </c>
      <c r="F403">
        <f>Women_Perfume_Table[[#This Row],[Sold]]*Women_Perfume_Table[[#This Row],[Price]]</f>
        <v>2589.3000000000002</v>
      </c>
      <c r="G403" s="2">
        <v>45298</v>
      </c>
      <c r="H403" s="3" t="s">
        <v>337</v>
      </c>
      <c r="I403">
        <f>((Women_Perfume_Table[[#This Row],[Total Sales]]-$M$2)/$M$3)</f>
        <v>-0.30551207980094786</v>
      </c>
      <c r="J403" s="4" t="str">
        <f>IF(Women_Perfume_Table[[#This Row],[Z-Score]]&gt;3,"No","Yes")</f>
        <v>Yes</v>
      </c>
      <c r="K403" s="4">
        <f>AVERAGEIFS(Women_Perfume_Table[Total Sales],Women_Perfume_Table[Type],Women_Perfume_Table[[#This Row],[Type]])</f>
        <v>2618.7521428571413</v>
      </c>
    </row>
    <row r="404" spans="1:11" x14ac:dyDescent="0.3">
      <c r="A404" s="4" t="s">
        <v>48</v>
      </c>
      <c r="B404" t="s">
        <v>2</v>
      </c>
      <c r="C404">
        <v>59.99</v>
      </c>
      <c r="D404">
        <v>1</v>
      </c>
      <c r="E404">
        <v>43</v>
      </c>
      <c r="F404">
        <f>Women_Perfume_Table[[#This Row],[Sold]]*Women_Perfume_Table[[#This Row],[Price]]</f>
        <v>2579.5700000000002</v>
      </c>
      <c r="G404" s="2">
        <v>45441</v>
      </c>
      <c r="H404" s="3" t="s">
        <v>337</v>
      </c>
      <c r="I404">
        <f>((Women_Perfume_Table[[#This Row],[Total Sales]]-$M$2)/$M$3)</f>
        <v>-0.30577515755198392</v>
      </c>
      <c r="J404" s="4" t="str">
        <f>IF(Women_Perfume_Table[[#This Row],[Z-Score]]&gt;3,"No","Yes")</f>
        <v>Yes</v>
      </c>
      <c r="K404" s="4">
        <f>AVERAGEIFS(Women_Perfume_Table[Total Sales],Women_Perfume_Table[Type],Women_Perfume_Table[[#This Row],[Type]])</f>
        <v>12921.930135363791</v>
      </c>
    </row>
    <row r="405" spans="1:11" x14ac:dyDescent="0.3">
      <c r="A405" s="4" t="s">
        <v>40</v>
      </c>
      <c r="B405" t="s">
        <v>2</v>
      </c>
      <c r="C405">
        <v>67.489999999999995</v>
      </c>
      <c r="D405">
        <v>10</v>
      </c>
      <c r="E405">
        <v>38</v>
      </c>
      <c r="F405">
        <f>Women_Perfume_Table[[#This Row],[Sold]]*Women_Perfume_Table[[#This Row],[Price]]</f>
        <v>2564.62</v>
      </c>
      <c r="G405" s="2">
        <v>45329</v>
      </c>
      <c r="H405" s="3" t="s">
        <v>336</v>
      </c>
      <c r="I405">
        <f>((Women_Perfume_Table[[#This Row],[Total Sales]]-$M$2)/$M$3)</f>
        <v>-0.3061793725959705</v>
      </c>
      <c r="J405" s="4" t="str">
        <f>IF(Women_Perfume_Table[[#This Row],[Z-Score]]&gt;3,"No","Yes")</f>
        <v>Yes</v>
      </c>
      <c r="K405" s="4">
        <f>AVERAGEIFS(Women_Perfume_Table[Total Sales],Women_Perfume_Table[Type],Women_Perfume_Table[[#This Row],[Type]])</f>
        <v>12921.930135363791</v>
      </c>
    </row>
    <row r="406" spans="1:11" x14ac:dyDescent="0.3">
      <c r="A406" s="4" t="s">
        <v>56</v>
      </c>
      <c r="B406" t="s">
        <v>2</v>
      </c>
      <c r="C406">
        <v>9.89</v>
      </c>
      <c r="D406">
        <v>5</v>
      </c>
      <c r="E406">
        <v>258</v>
      </c>
      <c r="F406">
        <f>Women_Perfume_Table[[#This Row],[Sold]]*Women_Perfume_Table[[#This Row],[Price]]</f>
        <v>2551.6200000000003</v>
      </c>
      <c r="G406" s="2">
        <v>45309</v>
      </c>
      <c r="H406" s="3" t="s">
        <v>337</v>
      </c>
      <c r="I406">
        <f>((Women_Perfume_Table[[#This Row],[Total Sales]]-$M$2)/$M$3)</f>
        <v>-0.30653086393856743</v>
      </c>
      <c r="J406" s="4" t="str">
        <f>IF(Women_Perfume_Table[[#This Row],[Z-Score]]&gt;3,"No","Yes")</f>
        <v>Yes</v>
      </c>
      <c r="K406" s="4">
        <f>AVERAGEIFS(Women_Perfume_Table[Total Sales],Women_Perfume_Table[Type],Women_Perfume_Table[[#This Row],[Type]])</f>
        <v>12921.930135363791</v>
      </c>
    </row>
    <row r="407" spans="1:11" x14ac:dyDescent="0.3">
      <c r="A407" s="4" t="s">
        <v>220</v>
      </c>
      <c r="B407" t="s">
        <v>2</v>
      </c>
      <c r="C407">
        <v>41.49</v>
      </c>
      <c r="D407">
        <v>1</v>
      </c>
      <c r="E407">
        <v>61</v>
      </c>
      <c r="F407">
        <f>Women_Perfume_Table[[#This Row],[Sold]]*Women_Perfume_Table[[#This Row],[Price]]</f>
        <v>2530.8900000000003</v>
      </c>
      <c r="G407" s="2">
        <v>45344</v>
      </c>
      <c r="H407" s="3" t="s">
        <v>143</v>
      </c>
      <c r="I407">
        <f>((Women_Perfume_Table[[#This Row],[Total Sales]]-$M$2)/$M$3)</f>
        <v>-0.30709135744103178</v>
      </c>
      <c r="J407" s="4" t="str">
        <f>IF(Women_Perfume_Table[[#This Row],[Z-Score]]&gt;3,"No","Yes")</f>
        <v>Yes</v>
      </c>
      <c r="K407" s="4">
        <f>AVERAGEIFS(Women_Perfume_Table[Total Sales],Women_Perfume_Table[Type],Women_Perfume_Table[[#This Row],[Type]])</f>
        <v>12921.930135363791</v>
      </c>
    </row>
    <row r="408" spans="1:11" x14ac:dyDescent="0.3">
      <c r="A408" s="4" t="s">
        <v>195</v>
      </c>
      <c r="B408" t="s">
        <v>4</v>
      </c>
      <c r="C408">
        <v>48.88</v>
      </c>
      <c r="D408">
        <v>9</v>
      </c>
      <c r="E408">
        <v>51</v>
      </c>
      <c r="F408">
        <f>Women_Perfume_Table[[#This Row],[Sold]]*Women_Perfume_Table[[#This Row],[Price]]</f>
        <v>2492.88</v>
      </c>
      <c r="G408" s="2">
        <v>45439</v>
      </c>
      <c r="H408" s="3" t="s">
        <v>143</v>
      </c>
      <c r="I408">
        <f>((Women_Perfume_Table[[#This Row],[Total Sales]]-$M$2)/$M$3)</f>
        <v>-0.30811906405119416</v>
      </c>
      <c r="J408" s="4" t="str">
        <f>IF(Women_Perfume_Table[[#This Row],[Z-Score]]&gt;3,"No","Yes")</f>
        <v>Yes</v>
      </c>
      <c r="K408" s="4">
        <f>AVERAGEIFS(Women_Perfume_Table[Total Sales],Women_Perfume_Table[Type],Women_Perfume_Table[[#This Row],[Type]])</f>
        <v>24241.821658291443</v>
      </c>
    </row>
    <row r="409" spans="1:11" x14ac:dyDescent="0.3">
      <c r="A409" s="4" t="s">
        <v>134</v>
      </c>
      <c r="B409" t="s">
        <v>46</v>
      </c>
      <c r="C409">
        <v>14.7</v>
      </c>
      <c r="D409">
        <v>2</v>
      </c>
      <c r="E409">
        <v>169</v>
      </c>
      <c r="F409">
        <f>Women_Perfume_Table[[#This Row],[Sold]]*Women_Perfume_Table[[#This Row],[Price]]</f>
        <v>2484.2999999999997</v>
      </c>
      <c r="G409" s="2">
        <v>45342</v>
      </c>
      <c r="H409" s="3" t="s">
        <v>143</v>
      </c>
      <c r="I409">
        <f>((Women_Perfume_Table[[#This Row],[Total Sales]]-$M$2)/$M$3)</f>
        <v>-0.3083510483373082</v>
      </c>
      <c r="J409" s="4" t="str">
        <f>IF(Women_Perfume_Table[[#This Row],[Z-Score]]&gt;3,"No","Yes")</f>
        <v>Yes</v>
      </c>
      <c r="K409" s="4">
        <f>AVERAGEIFS(Women_Perfume_Table[Total Sales],Women_Perfume_Table[Type],Women_Perfume_Table[[#This Row],[Type]])</f>
        <v>7614.4719047619074</v>
      </c>
    </row>
    <row r="410" spans="1:11" x14ac:dyDescent="0.3">
      <c r="A410" s="4" t="s">
        <v>11</v>
      </c>
      <c r="B410" t="s">
        <v>2</v>
      </c>
      <c r="C410">
        <v>15.99</v>
      </c>
      <c r="D410">
        <v>1</v>
      </c>
      <c r="E410">
        <v>154</v>
      </c>
      <c r="F410">
        <f>Women_Perfume_Table[[#This Row],[Sold]]*Women_Perfume_Table[[#This Row],[Price]]</f>
        <v>2462.46</v>
      </c>
      <c r="G410" s="2">
        <v>45417</v>
      </c>
      <c r="H410" s="3" t="s">
        <v>143</v>
      </c>
      <c r="I410">
        <f>((Women_Perfume_Table[[#This Row],[Total Sales]]-$M$2)/$M$3)</f>
        <v>-0.30894155379287119</v>
      </c>
      <c r="J410" s="4" t="str">
        <f>IF(Women_Perfume_Table[[#This Row],[Z-Score]]&gt;3,"No","Yes")</f>
        <v>Yes</v>
      </c>
      <c r="K410" s="4">
        <f>AVERAGEIFS(Women_Perfume_Table[Total Sales],Women_Perfume_Table[Type],Women_Perfume_Table[[#This Row],[Type]])</f>
        <v>12921.930135363791</v>
      </c>
    </row>
    <row r="411" spans="1:11" x14ac:dyDescent="0.3">
      <c r="A411" s="4" t="s">
        <v>83</v>
      </c>
      <c r="B411" t="s">
        <v>2</v>
      </c>
      <c r="C411">
        <v>174.99</v>
      </c>
      <c r="D411">
        <v>9</v>
      </c>
      <c r="E411">
        <v>14</v>
      </c>
      <c r="F411">
        <f>Women_Perfume_Table[[#This Row],[Sold]]*Women_Perfume_Table[[#This Row],[Price]]</f>
        <v>2449.86</v>
      </c>
      <c r="G411" s="2">
        <v>45436</v>
      </c>
      <c r="H411" s="3" t="s">
        <v>337</v>
      </c>
      <c r="I411">
        <f>((Women_Perfume_Table[[#This Row],[Total Sales]]-$M$2)/$M$3)</f>
        <v>-0.30928223001723437</v>
      </c>
      <c r="J411" s="4" t="str">
        <f>IF(Women_Perfume_Table[[#This Row],[Z-Score]]&gt;3,"No","Yes")</f>
        <v>Yes</v>
      </c>
      <c r="K411" s="4">
        <f>AVERAGEIFS(Women_Perfume_Table[Total Sales],Women_Perfume_Table[Type],Women_Perfume_Table[[#This Row],[Type]])</f>
        <v>12921.930135363791</v>
      </c>
    </row>
    <row r="412" spans="1:11" x14ac:dyDescent="0.3">
      <c r="A412" s="4" t="s">
        <v>220</v>
      </c>
      <c r="B412" t="s">
        <v>2</v>
      </c>
      <c r="C412">
        <v>36.99</v>
      </c>
      <c r="D412">
        <v>8</v>
      </c>
      <c r="E412">
        <v>66</v>
      </c>
      <c r="F412">
        <f>Women_Perfume_Table[[#This Row],[Sold]]*Women_Perfume_Table[[#This Row],[Price]]</f>
        <v>2441.34</v>
      </c>
      <c r="G412" s="2">
        <v>45367</v>
      </c>
      <c r="H412" s="3" t="s">
        <v>335</v>
      </c>
      <c r="I412">
        <f>((Women_Perfume_Table[[#This Row],[Total Sales]]-$M$2)/$M$3)</f>
        <v>-0.30951259203561338</v>
      </c>
      <c r="J412" s="4" t="str">
        <f>IF(Women_Perfume_Table[[#This Row],[Z-Score]]&gt;3,"No","Yes")</f>
        <v>Yes</v>
      </c>
      <c r="K412" s="4">
        <f>AVERAGEIFS(Women_Perfume_Table[Total Sales],Women_Perfume_Table[Type],Women_Perfume_Table[[#This Row],[Type]])</f>
        <v>12921.930135363791</v>
      </c>
    </row>
    <row r="413" spans="1:11" x14ac:dyDescent="0.3">
      <c r="A413" s="4" t="s">
        <v>56</v>
      </c>
      <c r="B413" t="s">
        <v>2</v>
      </c>
      <c r="C413">
        <v>27.99</v>
      </c>
      <c r="D413">
        <v>10</v>
      </c>
      <c r="E413">
        <v>87</v>
      </c>
      <c r="F413">
        <f>Women_Perfume_Table[[#This Row],[Sold]]*Women_Perfume_Table[[#This Row],[Price]]</f>
        <v>2435.1299999999997</v>
      </c>
      <c r="G413" s="2">
        <v>45390</v>
      </c>
      <c r="H413" s="3" t="s">
        <v>335</v>
      </c>
      <c r="I413">
        <f>((Women_Perfume_Table[[#This Row],[Total Sales]]-$M$2)/$M$3)</f>
        <v>-0.30968049674619241</v>
      </c>
      <c r="J413" s="4" t="str">
        <f>IF(Women_Perfume_Table[[#This Row],[Z-Score]]&gt;3,"No","Yes")</f>
        <v>Yes</v>
      </c>
      <c r="K413" s="4">
        <f>AVERAGEIFS(Women_Perfume_Table[Total Sales],Women_Perfume_Table[Type],Women_Perfume_Table[[#This Row],[Type]])</f>
        <v>12921.930135363791</v>
      </c>
    </row>
    <row r="414" spans="1:11" x14ac:dyDescent="0.3">
      <c r="A414" s="4" t="s">
        <v>220</v>
      </c>
      <c r="B414" t="s">
        <v>2</v>
      </c>
      <c r="C414">
        <v>39.950000000000003</v>
      </c>
      <c r="D414">
        <v>10</v>
      </c>
      <c r="E414">
        <v>60</v>
      </c>
      <c r="F414">
        <f>Women_Perfume_Table[[#This Row],[Sold]]*Women_Perfume_Table[[#This Row],[Price]]</f>
        <v>2397</v>
      </c>
      <c r="G414" s="2">
        <v>45348</v>
      </c>
      <c r="H414" s="3" t="s">
        <v>335</v>
      </c>
      <c r="I414">
        <f>((Women_Perfume_Table[[#This Row],[Total Sales]]-$M$2)/$M$3)</f>
        <v>-0.31071144789182498</v>
      </c>
      <c r="J414" s="4" t="str">
        <f>IF(Women_Perfume_Table[[#This Row],[Z-Score]]&gt;3,"No","Yes")</f>
        <v>Yes</v>
      </c>
      <c r="K414" s="4">
        <f>AVERAGEIFS(Women_Perfume_Table[Total Sales],Women_Perfume_Table[Type],Women_Perfume_Table[[#This Row],[Type]])</f>
        <v>12921.930135363791</v>
      </c>
    </row>
    <row r="415" spans="1:11" x14ac:dyDescent="0.3">
      <c r="A415" s="4" t="s">
        <v>207</v>
      </c>
      <c r="B415" t="s">
        <v>2</v>
      </c>
      <c r="C415">
        <v>29.75</v>
      </c>
      <c r="D415">
        <v>9</v>
      </c>
      <c r="E415">
        <v>80</v>
      </c>
      <c r="F415">
        <f>Women_Perfume_Table[[#This Row],[Sold]]*Women_Perfume_Table[[#This Row],[Price]]</f>
        <v>2380</v>
      </c>
      <c r="G415" s="2">
        <v>45353</v>
      </c>
      <c r="H415" s="3" t="s">
        <v>337</v>
      </c>
      <c r="I415">
        <f>((Women_Perfume_Table[[#This Row],[Total Sales]]-$M$2)/$M$3)</f>
        <v>-0.3111710904167595</v>
      </c>
      <c r="J415" s="4" t="str">
        <f>IF(Women_Perfume_Table[[#This Row],[Z-Score]]&gt;3,"No","Yes")</f>
        <v>Yes</v>
      </c>
      <c r="K415" s="4">
        <f>AVERAGEIFS(Women_Perfume_Table[Total Sales],Women_Perfume_Table[Type],Women_Perfume_Table[[#This Row],[Type]])</f>
        <v>12921.930135363791</v>
      </c>
    </row>
    <row r="416" spans="1:11" x14ac:dyDescent="0.3">
      <c r="A416" s="4" t="s">
        <v>259</v>
      </c>
      <c r="B416" t="s">
        <v>2</v>
      </c>
      <c r="C416">
        <v>69.989999999999995</v>
      </c>
      <c r="D416">
        <v>3</v>
      </c>
      <c r="E416">
        <v>34</v>
      </c>
      <c r="F416">
        <f>Women_Perfume_Table[[#This Row],[Sold]]*Women_Perfume_Table[[#This Row],[Price]]</f>
        <v>2379.66</v>
      </c>
      <c r="G416" s="2">
        <v>45341</v>
      </c>
      <c r="H416" s="3" t="s">
        <v>337</v>
      </c>
      <c r="I416">
        <f>((Women_Perfume_Table[[#This Row],[Total Sales]]-$M$2)/$M$3)</f>
        <v>-0.31118028326725822</v>
      </c>
      <c r="J416" s="4" t="str">
        <f>IF(Women_Perfume_Table[[#This Row],[Z-Score]]&gt;3,"No","Yes")</f>
        <v>Yes</v>
      </c>
      <c r="K416" s="4">
        <f>AVERAGEIFS(Women_Perfume_Table[Total Sales],Women_Perfume_Table[Type],Women_Perfume_Table[[#This Row],[Type]])</f>
        <v>12921.930135363791</v>
      </c>
    </row>
    <row r="417" spans="1:11" x14ac:dyDescent="0.3">
      <c r="A417" s="4" t="s">
        <v>13</v>
      </c>
      <c r="B417" t="s">
        <v>4</v>
      </c>
      <c r="C417">
        <v>28.85</v>
      </c>
      <c r="D417">
        <v>7</v>
      </c>
      <c r="E417">
        <v>82</v>
      </c>
      <c r="F417">
        <f>Women_Perfume_Table[[#This Row],[Sold]]*Women_Perfume_Table[[#This Row],[Price]]</f>
        <v>2365.7000000000003</v>
      </c>
      <c r="G417" s="2">
        <v>45340</v>
      </c>
      <c r="H417" s="3" t="s">
        <v>337</v>
      </c>
      <c r="I417">
        <f>((Women_Perfume_Table[[#This Row],[Total Sales]]-$M$2)/$M$3)</f>
        <v>-0.31155773089361616</v>
      </c>
      <c r="J417" s="4" t="str">
        <f>IF(Women_Perfume_Table[[#This Row],[Z-Score]]&gt;3,"No","Yes")</f>
        <v>Yes</v>
      </c>
      <c r="K417" s="4">
        <f>AVERAGEIFS(Women_Perfume_Table[Total Sales],Women_Perfume_Table[Type],Women_Perfume_Table[[#This Row],[Type]])</f>
        <v>24241.821658291443</v>
      </c>
    </row>
    <row r="418" spans="1:11" x14ac:dyDescent="0.3">
      <c r="A418" s="4" t="s">
        <v>195</v>
      </c>
      <c r="B418" t="s">
        <v>4</v>
      </c>
      <c r="C418">
        <v>48.88</v>
      </c>
      <c r="D418">
        <v>10</v>
      </c>
      <c r="E418">
        <v>48</v>
      </c>
      <c r="F418">
        <f>Women_Perfume_Table[[#This Row],[Sold]]*Women_Perfume_Table[[#This Row],[Price]]</f>
        <v>2346.2400000000002</v>
      </c>
      <c r="G418" s="2">
        <v>45366</v>
      </c>
      <c r="H418" s="3" t="s">
        <v>336</v>
      </c>
      <c r="I418">
        <f>((Women_Perfume_Table[[#This Row],[Total Sales]]-$M$2)/$M$3)</f>
        <v>-0.31208388639568835</v>
      </c>
      <c r="J418" s="4" t="str">
        <f>IF(Women_Perfume_Table[[#This Row],[Z-Score]]&gt;3,"No","Yes")</f>
        <v>Yes</v>
      </c>
      <c r="K418" s="4">
        <f>AVERAGEIFS(Women_Perfume_Table[Total Sales],Women_Perfume_Table[Type],Women_Perfume_Table[[#This Row],[Type]])</f>
        <v>24241.821658291443</v>
      </c>
    </row>
    <row r="419" spans="1:11" x14ac:dyDescent="0.3">
      <c r="A419" s="4" t="s">
        <v>21</v>
      </c>
      <c r="B419" t="s">
        <v>244</v>
      </c>
      <c r="C419">
        <v>23</v>
      </c>
      <c r="D419">
        <v>1</v>
      </c>
      <c r="E419">
        <v>102</v>
      </c>
      <c r="F419">
        <f>Women_Perfume_Table[[#This Row],[Sold]]*Women_Perfume_Table[[#This Row],[Price]]</f>
        <v>2346</v>
      </c>
      <c r="G419" s="2">
        <v>45325</v>
      </c>
      <c r="H419" s="3" t="s">
        <v>143</v>
      </c>
      <c r="I419">
        <f>((Women_Perfume_Table[[#This Row],[Total Sales]]-$M$2)/$M$3)</f>
        <v>-0.3120903754666286</v>
      </c>
      <c r="J419" s="4" t="str">
        <f>IF(Women_Perfume_Table[[#This Row],[Z-Score]]&gt;3,"No","Yes")</f>
        <v>Yes</v>
      </c>
      <c r="K419" s="4">
        <f>AVERAGEIFS(Women_Perfume_Table[Total Sales],Women_Perfume_Table[Type],Women_Perfume_Table[[#This Row],[Type]])</f>
        <v>1516.0349999999999</v>
      </c>
    </row>
    <row r="420" spans="1:11" x14ac:dyDescent="0.3">
      <c r="A420" s="4" t="s">
        <v>16</v>
      </c>
      <c r="B420" t="s">
        <v>2</v>
      </c>
      <c r="C420">
        <v>105.95</v>
      </c>
      <c r="D420">
        <v>2</v>
      </c>
      <c r="E420">
        <v>22</v>
      </c>
      <c r="F420">
        <f>Women_Perfume_Table[[#This Row],[Sold]]*Women_Perfume_Table[[#This Row],[Price]]</f>
        <v>2330.9</v>
      </c>
      <c r="G420" s="2">
        <v>45425</v>
      </c>
      <c r="H420" s="3" t="s">
        <v>335</v>
      </c>
      <c r="I420">
        <f>((Women_Perfume_Table[[#This Row],[Total Sales]]-$M$2)/$M$3)</f>
        <v>-0.31249864617995277</v>
      </c>
      <c r="J420" s="4" t="str">
        <f>IF(Women_Perfume_Table[[#This Row],[Z-Score]]&gt;3,"No","Yes")</f>
        <v>Yes</v>
      </c>
      <c r="K420" s="4">
        <f>AVERAGEIFS(Women_Perfume_Table[Total Sales],Women_Perfume_Table[Type],Women_Perfume_Table[[#This Row],[Type]])</f>
        <v>12921.930135363791</v>
      </c>
    </row>
    <row r="421" spans="1:11" x14ac:dyDescent="0.3">
      <c r="A421" s="4" t="s">
        <v>14</v>
      </c>
      <c r="B421" t="s">
        <v>2</v>
      </c>
      <c r="C421">
        <v>49.99</v>
      </c>
      <c r="D421">
        <v>4</v>
      </c>
      <c r="E421">
        <v>46</v>
      </c>
      <c r="F421">
        <f>Women_Perfume_Table[[#This Row],[Sold]]*Women_Perfume_Table[[#This Row],[Price]]</f>
        <v>2299.54</v>
      </c>
      <c r="G421" s="2">
        <v>45300</v>
      </c>
      <c r="H421" s="3" t="s">
        <v>336</v>
      </c>
      <c r="I421">
        <f>((Women_Perfume_Table[[#This Row],[Total Sales]]-$M$2)/$M$3)</f>
        <v>-0.31334655144947904</v>
      </c>
      <c r="J421" s="4" t="str">
        <f>IF(Women_Perfume_Table[[#This Row],[Z-Score]]&gt;3,"No","Yes")</f>
        <v>Yes</v>
      </c>
      <c r="K421" s="4">
        <f>AVERAGEIFS(Women_Perfume_Table[Total Sales],Women_Perfume_Table[Type],Women_Perfume_Table[[#This Row],[Type]])</f>
        <v>12921.930135363791</v>
      </c>
    </row>
    <row r="422" spans="1:11" x14ac:dyDescent="0.3">
      <c r="A422" s="4" t="s">
        <v>220</v>
      </c>
      <c r="B422" t="s">
        <v>2</v>
      </c>
      <c r="C422">
        <v>43.99</v>
      </c>
      <c r="D422">
        <v>6</v>
      </c>
      <c r="E422">
        <v>52</v>
      </c>
      <c r="F422">
        <f>Women_Perfume_Table[[#This Row],[Sold]]*Women_Perfume_Table[[#This Row],[Price]]</f>
        <v>2287.48</v>
      </c>
      <c r="G422" s="2">
        <v>45294</v>
      </c>
      <c r="H422" s="3" t="s">
        <v>335</v>
      </c>
      <c r="I422">
        <f>((Women_Perfume_Table[[#This Row],[Total Sales]]-$M$2)/$M$3)</f>
        <v>-0.31367262726422679</v>
      </c>
      <c r="J422" s="4" t="str">
        <f>IF(Women_Perfume_Table[[#This Row],[Z-Score]]&gt;3,"No","Yes")</f>
        <v>Yes</v>
      </c>
      <c r="K422" s="4">
        <f>AVERAGEIFS(Women_Perfume_Table[Total Sales],Women_Perfume_Table[Type],Women_Perfume_Table[[#This Row],[Type]])</f>
        <v>12921.930135363791</v>
      </c>
    </row>
    <row r="423" spans="1:11" x14ac:dyDescent="0.3">
      <c r="A423" s="4" t="s">
        <v>261</v>
      </c>
      <c r="B423" t="s">
        <v>25</v>
      </c>
      <c r="C423">
        <v>23.99</v>
      </c>
      <c r="D423">
        <v>10</v>
      </c>
      <c r="E423">
        <v>95</v>
      </c>
      <c r="F423">
        <f>Women_Perfume_Table[[#This Row],[Sold]]*Women_Perfume_Table[[#This Row],[Price]]</f>
        <v>2279.0499999999997</v>
      </c>
      <c r="G423" s="2">
        <v>45418</v>
      </c>
      <c r="H423" s="3" t="s">
        <v>337</v>
      </c>
      <c r="I423">
        <f>((Women_Perfume_Table[[#This Row],[Total Sales]]-$M$2)/$M$3)</f>
        <v>-0.31390055588100313</v>
      </c>
      <c r="J423" s="4" t="str">
        <f>IF(Women_Perfume_Table[[#This Row],[Z-Score]]&gt;3,"No","Yes")</f>
        <v>Yes</v>
      </c>
      <c r="K423" s="4">
        <f>AVERAGEIFS(Women_Perfume_Table[Total Sales],Women_Perfume_Table[Type],Women_Perfume_Table[[#This Row],[Type]])</f>
        <v>1067.6833333333332</v>
      </c>
    </row>
    <row r="424" spans="1:11" x14ac:dyDescent="0.3">
      <c r="A424" s="4" t="s">
        <v>11</v>
      </c>
      <c r="B424" t="s">
        <v>2</v>
      </c>
      <c r="C424">
        <v>64.989999999999995</v>
      </c>
      <c r="D424">
        <v>10</v>
      </c>
      <c r="E424">
        <v>35</v>
      </c>
      <c r="F424">
        <f>Women_Perfume_Table[[#This Row],[Sold]]*Women_Perfume_Table[[#This Row],[Price]]</f>
        <v>2274.6499999999996</v>
      </c>
      <c r="G424" s="2">
        <v>45295</v>
      </c>
      <c r="H424" s="3" t="s">
        <v>337</v>
      </c>
      <c r="I424">
        <f>((Women_Perfume_Table[[#This Row],[Total Sales]]-$M$2)/$M$3)</f>
        <v>-0.31401952218157442</v>
      </c>
      <c r="J424" s="4" t="str">
        <f>IF(Women_Perfume_Table[[#This Row],[Z-Score]]&gt;3,"No","Yes")</f>
        <v>Yes</v>
      </c>
      <c r="K424" s="4">
        <f>AVERAGEIFS(Women_Perfume_Table[Total Sales],Women_Perfume_Table[Type],Women_Perfume_Table[[#This Row],[Type]])</f>
        <v>12921.930135363791</v>
      </c>
    </row>
    <row r="425" spans="1:11" x14ac:dyDescent="0.3">
      <c r="A425" s="4" t="s">
        <v>202</v>
      </c>
      <c r="B425" t="s">
        <v>4</v>
      </c>
      <c r="C425">
        <v>32.950000000000003</v>
      </c>
      <c r="D425">
        <v>10</v>
      </c>
      <c r="E425">
        <v>68</v>
      </c>
      <c r="F425">
        <f>Women_Perfume_Table[[#This Row],[Sold]]*Women_Perfume_Table[[#This Row],[Price]]</f>
        <v>2240.6000000000004</v>
      </c>
      <c r="G425" s="2">
        <v>45365</v>
      </c>
      <c r="H425" s="3" t="s">
        <v>336</v>
      </c>
      <c r="I425">
        <f>((Women_Perfume_Table[[#This Row],[Total Sales]]-$M$2)/$M$3)</f>
        <v>-0.3149401591212227</v>
      </c>
      <c r="J425" s="4" t="str">
        <f>IF(Women_Perfume_Table[[#This Row],[Z-Score]]&gt;3,"No","Yes")</f>
        <v>Yes</v>
      </c>
      <c r="K425" s="4">
        <f>AVERAGEIFS(Women_Perfume_Table[Total Sales],Women_Perfume_Table[Type],Women_Perfume_Table[[#This Row],[Type]])</f>
        <v>24241.821658291443</v>
      </c>
    </row>
    <row r="426" spans="1:11" x14ac:dyDescent="0.3">
      <c r="A426" s="4" t="s">
        <v>364</v>
      </c>
      <c r="B426" t="s">
        <v>2</v>
      </c>
      <c r="C426">
        <v>38.99</v>
      </c>
      <c r="D426">
        <v>10</v>
      </c>
      <c r="E426">
        <v>57</v>
      </c>
      <c r="F426">
        <f>Women_Perfume_Table[[#This Row],[Sold]]*Women_Perfume_Table[[#This Row],[Price]]</f>
        <v>2222.4300000000003</v>
      </c>
      <c r="G426" s="2">
        <v>45420</v>
      </c>
      <c r="H426" s="3" t="s">
        <v>336</v>
      </c>
      <c r="I426">
        <f>((Women_Perfume_Table[[#This Row],[Total Sales]]-$M$2)/$M$3)</f>
        <v>-0.31543143586699096</v>
      </c>
      <c r="J426" s="4" t="str">
        <f>IF(Women_Perfume_Table[[#This Row],[Z-Score]]&gt;3,"No","Yes")</f>
        <v>Yes</v>
      </c>
      <c r="K426" s="4">
        <f>AVERAGEIFS(Women_Perfume_Table[Total Sales],Women_Perfume_Table[Type],Women_Perfume_Table[[#This Row],[Type]])</f>
        <v>12921.930135363791</v>
      </c>
    </row>
    <row r="427" spans="1:11" x14ac:dyDescent="0.3">
      <c r="A427" s="4" t="s">
        <v>5</v>
      </c>
      <c r="B427" s="4" t="s">
        <v>2</v>
      </c>
      <c r="C427">
        <v>54.99</v>
      </c>
      <c r="D427">
        <v>10</v>
      </c>
      <c r="E427">
        <v>40</v>
      </c>
      <c r="F427">
        <f>Women_Perfume_Table[[#This Row],[Sold]]*Women_Perfume_Table[[#This Row],[Price]]</f>
        <v>2199.6</v>
      </c>
      <c r="G427" s="2">
        <v>45348</v>
      </c>
      <c r="H427" s="3" t="s">
        <v>336</v>
      </c>
      <c r="I427">
        <f>((Women_Perfume_Table[[#This Row],[Total Sales]]-$M$2)/$M$3)</f>
        <v>-0.31604870874018243</v>
      </c>
      <c r="J427" s="4" t="str">
        <f>IF(Women_Perfume_Table[[#This Row],[Z-Score]]&gt;3,"No","Yes")</f>
        <v>Yes</v>
      </c>
      <c r="K427" s="4">
        <f>AVERAGEIFS(Women_Perfume_Table[Total Sales],Women_Perfume_Table[Type],Women_Perfume_Table[[#This Row],[Type]])</f>
        <v>12921.930135363791</v>
      </c>
    </row>
    <row r="428" spans="1:11" x14ac:dyDescent="0.3">
      <c r="A428" s="4" t="s">
        <v>127</v>
      </c>
      <c r="B428" t="s">
        <v>2</v>
      </c>
      <c r="C428">
        <v>28</v>
      </c>
      <c r="D428">
        <v>10</v>
      </c>
      <c r="E428">
        <v>78</v>
      </c>
      <c r="F428">
        <f>Women_Perfume_Table[[#This Row],[Sold]]*Women_Perfume_Table[[#This Row],[Price]]</f>
        <v>2184</v>
      </c>
      <c r="G428" s="2">
        <v>45339</v>
      </c>
      <c r="H428" s="3" t="s">
        <v>335</v>
      </c>
      <c r="I428">
        <f>((Women_Perfume_Table[[#This Row],[Total Sales]]-$M$2)/$M$3)</f>
        <v>-0.31647049835129887</v>
      </c>
      <c r="J428" s="4" t="str">
        <f>IF(Women_Perfume_Table[[#This Row],[Z-Score]]&gt;3,"No","Yes")</f>
        <v>Yes</v>
      </c>
      <c r="K428" s="4">
        <f>AVERAGEIFS(Women_Perfume_Table[Total Sales],Women_Perfume_Table[Type],Women_Perfume_Table[[#This Row],[Type]])</f>
        <v>12921.930135363791</v>
      </c>
    </row>
    <row r="429" spans="1:11" x14ac:dyDescent="0.3">
      <c r="A429" s="4" t="s">
        <v>115</v>
      </c>
      <c r="B429" t="s">
        <v>2</v>
      </c>
      <c r="C429">
        <v>13.89</v>
      </c>
      <c r="D429">
        <v>10</v>
      </c>
      <c r="E429">
        <v>157</v>
      </c>
      <c r="F429">
        <f>Women_Perfume_Table[[#This Row],[Sold]]*Women_Perfume_Table[[#This Row],[Price]]</f>
        <v>2180.73</v>
      </c>
      <c r="G429" s="2">
        <v>45301</v>
      </c>
      <c r="H429" s="3" t="s">
        <v>335</v>
      </c>
      <c r="I429">
        <f>((Women_Perfume_Table[[#This Row],[Total Sales]]-$M$2)/$M$3)</f>
        <v>-0.31655891194285979</v>
      </c>
      <c r="J429" s="4" t="str">
        <f>IF(Women_Perfume_Table[[#This Row],[Z-Score]]&gt;3,"No","Yes")</f>
        <v>Yes</v>
      </c>
      <c r="K429" s="4">
        <f>AVERAGEIFS(Women_Perfume_Table[Total Sales],Women_Perfume_Table[Type],Women_Perfume_Table[[#This Row],[Type]])</f>
        <v>12921.930135363791</v>
      </c>
    </row>
    <row r="430" spans="1:11" x14ac:dyDescent="0.3">
      <c r="A430" s="4" t="s">
        <v>80</v>
      </c>
      <c r="B430" t="s">
        <v>46</v>
      </c>
      <c r="C430">
        <v>59.99</v>
      </c>
      <c r="D430">
        <v>5</v>
      </c>
      <c r="E430">
        <v>36</v>
      </c>
      <c r="F430">
        <f>Women_Perfume_Table[[#This Row],[Sold]]*Women_Perfume_Table[[#This Row],[Price]]</f>
        <v>2159.64</v>
      </c>
      <c r="G430" s="2">
        <v>45317</v>
      </c>
      <c r="H430" s="3" t="s">
        <v>336</v>
      </c>
      <c r="I430">
        <f>((Women_Perfume_Table[[#This Row],[Total Sales]]-$M$2)/$M$3)</f>
        <v>-0.31712913905173445</v>
      </c>
      <c r="J430" s="4" t="str">
        <f>IF(Women_Perfume_Table[[#This Row],[Z-Score]]&gt;3,"No","Yes")</f>
        <v>Yes</v>
      </c>
      <c r="K430" s="4">
        <f>AVERAGEIFS(Women_Perfume_Table[Total Sales],Women_Perfume_Table[Type],Women_Perfume_Table[[#This Row],[Type]])</f>
        <v>7614.4719047619074</v>
      </c>
    </row>
    <row r="431" spans="1:11" x14ac:dyDescent="0.3">
      <c r="A431" s="4" t="s">
        <v>32</v>
      </c>
      <c r="B431" t="s">
        <v>4</v>
      </c>
      <c r="C431">
        <v>49.99</v>
      </c>
      <c r="D431">
        <v>10</v>
      </c>
      <c r="E431">
        <v>43</v>
      </c>
      <c r="F431">
        <f>Women_Perfume_Table[[#This Row],[Sold]]*Women_Perfume_Table[[#This Row],[Price]]</f>
        <v>2149.5700000000002</v>
      </c>
      <c r="G431" s="2">
        <v>45388</v>
      </c>
      <c r="H431" s="3" t="s">
        <v>336</v>
      </c>
      <c r="I431">
        <f>((Women_Perfume_Table[[#This Row],[Total Sales]]-$M$2)/$M$3)</f>
        <v>-0.31740140965326924</v>
      </c>
      <c r="J431" s="4" t="str">
        <f>IF(Women_Perfume_Table[[#This Row],[Z-Score]]&gt;3,"No","Yes")</f>
        <v>Yes</v>
      </c>
      <c r="K431" s="4">
        <f>AVERAGEIFS(Women_Perfume_Table[Total Sales],Women_Perfume_Table[Type],Women_Perfume_Table[[#This Row],[Type]])</f>
        <v>24241.821658291443</v>
      </c>
    </row>
    <row r="432" spans="1:11" x14ac:dyDescent="0.3">
      <c r="A432" s="4" t="s">
        <v>329</v>
      </c>
      <c r="B432" t="s">
        <v>2</v>
      </c>
      <c r="C432">
        <v>55.1</v>
      </c>
      <c r="D432">
        <v>1</v>
      </c>
      <c r="E432">
        <v>39</v>
      </c>
      <c r="F432">
        <f>Women_Perfume_Table[[#This Row],[Sold]]*Women_Perfume_Table[[#This Row],[Price]]</f>
        <v>2148.9</v>
      </c>
      <c r="G432" s="2">
        <v>45428</v>
      </c>
      <c r="H432" s="3" t="s">
        <v>335</v>
      </c>
      <c r="I432">
        <f>((Women_Perfume_Table[[#This Row],[Total Sales]]-$M$2)/$M$3)</f>
        <v>-0.31741952497631076</v>
      </c>
      <c r="J432" s="4" t="str">
        <f>IF(Women_Perfume_Table[[#This Row],[Z-Score]]&gt;3,"No","Yes")</f>
        <v>Yes</v>
      </c>
      <c r="K432" s="4">
        <f>AVERAGEIFS(Women_Perfume_Table[Total Sales],Women_Perfume_Table[Type],Women_Perfume_Table[[#This Row],[Type]])</f>
        <v>12921.930135363791</v>
      </c>
    </row>
    <row r="433" spans="1:11" x14ac:dyDescent="0.3">
      <c r="A433" s="4" t="s">
        <v>296</v>
      </c>
      <c r="B433" t="s">
        <v>4</v>
      </c>
      <c r="C433">
        <v>15.89</v>
      </c>
      <c r="D433">
        <v>6</v>
      </c>
      <c r="E433">
        <v>135</v>
      </c>
      <c r="F433">
        <f>Women_Perfume_Table[[#This Row],[Sold]]*Women_Perfume_Table[[#This Row],[Price]]</f>
        <v>2145.15</v>
      </c>
      <c r="G433" s="2">
        <v>45413</v>
      </c>
      <c r="H433" s="3" t="s">
        <v>143</v>
      </c>
      <c r="I433">
        <f>((Women_Perfume_Table[[#This Row],[Total Sales]]-$M$2)/$M$3)</f>
        <v>-0.31752091670975219</v>
      </c>
      <c r="J433" s="4" t="str">
        <f>IF(Women_Perfume_Table[[#This Row],[Z-Score]]&gt;3,"No","Yes")</f>
        <v>Yes</v>
      </c>
      <c r="K433" s="4">
        <f>AVERAGEIFS(Women_Perfume_Table[Total Sales],Women_Perfume_Table[Type],Women_Perfume_Table[[#This Row],[Type]])</f>
        <v>24241.821658291443</v>
      </c>
    </row>
    <row r="434" spans="1:11" x14ac:dyDescent="0.3">
      <c r="A434" s="4" t="s">
        <v>220</v>
      </c>
      <c r="B434" t="s">
        <v>2</v>
      </c>
      <c r="C434">
        <v>32.99</v>
      </c>
      <c r="D434">
        <v>10</v>
      </c>
      <c r="E434">
        <v>65</v>
      </c>
      <c r="F434">
        <f>Women_Perfume_Table[[#This Row],[Sold]]*Women_Perfume_Table[[#This Row],[Price]]</f>
        <v>2144.35</v>
      </c>
      <c r="G434" s="2">
        <v>45351</v>
      </c>
      <c r="H434" s="3" t="s">
        <v>143</v>
      </c>
      <c r="I434">
        <f>((Women_Perfume_Table[[#This Row],[Total Sales]]-$M$2)/$M$3)</f>
        <v>-0.31754254694621969</v>
      </c>
      <c r="J434" s="4" t="str">
        <f>IF(Women_Perfume_Table[[#This Row],[Z-Score]]&gt;3,"No","Yes")</f>
        <v>Yes</v>
      </c>
      <c r="K434" s="4">
        <f>AVERAGEIFS(Women_Perfume_Table[Total Sales],Women_Perfume_Table[Type],Women_Perfume_Table[[#This Row],[Type]])</f>
        <v>12921.930135363791</v>
      </c>
    </row>
    <row r="435" spans="1:11" x14ac:dyDescent="0.3">
      <c r="A435" s="4" t="s">
        <v>228</v>
      </c>
      <c r="B435" t="s">
        <v>54</v>
      </c>
      <c r="C435">
        <v>19.73</v>
      </c>
      <c r="D435">
        <v>10</v>
      </c>
      <c r="E435">
        <v>107</v>
      </c>
      <c r="F435">
        <f>Women_Perfume_Table[[#This Row],[Sold]]*Women_Perfume_Table[[#This Row],[Price]]</f>
        <v>2111.11</v>
      </c>
      <c r="G435" s="2">
        <v>45326</v>
      </c>
      <c r="H435" s="3" t="s">
        <v>143</v>
      </c>
      <c r="I435">
        <f>((Women_Perfume_Table[[#This Row],[Total Sales]]-$M$2)/$M$3)</f>
        <v>-0.31844128327144461</v>
      </c>
      <c r="J435" s="4" t="str">
        <f>IF(Women_Perfume_Table[[#This Row],[Z-Score]]&gt;3,"No","Yes")</f>
        <v>Yes</v>
      </c>
      <c r="K435" s="4">
        <f>AVERAGEIFS(Women_Perfume_Table[Total Sales],Women_Perfume_Table[Type],Women_Perfume_Table[[#This Row],[Type]])</f>
        <v>24241.821658291443</v>
      </c>
    </row>
    <row r="436" spans="1:11" x14ac:dyDescent="0.3">
      <c r="A436" s="4" t="s">
        <v>96</v>
      </c>
      <c r="B436" s="4" t="s">
        <v>2</v>
      </c>
      <c r="C436">
        <v>30.99</v>
      </c>
      <c r="D436">
        <v>5</v>
      </c>
      <c r="E436">
        <v>68</v>
      </c>
      <c r="F436">
        <f>Women_Perfume_Table[[#This Row],[Sold]]*Women_Perfume_Table[[#This Row],[Price]]</f>
        <v>2107.3199999999997</v>
      </c>
      <c r="G436" s="2">
        <v>45431</v>
      </c>
      <c r="H436" s="3" t="s">
        <v>336</v>
      </c>
      <c r="I436">
        <f>((Women_Perfume_Table[[#This Row],[Total Sales]]-$M$2)/$M$3)</f>
        <v>-0.31854375651670946</v>
      </c>
      <c r="J436" s="4" t="str">
        <f>IF(Women_Perfume_Table[[#This Row],[Z-Score]]&gt;3,"No","Yes")</f>
        <v>Yes</v>
      </c>
      <c r="K436" s="4">
        <f>AVERAGEIFS(Women_Perfume_Table[Total Sales],Women_Perfume_Table[Type],Women_Perfume_Table[[#This Row],[Type]])</f>
        <v>12921.930135363791</v>
      </c>
    </row>
    <row r="437" spans="1:11" x14ac:dyDescent="0.3">
      <c r="A437" s="4" t="s">
        <v>1</v>
      </c>
      <c r="B437" t="s">
        <v>4</v>
      </c>
      <c r="C437">
        <v>74.989999999999995</v>
      </c>
      <c r="D437">
        <v>8</v>
      </c>
      <c r="E437">
        <v>28</v>
      </c>
      <c r="F437">
        <f>Women_Perfume_Table[[#This Row],[Sold]]*Women_Perfume_Table[[#This Row],[Price]]</f>
        <v>2099.7199999999998</v>
      </c>
      <c r="G437" s="2">
        <v>45339</v>
      </c>
      <c r="H437" s="3" t="s">
        <v>143</v>
      </c>
      <c r="I437">
        <f>((Women_Perfume_Table[[#This Row],[Total Sales]]-$M$2)/$M$3)</f>
        <v>-0.31874924376315078</v>
      </c>
      <c r="J437" s="4" t="str">
        <f>IF(Women_Perfume_Table[[#This Row],[Z-Score]]&gt;3,"No","Yes")</f>
        <v>Yes</v>
      </c>
      <c r="K437" s="4">
        <f>AVERAGEIFS(Women_Perfume_Table[Total Sales],Women_Perfume_Table[Type],Women_Perfume_Table[[#This Row],[Type]])</f>
        <v>24241.821658291443</v>
      </c>
    </row>
    <row r="438" spans="1:11" x14ac:dyDescent="0.3">
      <c r="A438" s="4" t="s">
        <v>72</v>
      </c>
      <c r="B438" t="s">
        <v>2</v>
      </c>
      <c r="C438">
        <v>59.99</v>
      </c>
      <c r="D438">
        <v>10</v>
      </c>
      <c r="E438">
        <v>35</v>
      </c>
      <c r="F438">
        <f>Women_Perfume_Table[[#This Row],[Sold]]*Women_Perfume_Table[[#This Row],[Price]]</f>
        <v>2099.65</v>
      </c>
      <c r="G438" s="2">
        <v>45408</v>
      </c>
      <c r="H438" s="3" t="s">
        <v>337</v>
      </c>
      <c r="I438">
        <f>((Women_Perfume_Table[[#This Row],[Total Sales]]-$M$2)/$M$3)</f>
        <v>-0.31875113640884167</v>
      </c>
      <c r="J438" s="4" t="str">
        <f>IF(Women_Perfume_Table[[#This Row],[Z-Score]]&gt;3,"No","Yes")</f>
        <v>Yes</v>
      </c>
      <c r="K438" s="4">
        <f>AVERAGEIFS(Women_Perfume_Table[Total Sales],Women_Perfume_Table[Type],Women_Perfume_Table[[#This Row],[Type]])</f>
        <v>12921.930135363791</v>
      </c>
    </row>
    <row r="439" spans="1:11" x14ac:dyDescent="0.3">
      <c r="A439" s="4" t="s">
        <v>11</v>
      </c>
      <c r="B439" s="4" t="s">
        <v>4</v>
      </c>
      <c r="C439">
        <v>49.99</v>
      </c>
      <c r="D439">
        <v>4</v>
      </c>
      <c r="E439">
        <v>41</v>
      </c>
      <c r="F439">
        <f>Women_Perfume_Table[[#This Row],[Sold]]*Women_Perfume_Table[[#This Row],[Price]]</f>
        <v>2049.59</v>
      </c>
      <c r="G439" s="2">
        <v>45356</v>
      </c>
      <c r="H439" s="3" t="s">
        <v>337</v>
      </c>
      <c r="I439">
        <f>((Women_Perfume_Table[[#This Row],[Total Sales]]-$M$2)/$M$3)</f>
        <v>-0.32010464845579595</v>
      </c>
      <c r="J439" s="4" t="str">
        <f>IF(Women_Perfume_Table[[#This Row],[Z-Score]]&gt;3,"No","Yes")</f>
        <v>Yes</v>
      </c>
      <c r="K439" s="4">
        <f>AVERAGEIFS(Women_Perfume_Table[Total Sales],Women_Perfume_Table[Type],Women_Perfume_Table[[#This Row],[Type]])</f>
        <v>24241.821658291443</v>
      </c>
    </row>
    <row r="440" spans="1:11" x14ac:dyDescent="0.3">
      <c r="A440" s="4" t="s">
        <v>202</v>
      </c>
      <c r="B440" t="s">
        <v>2</v>
      </c>
      <c r="C440">
        <v>59.99</v>
      </c>
      <c r="D440">
        <v>6</v>
      </c>
      <c r="E440">
        <v>34</v>
      </c>
      <c r="F440">
        <f>Women_Perfume_Table[[#This Row],[Sold]]*Women_Perfume_Table[[#This Row],[Price]]</f>
        <v>2039.66</v>
      </c>
      <c r="G440" s="2">
        <v>45362</v>
      </c>
      <c r="H440" s="3" t="s">
        <v>143</v>
      </c>
      <c r="I440">
        <f>((Women_Perfume_Table[[#This Row],[Total Sales]]-$M$2)/$M$3)</f>
        <v>-0.32037313376594889</v>
      </c>
      <c r="J440" s="4" t="str">
        <f>IF(Women_Perfume_Table[[#This Row],[Z-Score]]&gt;3,"No","Yes")</f>
        <v>Yes</v>
      </c>
      <c r="K440" s="4">
        <f>AVERAGEIFS(Women_Perfume_Table[Total Sales],Women_Perfume_Table[Type],Women_Perfume_Table[[#This Row],[Type]])</f>
        <v>12921.930135363791</v>
      </c>
    </row>
    <row r="441" spans="1:11" x14ac:dyDescent="0.3">
      <c r="A441" s="4" t="s">
        <v>126</v>
      </c>
      <c r="B441" t="s">
        <v>74</v>
      </c>
      <c r="C441">
        <v>15.52</v>
      </c>
      <c r="D441">
        <v>26</v>
      </c>
      <c r="E441">
        <v>129</v>
      </c>
      <c r="F441">
        <f>Women_Perfume_Table[[#This Row],[Sold]]*Women_Perfume_Table[[#This Row],[Price]]</f>
        <v>2002.08</v>
      </c>
      <c r="G441" s="2">
        <v>45387</v>
      </c>
      <c r="H441" s="3" t="s">
        <v>143</v>
      </c>
      <c r="I441">
        <f>((Women_Perfume_Table[[#This Row],[Total Sales]]-$M$2)/$M$3)</f>
        <v>-0.32138921412401006</v>
      </c>
      <c r="J441" s="4" t="str">
        <f>IF(Women_Perfume_Table[[#This Row],[Z-Score]]&gt;3,"No","Yes")</f>
        <v>Yes</v>
      </c>
      <c r="K441" s="4">
        <f>AVERAGEIFS(Women_Perfume_Table[Total Sales],Women_Perfume_Table[Type],Women_Perfume_Table[[#This Row],[Type]])</f>
        <v>23968.416956521738</v>
      </c>
    </row>
    <row r="442" spans="1:11" x14ac:dyDescent="0.3">
      <c r="A442" s="4" t="s">
        <v>207</v>
      </c>
      <c r="B442" t="s">
        <v>2</v>
      </c>
      <c r="C442">
        <v>99.99</v>
      </c>
      <c r="D442">
        <v>1</v>
      </c>
      <c r="E442">
        <v>20</v>
      </c>
      <c r="F442">
        <f>Women_Perfume_Table[[#This Row],[Sold]]*Women_Perfume_Table[[#This Row],[Price]]</f>
        <v>1999.8</v>
      </c>
      <c r="G442" s="2">
        <v>45409</v>
      </c>
      <c r="H442" s="3" t="s">
        <v>336</v>
      </c>
      <c r="I442">
        <f>((Women_Perfume_Table[[#This Row],[Total Sales]]-$M$2)/$M$3)</f>
        <v>-0.32145086029794251</v>
      </c>
      <c r="J442" s="4" t="str">
        <f>IF(Women_Perfume_Table[[#This Row],[Z-Score]]&gt;3,"No","Yes")</f>
        <v>Yes</v>
      </c>
      <c r="K442" s="4">
        <f>AVERAGEIFS(Women_Perfume_Table[Total Sales],Women_Perfume_Table[Type],Women_Perfume_Table[[#This Row],[Type]])</f>
        <v>12921.930135363791</v>
      </c>
    </row>
    <row r="443" spans="1:11" x14ac:dyDescent="0.3">
      <c r="A443" s="4" t="s">
        <v>207</v>
      </c>
      <c r="B443" t="s">
        <v>2</v>
      </c>
      <c r="C443">
        <v>99.99</v>
      </c>
      <c r="D443">
        <v>1</v>
      </c>
      <c r="E443">
        <v>20</v>
      </c>
      <c r="F443">
        <f>Women_Perfume_Table[[#This Row],[Sold]]*Women_Perfume_Table[[#This Row],[Price]]</f>
        <v>1999.8</v>
      </c>
      <c r="G443" s="2">
        <v>45313</v>
      </c>
      <c r="H443" s="3" t="s">
        <v>337</v>
      </c>
      <c r="I443">
        <f>((Women_Perfume_Table[[#This Row],[Total Sales]]-$M$2)/$M$3)</f>
        <v>-0.32145086029794251</v>
      </c>
      <c r="J443" s="4" t="str">
        <f>IF(Women_Perfume_Table[[#This Row],[Z-Score]]&gt;3,"No","Yes")</f>
        <v>Yes</v>
      </c>
      <c r="K443" s="4">
        <f>AVERAGEIFS(Women_Perfume_Table[Total Sales],Women_Perfume_Table[Type],Women_Perfume_Table[[#This Row],[Type]])</f>
        <v>12921.930135363791</v>
      </c>
    </row>
    <row r="444" spans="1:11" x14ac:dyDescent="0.3">
      <c r="A444" s="4" t="s">
        <v>93</v>
      </c>
      <c r="B444" t="s">
        <v>256</v>
      </c>
      <c r="C444">
        <v>25</v>
      </c>
      <c r="D444">
        <v>5</v>
      </c>
      <c r="E444">
        <v>79</v>
      </c>
      <c r="F444">
        <f>Women_Perfume_Table[[#This Row],[Sold]]*Women_Perfume_Table[[#This Row],[Price]]</f>
        <v>1975</v>
      </c>
      <c r="G444" s="2">
        <v>45433</v>
      </c>
      <c r="H444" s="3" t="s">
        <v>143</v>
      </c>
      <c r="I444">
        <f>((Women_Perfume_Table[[#This Row],[Total Sales]]-$M$2)/$M$3)</f>
        <v>-0.32212139762843522</v>
      </c>
      <c r="J444" s="4" t="str">
        <f>IF(Women_Perfume_Table[[#This Row],[Z-Score]]&gt;3,"No","Yes")</f>
        <v>Yes</v>
      </c>
      <c r="K444" s="4">
        <f>AVERAGEIFS(Women_Perfume_Table[Total Sales],Women_Perfume_Table[Type],Women_Perfume_Table[[#This Row],[Type]])</f>
        <v>1975</v>
      </c>
    </row>
    <row r="445" spans="1:11" x14ac:dyDescent="0.3">
      <c r="A445" s="4" t="s">
        <v>406</v>
      </c>
      <c r="B445" t="s">
        <v>4</v>
      </c>
      <c r="C445">
        <v>24.99</v>
      </c>
      <c r="D445">
        <v>1</v>
      </c>
      <c r="E445">
        <v>79</v>
      </c>
      <c r="F445">
        <f>Women_Perfume_Table[[#This Row],[Sold]]*Women_Perfume_Table[[#This Row],[Price]]</f>
        <v>1974.2099999999998</v>
      </c>
      <c r="G445" s="2">
        <v>45396</v>
      </c>
      <c r="H445" s="3" t="s">
        <v>337</v>
      </c>
      <c r="I445">
        <f>((Women_Perfume_Table[[#This Row],[Total Sales]]-$M$2)/$M$3)</f>
        <v>-0.32214275748694687</v>
      </c>
      <c r="J445" s="4" t="str">
        <f>IF(Women_Perfume_Table[[#This Row],[Z-Score]]&gt;3,"No","Yes")</f>
        <v>Yes</v>
      </c>
      <c r="K445" s="4">
        <f>AVERAGEIFS(Women_Perfume_Table[Total Sales],Women_Perfume_Table[Type],Women_Perfume_Table[[#This Row],[Type]])</f>
        <v>24241.821658291443</v>
      </c>
    </row>
    <row r="446" spans="1:11" x14ac:dyDescent="0.3">
      <c r="A446" s="4" t="s">
        <v>5</v>
      </c>
      <c r="B446" t="s">
        <v>2</v>
      </c>
      <c r="C446">
        <v>72.72</v>
      </c>
      <c r="D446">
        <v>5</v>
      </c>
      <c r="E446">
        <v>27</v>
      </c>
      <c r="F446">
        <f>Women_Perfume_Table[[#This Row],[Sold]]*Women_Perfume_Table[[#This Row],[Price]]</f>
        <v>1963.44</v>
      </c>
      <c r="G446" s="2">
        <v>45435</v>
      </c>
      <c r="H446" s="3" t="s">
        <v>143</v>
      </c>
      <c r="I446">
        <f>((Women_Perfume_Table[[#This Row],[Total Sales]]-$M$2)/$M$3)</f>
        <v>-0.32243395454539064</v>
      </c>
      <c r="J446" s="4" t="str">
        <f>IF(Women_Perfume_Table[[#This Row],[Z-Score]]&gt;3,"No","Yes")</f>
        <v>Yes</v>
      </c>
      <c r="K446" s="4">
        <f>AVERAGEIFS(Women_Perfume_Table[Total Sales],Women_Perfume_Table[Type],Women_Perfume_Table[[#This Row],[Type]])</f>
        <v>12921.930135363791</v>
      </c>
    </row>
    <row r="447" spans="1:11" x14ac:dyDescent="0.3">
      <c r="A447" s="4" t="s">
        <v>235</v>
      </c>
      <c r="B447" t="s">
        <v>2</v>
      </c>
      <c r="C447">
        <v>23.89</v>
      </c>
      <c r="D447">
        <v>7</v>
      </c>
      <c r="E447">
        <v>82</v>
      </c>
      <c r="F447">
        <f>Women_Perfume_Table[[#This Row],[Sold]]*Women_Perfume_Table[[#This Row],[Price]]</f>
        <v>1958.98</v>
      </c>
      <c r="G447" s="2">
        <v>45368</v>
      </c>
      <c r="H447" s="3" t="s">
        <v>335</v>
      </c>
      <c r="I447">
        <f>((Women_Perfume_Table[[#This Row],[Total Sales]]-$M$2)/$M$3)</f>
        <v>-0.32255454311369708</v>
      </c>
      <c r="J447" s="4" t="str">
        <f>IF(Women_Perfume_Table[[#This Row],[Z-Score]]&gt;3,"No","Yes")</f>
        <v>Yes</v>
      </c>
      <c r="K447" s="4">
        <f>AVERAGEIFS(Women_Perfume_Table[Total Sales],Women_Perfume_Table[Type],Women_Perfume_Table[[#This Row],[Type]])</f>
        <v>12921.930135363791</v>
      </c>
    </row>
    <row r="448" spans="1:11" x14ac:dyDescent="0.3">
      <c r="A448" s="4" t="s">
        <v>3</v>
      </c>
      <c r="B448" t="s">
        <v>9</v>
      </c>
      <c r="C448">
        <v>13.5</v>
      </c>
      <c r="D448">
        <v>4</v>
      </c>
      <c r="E448">
        <v>145</v>
      </c>
      <c r="F448">
        <f>Women_Perfume_Table[[#This Row],[Sold]]*Women_Perfume_Table[[#This Row],[Price]]</f>
        <v>1957.5</v>
      </c>
      <c r="G448" s="2">
        <v>45336</v>
      </c>
      <c r="H448" s="3" t="s">
        <v>143</v>
      </c>
      <c r="I448">
        <f>((Women_Perfume_Table[[#This Row],[Total Sales]]-$M$2)/$M$3)</f>
        <v>-0.32259455905116191</v>
      </c>
      <c r="J448" s="4" t="str">
        <f>IF(Women_Perfume_Table[[#This Row],[Z-Score]]&gt;3,"No","Yes")</f>
        <v>Yes</v>
      </c>
      <c r="K448" s="4">
        <f>AVERAGEIFS(Women_Perfume_Table[Total Sales],Women_Perfume_Table[Type],Women_Perfume_Table[[#This Row],[Type]])</f>
        <v>2618.7521428571413</v>
      </c>
    </row>
    <row r="449" spans="1:11" x14ac:dyDescent="0.3">
      <c r="A449" s="4" t="s">
        <v>14</v>
      </c>
      <c r="B449" s="4" t="s">
        <v>2</v>
      </c>
      <c r="C449">
        <v>71.41</v>
      </c>
      <c r="D449">
        <v>5</v>
      </c>
      <c r="E449">
        <v>27</v>
      </c>
      <c r="F449">
        <f>Women_Perfume_Table[[#This Row],[Sold]]*Women_Perfume_Table[[#This Row],[Price]]</f>
        <v>1928.07</v>
      </c>
      <c r="G449" s="2">
        <v>45340</v>
      </c>
      <c r="H449" s="3" t="s">
        <v>335</v>
      </c>
      <c r="I449">
        <f>((Women_Perfume_Table[[#This Row],[Total Sales]]-$M$2)/$M$3)</f>
        <v>-0.32339028137521036</v>
      </c>
      <c r="J449" s="4" t="str">
        <f>IF(Women_Perfume_Table[[#This Row],[Z-Score]]&gt;3,"No","Yes")</f>
        <v>Yes</v>
      </c>
      <c r="K449" s="4">
        <f>AVERAGEIFS(Women_Perfume_Table[Total Sales],Women_Perfume_Table[Type],Women_Perfume_Table[[#This Row],[Type]])</f>
        <v>12921.930135363791</v>
      </c>
    </row>
    <row r="450" spans="1:11" x14ac:dyDescent="0.3">
      <c r="A450" s="4" t="s">
        <v>210</v>
      </c>
      <c r="B450" t="s">
        <v>2</v>
      </c>
      <c r="C450">
        <v>15.27</v>
      </c>
      <c r="D450">
        <v>28</v>
      </c>
      <c r="E450">
        <v>126</v>
      </c>
      <c r="F450">
        <f>Women_Perfume_Table[[#This Row],[Sold]]*Women_Perfume_Table[[#This Row],[Price]]</f>
        <v>1924.02</v>
      </c>
      <c r="G450" s="2">
        <v>45323</v>
      </c>
      <c r="H450" s="3" t="s">
        <v>335</v>
      </c>
      <c r="I450">
        <f>((Women_Perfume_Table[[#This Row],[Total Sales]]-$M$2)/$M$3)</f>
        <v>-0.32349978444732713</v>
      </c>
      <c r="J450" s="4" t="str">
        <f>IF(Women_Perfume_Table[[#This Row],[Z-Score]]&gt;3,"No","Yes")</f>
        <v>Yes</v>
      </c>
      <c r="K450" s="4">
        <f>AVERAGEIFS(Women_Perfume_Table[Total Sales],Women_Perfume_Table[Type],Women_Perfume_Table[[#This Row],[Type]])</f>
        <v>12921.930135363791</v>
      </c>
    </row>
    <row r="451" spans="1:11" x14ac:dyDescent="0.3">
      <c r="A451" s="4" t="s">
        <v>10</v>
      </c>
      <c r="B451" t="s">
        <v>2</v>
      </c>
      <c r="C451">
        <v>39.99</v>
      </c>
      <c r="D451">
        <v>23</v>
      </c>
      <c r="E451">
        <v>48</v>
      </c>
      <c r="F451">
        <f>Women_Perfume_Table[[#This Row],[Sold]]*Women_Perfume_Table[[#This Row],[Price]]</f>
        <v>1919.52</v>
      </c>
      <c r="G451" s="2">
        <v>45323</v>
      </c>
      <c r="H451" s="3" t="s">
        <v>143</v>
      </c>
      <c r="I451">
        <f>((Women_Perfume_Table[[#This Row],[Total Sales]]-$M$2)/$M$3)</f>
        <v>-0.32362145452745683</v>
      </c>
      <c r="J451" s="4" t="str">
        <f>IF(Women_Perfume_Table[[#This Row],[Z-Score]]&gt;3,"No","Yes")</f>
        <v>Yes</v>
      </c>
      <c r="K451" s="4">
        <f>AVERAGEIFS(Women_Perfume_Table[Total Sales],Women_Perfume_Table[Type],Women_Perfume_Table[[#This Row],[Type]])</f>
        <v>12921.930135363791</v>
      </c>
    </row>
    <row r="452" spans="1:11" x14ac:dyDescent="0.3">
      <c r="A452" s="4" t="s">
        <v>346</v>
      </c>
      <c r="B452" t="s">
        <v>2</v>
      </c>
      <c r="C452">
        <v>99.99</v>
      </c>
      <c r="D452">
        <v>2</v>
      </c>
      <c r="E452">
        <v>19</v>
      </c>
      <c r="F452">
        <f>Women_Perfume_Table[[#This Row],[Sold]]*Women_Perfume_Table[[#This Row],[Price]]</f>
        <v>1899.81</v>
      </c>
      <c r="G452" s="2">
        <v>45307</v>
      </c>
      <c r="H452" s="3" t="s">
        <v>143</v>
      </c>
      <c r="I452">
        <f>((Women_Perfume_Table[[#This Row],[Total Sales]]-$M$2)/$M$3)</f>
        <v>-0.32415436947842508</v>
      </c>
      <c r="J452" s="4" t="str">
        <f>IF(Women_Perfume_Table[[#This Row],[Z-Score]]&gt;3,"No","Yes")</f>
        <v>Yes</v>
      </c>
      <c r="K452" s="4">
        <f>AVERAGEIFS(Women_Perfume_Table[Total Sales],Women_Perfume_Table[Type],Women_Perfume_Table[[#This Row],[Type]])</f>
        <v>12921.930135363791</v>
      </c>
    </row>
    <row r="453" spans="1:11" x14ac:dyDescent="0.3">
      <c r="A453" s="4" t="s">
        <v>27</v>
      </c>
      <c r="B453" t="s">
        <v>2</v>
      </c>
      <c r="C453">
        <v>99.99</v>
      </c>
      <c r="D453">
        <v>1</v>
      </c>
      <c r="E453">
        <v>19</v>
      </c>
      <c r="F453">
        <f>Women_Perfume_Table[[#This Row],[Sold]]*Women_Perfume_Table[[#This Row],[Price]]</f>
        <v>1899.81</v>
      </c>
      <c r="G453" s="2">
        <v>45389</v>
      </c>
      <c r="H453" s="3" t="s">
        <v>337</v>
      </c>
      <c r="I453">
        <f>((Women_Perfume_Table[[#This Row],[Total Sales]]-$M$2)/$M$3)</f>
        <v>-0.32415436947842508</v>
      </c>
      <c r="J453" s="4" t="str">
        <f>IF(Women_Perfume_Table[[#This Row],[Z-Score]]&gt;3,"No","Yes")</f>
        <v>Yes</v>
      </c>
      <c r="K453" s="4">
        <f>AVERAGEIFS(Women_Perfume_Table[Total Sales],Women_Perfume_Table[Type],Women_Perfume_Table[[#This Row],[Type]])</f>
        <v>12921.930135363791</v>
      </c>
    </row>
    <row r="454" spans="1:11" x14ac:dyDescent="0.3">
      <c r="A454" s="4" t="s">
        <v>247</v>
      </c>
      <c r="B454" t="s">
        <v>2</v>
      </c>
      <c r="C454">
        <v>49.99</v>
      </c>
      <c r="D454">
        <v>4</v>
      </c>
      <c r="E454">
        <v>38</v>
      </c>
      <c r="F454">
        <f>Women_Perfume_Table[[#This Row],[Sold]]*Women_Perfume_Table[[#This Row],[Price]]</f>
        <v>1899.6200000000001</v>
      </c>
      <c r="G454" s="2">
        <v>45377</v>
      </c>
      <c r="H454" s="3" t="s">
        <v>143</v>
      </c>
      <c r="I454">
        <f>((Women_Perfume_Table[[#This Row],[Total Sales]]-$M$2)/$M$3)</f>
        <v>-0.32415950665958609</v>
      </c>
      <c r="J454" s="4" t="str">
        <f>IF(Women_Perfume_Table[[#This Row],[Z-Score]]&gt;3,"No","Yes")</f>
        <v>Yes</v>
      </c>
      <c r="K454" s="4">
        <f>AVERAGEIFS(Women_Perfume_Table[Total Sales],Women_Perfume_Table[Type],Women_Perfume_Table[[#This Row],[Type]])</f>
        <v>12921.930135363791</v>
      </c>
    </row>
    <row r="455" spans="1:11" x14ac:dyDescent="0.3">
      <c r="A455" s="4" t="s">
        <v>79</v>
      </c>
      <c r="B455" t="s">
        <v>2</v>
      </c>
      <c r="C455">
        <v>69.989999999999995</v>
      </c>
      <c r="D455">
        <v>2</v>
      </c>
      <c r="E455">
        <v>27</v>
      </c>
      <c r="F455">
        <f>Women_Perfume_Table[[#This Row],[Sold]]*Women_Perfume_Table[[#This Row],[Price]]</f>
        <v>1889.7299999999998</v>
      </c>
      <c r="G455" s="2">
        <v>45338</v>
      </c>
      <c r="H455" s="3" t="s">
        <v>335</v>
      </c>
      <c r="I455">
        <f>((Women_Perfume_Table[[#This Row],[Total Sales]]-$M$2)/$M$3)</f>
        <v>-0.32442691045791566</v>
      </c>
      <c r="J455" s="4" t="str">
        <f>IF(Women_Perfume_Table[[#This Row],[Z-Score]]&gt;3,"No","Yes")</f>
        <v>Yes</v>
      </c>
      <c r="K455" s="4">
        <f>AVERAGEIFS(Women_Perfume_Table[Total Sales],Women_Perfume_Table[Type],Women_Perfume_Table[[#This Row],[Type]])</f>
        <v>12921.930135363791</v>
      </c>
    </row>
    <row r="456" spans="1:11" x14ac:dyDescent="0.3">
      <c r="A456" s="4" t="s">
        <v>72</v>
      </c>
      <c r="B456" t="s">
        <v>2</v>
      </c>
      <c r="C456">
        <v>44.99</v>
      </c>
      <c r="D456">
        <v>7</v>
      </c>
      <c r="E456">
        <v>42</v>
      </c>
      <c r="F456">
        <f>Women_Perfume_Table[[#This Row],[Sold]]*Women_Perfume_Table[[#This Row],[Price]]</f>
        <v>1889.5800000000002</v>
      </c>
      <c r="G456" s="2">
        <v>45352</v>
      </c>
      <c r="H456" s="3" t="s">
        <v>337</v>
      </c>
      <c r="I456">
        <f>((Women_Perfume_Table[[#This Row],[Total Sales]]-$M$2)/$M$3)</f>
        <v>-0.32443096612725331</v>
      </c>
      <c r="J456" s="4" t="str">
        <f>IF(Women_Perfume_Table[[#This Row],[Z-Score]]&gt;3,"No","Yes")</f>
        <v>Yes</v>
      </c>
      <c r="K456" s="4">
        <f>AVERAGEIFS(Women_Perfume_Table[Total Sales],Women_Perfume_Table[Type],Women_Perfume_Table[[#This Row],[Type]])</f>
        <v>12921.930135363791</v>
      </c>
    </row>
    <row r="457" spans="1:11" x14ac:dyDescent="0.3">
      <c r="A457" s="4" t="s">
        <v>15</v>
      </c>
      <c r="B457" t="s">
        <v>2</v>
      </c>
      <c r="C457">
        <v>58.99</v>
      </c>
      <c r="D457">
        <v>10</v>
      </c>
      <c r="E457">
        <v>32</v>
      </c>
      <c r="F457">
        <f>Women_Perfume_Table[[#This Row],[Sold]]*Women_Perfume_Table[[#This Row],[Price]]</f>
        <v>1887.68</v>
      </c>
      <c r="G457" s="2">
        <v>45298</v>
      </c>
      <c r="H457" s="3" t="s">
        <v>143</v>
      </c>
      <c r="I457">
        <f>((Women_Perfume_Table[[#This Row],[Total Sales]]-$M$2)/$M$3)</f>
        <v>-0.32448233793886366</v>
      </c>
      <c r="J457" s="4" t="str">
        <f>IF(Women_Perfume_Table[[#This Row],[Z-Score]]&gt;3,"No","Yes")</f>
        <v>Yes</v>
      </c>
      <c r="K457" s="4">
        <f>AVERAGEIFS(Women_Perfume_Table[Total Sales],Women_Perfume_Table[Type],Women_Perfume_Table[[#This Row],[Type]])</f>
        <v>12921.930135363791</v>
      </c>
    </row>
    <row r="458" spans="1:11" x14ac:dyDescent="0.3">
      <c r="A458" s="4" t="s">
        <v>5</v>
      </c>
      <c r="B458" t="s">
        <v>2</v>
      </c>
      <c r="C458">
        <v>16.989999999999998</v>
      </c>
      <c r="D458">
        <v>10</v>
      </c>
      <c r="E458">
        <v>111</v>
      </c>
      <c r="F458">
        <f>Women_Perfume_Table[[#This Row],[Sold]]*Women_Perfume_Table[[#This Row],[Price]]</f>
        <v>1885.8899999999999</v>
      </c>
      <c r="G458" s="2">
        <v>45371</v>
      </c>
      <c r="H458" s="3" t="s">
        <v>143</v>
      </c>
      <c r="I458">
        <f>((Women_Perfume_Table[[#This Row],[Total Sales]]-$M$2)/$M$3)</f>
        <v>-0.3245307355929597</v>
      </c>
      <c r="J458" s="4" t="str">
        <f>IF(Women_Perfume_Table[[#This Row],[Z-Score]]&gt;3,"No","Yes")</f>
        <v>Yes</v>
      </c>
      <c r="K458" s="4">
        <f>AVERAGEIFS(Women_Perfume_Table[Total Sales],Women_Perfume_Table[Type],Women_Perfume_Table[[#This Row],[Type]])</f>
        <v>12921.930135363791</v>
      </c>
    </row>
    <row r="459" spans="1:11" x14ac:dyDescent="0.3">
      <c r="A459" s="4" t="s">
        <v>31</v>
      </c>
      <c r="B459" t="s">
        <v>2</v>
      </c>
      <c r="C459">
        <v>10.35</v>
      </c>
      <c r="D459">
        <v>10</v>
      </c>
      <c r="E459">
        <v>182</v>
      </c>
      <c r="F459">
        <f>Women_Perfume_Table[[#This Row],[Sold]]*Women_Perfume_Table[[#This Row],[Price]]</f>
        <v>1883.7</v>
      </c>
      <c r="G459" s="2">
        <v>45293</v>
      </c>
      <c r="H459" s="3" t="s">
        <v>337</v>
      </c>
      <c r="I459">
        <f>((Women_Perfume_Table[[#This Row],[Total Sales]]-$M$2)/$M$3)</f>
        <v>-0.32458994836528948</v>
      </c>
      <c r="J459" s="4" t="str">
        <f>IF(Women_Perfume_Table[[#This Row],[Z-Score]]&gt;3,"No","Yes")</f>
        <v>Yes</v>
      </c>
      <c r="K459" s="4">
        <f>AVERAGEIFS(Women_Perfume_Table[Total Sales],Women_Perfume_Table[Type],Women_Perfume_Table[[#This Row],[Type]])</f>
        <v>12921.930135363791</v>
      </c>
    </row>
    <row r="460" spans="1:11" x14ac:dyDescent="0.3">
      <c r="A460" s="4" t="s">
        <v>205</v>
      </c>
      <c r="B460" t="s">
        <v>206</v>
      </c>
      <c r="C460">
        <v>21.95</v>
      </c>
      <c r="D460">
        <v>9</v>
      </c>
      <c r="E460">
        <v>85</v>
      </c>
      <c r="F460">
        <f>Women_Perfume_Table[[#This Row],[Sold]]*Women_Perfume_Table[[#This Row],[Price]]</f>
        <v>1865.75</v>
      </c>
      <c r="G460" s="2">
        <v>45427</v>
      </c>
      <c r="H460" s="3" t="s">
        <v>337</v>
      </c>
      <c r="I460">
        <f>((Women_Perfume_Table[[#This Row],[Total Sales]]-$M$2)/$M$3)</f>
        <v>-0.32507527679602921</v>
      </c>
      <c r="J460" s="4" t="str">
        <f>IF(Women_Perfume_Table[[#This Row],[Z-Score]]&gt;3,"No","Yes")</f>
        <v>Yes</v>
      </c>
      <c r="K460" s="4">
        <f>AVERAGEIFS(Women_Perfume_Table[Total Sales],Women_Perfume_Table[Type],Women_Perfume_Table[[#This Row],[Type]])</f>
        <v>1029.6335714285715</v>
      </c>
    </row>
    <row r="461" spans="1:11" x14ac:dyDescent="0.3">
      <c r="A461" s="4" t="s">
        <v>208</v>
      </c>
      <c r="B461" t="s">
        <v>129</v>
      </c>
      <c r="C461">
        <v>26.99</v>
      </c>
      <c r="D461">
        <v>10</v>
      </c>
      <c r="E461">
        <v>69</v>
      </c>
      <c r="F461">
        <f>Women_Perfume_Table[[#This Row],[Sold]]*Women_Perfume_Table[[#This Row],[Price]]</f>
        <v>1862.31</v>
      </c>
      <c r="G461" s="2">
        <v>45419</v>
      </c>
      <c r="H461" s="3" t="s">
        <v>335</v>
      </c>
      <c r="I461">
        <f>((Women_Perfume_Table[[#This Row],[Total Sales]]-$M$2)/$M$3)</f>
        <v>-0.32516828681283949</v>
      </c>
      <c r="J461" s="4" t="str">
        <f>IF(Women_Perfume_Table[[#This Row],[Z-Score]]&gt;3,"No","Yes")</f>
        <v>Yes</v>
      </c>
      <c r="K461" s="4">
        <f>AVERAGEIFS(Women_Perfume_Table[Total Sales],Women_Perfume_Table[Type],Women_Perfume_Table[[#This Row],[Type]])</f>
        <v>5501.9646666666658</v>
      </c>
    </row>
    <row r="462" spans="1:11" x14ac:dyDescent="0.3">
      <c r="A462" s="4" t="s">
        <v>204</v>
      </c>
      <c r="B462" t="s">
        <v>2</v>
      </c>
      <c r="C462">
        <v>29.99</v>
      </c>
      <c r="D462">
        <v>2</v>
      </c>
      <c r="E462">
        <v>62</v>
      </c>
      <c r="F462">
        <f>Women_Perfume_Table[[#This Row],[Sold]]*Women_Perfume_Table[[#This Row],[Price]]</f>
        <v>1859.3799999999999</v>
      </c>
      <c r="G462" s="2">
        <v>45419</v>
      </c>
      <c r="H462" s="3" t="s">
        <v>143</v>
      </c>
      <c r="I462">
        <f>((Women_Perfume_Table[[#This Row],[Total Sales]]-$M$2)/$M$3)</f>
        <v>-0.32524750755390175</v>
      </c>
      <c r="J462" s="4" t="str">
        <f>IF(Women_Perfume_Table[[#This Row],[Z-Score]]&gt;3,"No","Yes")</f>
        <v>Yes</v>
      </c>
      <c r="K462" s="4">
        <f>AVERAGEIFS(Women_Perfume_Table[Total Sales],Women_Perfume_Table[Type],Women_Perfume_Table[[#This Row],[Type]])</f>
        <v>12921.930135363791</v>
      </c>
    </row>
    <row r="463" spans="1:11" x14ac:dyDescent="0.3">
      <c r="A463" s="4" t="s">
        <v>72</v>
      </c>
      <c r="B463" t="s">
        <v>2</v>
      </c>
      <c r="C463">
        <v>54.42</v>
      </c>
      <c r="D463">
        <v>1</v>
      </c>
      <c r="E463">
        <v>34</v>
      </c>
      <c r="F463">
        <f>Women_Perfume_Table[[#This Row],[Sold]]*Women_Perfume_Table[[#This Row],[Price]]</f>
        <v>1850.28</v>
      </c>
      <c r="G463" s="2">
        <v>45325</v>
      </c>
      <c r="H463" s="3" t="s">
        <v>143</v>
      </c>
      <c r="I463">
        <f>((Women_Perfume_Table[[#This Row],[Total Sales]]-$M$2)/$M$3)</f>
        <v>-0.32549355149371961</v>
      </c>
      <c r="J463" s="4" t="str">
        <f>IF(Women_Perfume_Table[[#This Row],[Z-Score]]&gt;3,"No","Yes")</f>
        <v>Yes</v>
      </c>
      <c r="K463" s="4">
        <f>AVERAGEIFS(Women_Perfume_Table[Total Sales],Women_Perfume_Table[Type],Women_Perfume_Table[[#This Row],[Type]])</f>
        <v>12921.930135363791</v>
      </c>
    </row>
    <row r="464" spans="1:11" x14ac:dyDescent="0.3">
      <c r="A464" s="4" t="s">
        <v>215</v>
      </c>
      <c r="B464" t="s">
        <v>4</v>
      </c>
      <c r="C464">
        <v>22.53</v>
      </c>
      <c r="D464">
        <v>34</v>
      </c>
      <c r="E464">
        <v>82</v>
      </c>
      <c r="F464">
        <f>Women_Perfume_Table[[#This Row],[Sold]]*Women_Perfume_Table[[#This Row],[Price]]</f>
        <v>1847.46</v>
      </c>
      <c r="G464" s="2">
        <v>45308</v>
      </c>
      <c r="H464" s="3" t="s">
        <v>143</v>
      </c>
      <c r="I464">
        <f>((Women_Perfume_Table[[#This Row],[Total Sales]]-$M$2)/$M$3)</f>
        <v>-0.3255697980772676</v>
      </c>
      <c r="J464" s="4" t="str">
        <f>IF(Women_Perfume_Table[[#This Row],[Z-Score]]&gt;3,"No","Yes")</f>
        <v>Yes</v>
      </c>
      <c r="K464" s="4">
        <f>AVERAGEIFS(Women_Perfume_Table[Total Sales],Women_Perfume_Table[Type],Women_Perfume_Table[[#This Row],[Type]])</f>
        <v>24241.821658291443</v>
      </c>
    </row>
    <row r="465" spans="1:11" x14ac:dyDescent="0.3">
      <c r="A465" s="4" t="s">
        <v>12</v>
      </c>
      <c r="B465" t="s">
        <v>317</v>
      </c>
      <c r="C465">
        <v>28.4</v>
      </c>
      <c r="D465">
        <v>10</v>
      </c>
      <c r="E465">
        <v>65</v>
      </c>
      <c r="F465">
        <f>Women_Perfume_Table[[#This Row],[Sold]]*Women_Perfume_Table[[#This Row],[Price]]</f>
        <v>1846</v>
      </c>
      <c r="G465" s="2">
        <v>45296</v>
      </c>
      <c r="H465" s="3" t="s">
        <v>143</v>
      </c>
      <c r="I465">
        <f>((Women_Perfume_Table[[#This Row],[Total Sales]]-$M$2)/$M$3)</f>
        <v>-0.32560927325882077</v>
      </c>
      <c r="J465" s="4" t="str">
        <f>IF(Women_Perfume_Table[[#This Row],[Z-Score]]&gt;3,"No","Yes")</f>
        <v>Yes</v>
      </c>
      <c r="K465" s="4">
        <f>AVERAGEIFS(Women_Perfume_Table[Total Sales],Women_Perfume_Table[Type],Women_Perfume_Table[[#This Row],[Type]])</f>
        <v>1846</v>
      </c>
    </row>
    <row r="466" spans="1:11" x14ac:dyDescent="0.3">
      <c r="A466" s="4" t="s">
        <v>1</v>
      </c>
      <c r="B466" t="s">
        <v>2</v>
      </c>
      <c r="C466">
        <v>21.99</v>
      </c>
      <c r="D466">
        <v>3</v>
      </c>
      <c r="E466">
        <v>83</v>
      </c>
      <c r="F466">
        <f>Women_Perfume_Table[[#This Row],[Sold]]*Women_Perfume_Table[[#This Row],[Price]]</f>
        <v>1825.1699999999998</v>
      </c>
      <c r="G466" s="2">
        <v>45320</v>
      </c>
      <c r="H466" s="3" t="s">
        <v>336</v>
      </c>
      <c r="I466">
        <f>((Women_Perfume_Table[[#This Row],[Total Sales]]-$M$2)/$M$3)</f>
        <v>-0.32617247054084353</v>
      </c>
      <c r="J466" s="4" t="str">
        <f>IF(Women_Perfume_Table[[#This Row],[Z-Score]]&gt;3,"No","Yes")</f>
        <v>Yes</v>
      </c>
      <c r="K466" s="4">
        <f>AVERAGEIFS(Women_Perfume_Table[Total Sales],Women_Perfume_Table[Type],Women_Perfume_Table[[#This Row],[Type]])</f>
        <v>12921.930135363791</v>
      </c>
    </row>
    <row r="467" spans="1:11" x14ac:dyDescent="0.3">
      <c r="A467" s="4" t="s">
        <v>19</v>
      </c>
      <c r="B467" t="s">
        <v>9</v>
      </c>
      <c r="C467">
        <v>47.8</v>
      </c>
      <c r="D467">
        <v>10</v>
      </c>
      <c r="E467">
        <v>38</v>
      </c>
      <c r="F467">
        <f>Women_Perfume_Table[[#This Row],[Sold]]*Women_Perfume_Table[[#This Row],[Price]]</f>
        <v>1816.3999999999999</v>
      </c>
      <c r="G467" s="2">
        <v>45293</v>
      </c>
      <c r="H467" s="3" t="s">
        <v>335</v>
      </c>
      <c r="I467">
        <f>((Women_Perfume_Table[[#This Row],[Total Sales]]-$M$2)/$M$3)</f>
        <v>-0.32640959200811859</v>
      </c>
      <c r="J467" s="4" t="str">
        <f>IF(Women_Perfume_Table[[#This Row],[Z-Score]]&gt;3,"No","Yes")</f>
        <v>Yes</v>
      </c>
      <c r="K467" s="4">
        <f>AVERAGEIFS(Women_Perfume_Table[Total Sales],Women_Perfume_Table[Type],Women_Perfume_Table[[#This Row],[Type]])</f>
        <v>2618.7521428571413</v>
      </c>
    </row>
    <row r="468" spans="1:11" x14ac:dyDescent="0.3">
      <c r="A468" s="4" t="s">
        <v>72</v>
      </c>
      <c r="B468" t="s">
        <v>2</v>
      </c>
      <c r="C468">
        <v>48.99</v>
      </c>
      <c r="D468">
        <v>8</v>
      </c>
      <c r="E468">
        <v>37</v>
      </c>
      <c r="F468">
        <f>Women_Perfume_Table[[#This Row],[Sold]]*Women_Perfume_Table[[#This Row],[Price]]</f>
        <v>1812.63</v>
      </c>
      <c r="G468" s="2">
        <v>45348</v>
      </c>
      <c r="H468" s="3" t="s">
        <v>335</v>
      </c>
      <c r="I468">
        <f>((Women_Perfume_Table[[#This Row],[Total Sales]]-$M$2)/$M$3)</f>
        <v>-0.32651152449747167</v>
      </c>
      <c r="J468" s="4" t="str">
        <f>IF(Women_Perfume_Table[[#This Row],[Z-Score]]&gt;3,"No","Yes")</f>
        <v>Yes</v>
      </c>
      <c r="K468" s="4">
        <f>AVERAGEIFS(Women_Perfume_Table[Total Sales],Women_Perfume_Table[Type],Women_Perfume_Table[[#This Row],[Type]])</f>
        <v>12921.930135363791</v>
      </c>
    </row>
    <row r="469" spans="1:11" x14ac:dyDescent="0.3">
      <c r="A469" s="4" t="s">
        <v>308</v>
      </c>
      <c r="B469" t="s">
        <v>41</v>
      </c>
      <c r="C469">
        <v>48.93</v>
      </c>
      <c r="D469">
        <v>10</v>
      </c>
      <c r="E469">
        <v>37</v>
      </c>
      <c r="F469">
        <f>Women_Perfume_Table[[#This Row],[Sold]]*Women_Perfume_Table[[#This Row],[Price]]</f>
        <v>1810.41</v>
      </c>
      <c r="G469" s="2">
        <v>45357</v>
      </c>
      <c r="H469" s="3" t="s">
        <v>337</v>
      </c>
      <c r="I469">
        <f>((Women_Perfume_Table[[#This Row],[Total Sales]]-$M$2)/$M$3)</f>
        <v>-0.32657154840366903</v>
      </c>
      <c r="J469" s="4" t="str">
        <f>IF(Women_Perfume_Table[[#This Row],[Z-Score]]&gt;3,"No","Yes")</f>
        <v>Yes</v>
      </c>
      <c r="K469" s="4">
        <f>AVERAGEIFS(Women_Perfume_Table[Total Sales],Women_Perfume_Table[Type],Women_Perfume_Table[[#This Row],[Type]])</f>
        <v>12921.930135363791</v>
      </c>
    </row>
    <row r="470" spans="1:11" x14ac:dyDescent="0.3">
      <c r="A470" s="4" t="s">
        <v>48</v>
      </c>
      <c r="B470" t="s">
        <v>2</v>
      </c>
      <c r="C470">
        <v>59.99</v>
      </c>
      <c r="D470">
        <v>5</v>
      </c>
      <c r="E470">
        <v>30</v>
      </c>
      <c r="F470">
        <f>Women_Perfume_Table[[#This Row],[Sold]]*Women_Perfume_Table[[#This Row],[Price]]</f>
        <v>1799.7</v>
      </c>
      <c r="G470" s="2">
        <v>45398</v>
      </c>
      <c r="H470" s="3" t="s">
        <v>337</v>
      </c>
      <c r="I470">
        <f>((Women_Perfume_Table[[#This Row],[Total Sales]]-$M$2)/$M$3)</f>
        <v>-0.32686112319437777</v>
      </c>
      <c r="J470" s="4" t="str">
        <f>IF(Women_Perfume_Table[[#This Row],[Z-Score]]&gt;3,"No","Yes")</f>
        <v>Yes</v>
      </c>
      <c r="K470" s="4">
        <f>AVERAGEIFS(Women_Perfume_Table[Total Sales],Women_Perfume_Table[Type],Women_Perfume_Table[[#This Row],[Type]])</f>
        <v>12921.930135363791</v>
      </c>
    </row>
    <row r="471" spans="1:11" x14ac:dyDescent="0.3">
      <c r="A471" s="4" t="s">
        <v>208</v>
      </c>
      <c r="B471" t="s">
        <v>85</v>
      </c>
      <c r="C471">
        <v>16.260000000000002</v>
      </c>
      <c r="D471">
        <v>10</v>
      </c>
      <c r="E471">
        <v>110</v>
      </c>
      <c r="F471">
        <f>Women_Perfume_Table[[#This Row],[Sold]]*Women_Perfume_Table[[#This Row],[Price]]</f>
        <v>1788.6000000000001</v>
      </c>
      <c r="G471" s="2">
        <v>45304</v>
      </c>
      <c r="H471" s="3" t="s">
        <v>336</v>
      </c>
      <c r="I471">
        <f>((Women_Perfume_Table[[#This Row],[Total Sales]]-$M$2)/$M$3)</f>
        <v>-0.32716124272536445</v>
      </c>
      <c r="J471" s="4" t="str">
        <f>IF(Women_Perfume_Table[[#This Row],[Z-Score]]&gt;3,"No","Yes")</f>
        <v>Yes</v>
      </c>
      <c r="K471" s="4">
        <f>AVERAGEIFS(Women_Perfume_Table[Total Sales],Women_Perfume_Table[Type],Women_Perfume_Table[[#This Row],[Type]])</f>
        <v>6512.0560000000005</v>
      </c>
    </row>
    <row r="472" spans="1:11" x14ac:dyDescent="0.3">
      <c r="A472" s="4" t="s">
        <v>204</v>
      </c>
      <c r="B472" t="s">
        <v>2</v>
      </c>
      <c r="C472">
        <v>35.99</v>
      </c>
      <c r="D472">
        <v>9</v>
      </c>
      <c r="E472">
        <v>49</v>
      </c>
      <c r="F472">
        <f>Women_Perfume_Table[[#This Row],[Sold]]*Women_Perfume_Table[[#This Row],[Price]]</f>
        <v>1763.51</v>
      </c>
      <c r="G472" s="2">
        <v>45361</v>
      </c>
      <c r="H472" s="3" t="s">
        <v>143</v>
      </c>
      <c r="I472">
        <f>((Women_Perfume_Table[[#This Row],[Total Sales]]-$M$2)/$M$3)</f>
        <v>-0.32783962101657665</v>
      </c>
      <c r="J472" s="4" t="str">
        <f>IF(Women_Perfume_Table[[#This Row],[Z-Score]]&gt;3,"No","Yes")</f>
        <v>Yes</v>
      </c>
      <c r="K472" s="4">
        <f>AVERAGEIFS(Women_Perfume_Table[Total Sales],Women_Perfume_Table[Type],Women_Perfume_Table[[#This Row],[Type]])</f>
        <v>12921.930135363791</v>
      </c>
    </row>
    <row r="473" spans="1:11" x14ac:dyDescent="0.3">
      <c r="A473" s="4" t="s">
        <v>220</v>
      </c>
      <c r="B473" t="s">
        <v>2</v>
      </c>
      <c r="C473">
        <v>43.99</v>
      </c>
      <c r="D473">
        <v>10</v>
      </c>
      <c r="E473">
        <v>40</v>
      </c>
      <c r="F473">
        <f>Women_Perfume_Table[[#This Row],[Sold]]*Women_Perfume_Table[[#This Row],[Price]]</f>
        <v>1759.6000000000001</v>
      </c>
      <c r="G473" s="2">
        <v>45351</v>
      </c>
      <c r="H473" s="3" t="s">
        <v>143</v>
      </c>
      <c r="I473">
        <f>((Women_Perfume_Table[[#This Row],[Total Sales]]-$M$2)/$M$3)</f>
        <v>-0.32794533879731158</v>
      </c>
      <c r="J473" s="4" t="str">
        <f>IF(Women_Perfume_Table[[#This Row],[Z-Score]]&gt;3,"No","Yes")</f>
        <v>Yes</v>
      </c>
      <c r="K473" s="4">
        <f>AVERAGEIFS(Women_Perfume_Table[Total Sales],Women_Perfume_Table[Type],Women_Perfume_Table[[#This Row],[Type]])</f>
        <v>12921.930135363791</v>
      </c>
    </row>
    <row r="474" spans="1:11" x14ac:dyDescent="0.3">
      <c r="A474" s="4" t="s">
        <v>238</v>
      </c>
      <c r="B474" t="s">
        <v>2</v>
      </c>
      <c r="C474">
        <v>14.75</v>
      </c>
      <c r="D474">
        <v>10</v>
      </c>
      <c r="E474">
        <v>119</v>
      </c>
      <c r="F474">
        <f>Women_Perfume_Table[[#This Row],[Sold]]*Women_Perfume_Table[[#This Row],[Price]]</f>
        <v>1755.25</v>
      </c>
      <c r="G474" s="2">
        <v>45425</v>
      </c>
      <c r="H474" s="3" t="s">
        <v>337</v>
      </c>
      <c r="I474">
        <f>((Women_Perfume_Table[[#This Row],[Total Sales]]-$M$2)/$M$3)</f>
        <v>-0.32806295320810369</v>
      </c>
      <c r="J474" s="4" t="str">
        <f>IF(Women_Perfume_Table[[#This Row],[Z-Score]]&gt;3,"No","Yes")</f>
        <v>Yes</v>
      </c>
      <c r="K474" s="4">
        <f>AVERAGEIFS(Women_Perfume_Table[Total Sales],Women_Perfume_Table[Type],Women_Perfume_Table[[#This Row],[Type]])</f>
        <v>12921.930135363791</v>
      </c>
    </row>
    <row r="475" spans="1:11" x14ac:dyDescent="0.3">
      <c r="A475" s="4" t="s">
        <v>102</v>
      </c>
      <c r="B475" t="s">
        <v>2</v>
      </c>
      <c r="C475">
        <v>26.99</v>
      </c>
      <c r="D475">
        <v>10</v>
      </c>
      <c r="E475">
        <v>65</v>
      </c>
      <c r="F475">
        <f>Women_Perfume_Table[[#This Row],[Sold]]*Women_Perfume_Table[[#This Row],[Price]]</f>
        <v>1754.35</v>
      </c>
      <c r="G475" s="2">
        <v>45374</v>
      </c>
      <c r="H475" s="3" t="s">
        <v>336</v>
      </c>
      <c r="I475">
        <f>((Women_Perfume_Table[[#This Row],[Total Sales]]-$M$2)/$M$3)</f>
        <v>-0.32808728722412961</v>
      </c>
      <c r="J475" s="4" t="str">
        <f>IF(Women_Perfume_Table[[#This Row],[Z-Score]]&gt;3,"No","Yes")</f>
        <v>Yes</v>
      </c>
      <c r="K475" s="4">
        <f>AVERAGEIFS(Women_Perfume_Table[Total Sales],Women_Perfume_Table[Type],Women_Perfume_Table[[#This Row],[Type]])</f>
        <v>12921.930135363791</v>
      </c>
    </row>
    <row r="476" spans="1:11" x14ac:dyDescent="0.3">
      <c r="A476" s="4" t="s">
        <v>220</v>
      </c>
      <c r="B476" t="s">
        <v>2</v>
      </c>
      <c r="C476">
        <v>69.989999999999995</v>
      </c>
      <c r="D476">
        <v>9</v>
      </c>
      <c r="E476">
        <v>25</v>
      </c>
      <c r="F476">
        <f>Women_Perfume_Table[[#This Row],[Sold]]*Women_Perfume_Table[[#This Row],[Price]]</f>
        <v>1749.7499999999998</v>
      </c>
      <c r="G476" s="2">
        <v>45364</v>
      </c>
      <c r="H476" s="3" t="s">
        <v>337</v>
      </c>
      <c r="I476">
        <f>((Women_Perfume_Table[[#This Row],[Total Sales]]-$M$2)/$M$3)</f>
        <v>-0.32821166108381777</v>
      </c>
      <c r="J476" s="4" t="str">
        <f>IF(Women_Perfume_Table[[#This Row],[Z-Score]]&gt;3,"No","Yes")</f>
        <v>Yes</v>
      </c>
      <c r="K476" s="4">
        <f>AVERAGEIFS(Women_Perfume_Table[Total Sales],Women_Perfume_Table[Type],Women_Perfume_Table[[#This Row],[Type]])</f>
        <v>12921.930135363791</v>
      </c>
    </row>
    <row r="477" spans="1:11" x14ac:dyDescent="0.3">
      <c r="A477" s="4" t="s">
        <v>345</v>
      </c>
      <c r="B477" t="s">
        <v>4</v>
      </c>
      <c r="C477">
        <v>49.99</v>
      </c>
      <c r="D477">
        <v>10</v>
      </c>
      <c r="E477">
        <v>35</v>
      </c>
      <c r="F477">
        <f>Women_Perfume_Table[[#This Row],[Sold]]*Women_Perfume_Table[[#This Row],[Price]]</f>
        <v>1749.65</v>
      </c>
      <c r="G477" s="2">
        <v>45388</v>
      </c>
      <c r="H477" s="3" t="s">
        <v>335</v>
      </c>
      <c r="I477">
        <f>((Women_Perfume_Table[[#This Row],[Total Sales]]-$M$2)/$M$3)</f>
        <v>-0.32821436486337624</v>
      </c>
      <c r="J477" s="4" t="str">
        <f>IF(Women_Perfume_Table[[#This Row],[Z-Score]]&gt;3,"No","Yes")</f>
        <v>Yes</v>
      </c>
      <c r="K477" s="4">
        <f>AVERAGEIFS(Women_Perfume_Table[Total Sales],Women_Perfume_Table[Type],Women_Perfume_Table[[#This Row],[Type]])</f>
        <v>24241.821658291443</v>
      </c>
    </row>
    <row r="478" spans="1:11" x14ac:dyDescent="0.3">
      <c r="A478" s="4" t="s">
        <v>300</v>
      </c>
      <c r="B478" t="s">
        <v>9</v>
      </c>
      <c r="C478">
        <v>49.99</v>
      </c>
      <c r="D478">
        <v>1</v>
      </c>
      <c r="E478">
        <v>35</v>
      </c>
      <c r="F478">
        <f>Women_Perfume_Table[[#This Row],[Sold]]*Women_Perfume_Table[[#This Row],[Price]]</f>
        <v>1749.65</v>
      </c>
      <c r="G478" s="2">
        <v>45346</v>
      </c>
      <c r="H478" s="3" t="s">
        <v>335</v>
      </c>
      <c r="I478">
        <f>((Women_Perfume_Table[[#This Row],[Total Sales]]-$M$2)/$M$3)</f>
        <v>-0.32821436486337624</v>
      </c>
      <c r="J478" s="4" t="str">
        <f>IF(Women_Perfume_Table[[#This Row],[Z-Score]]&gt;3,"No","Yes")</f>
        <v>Yes</v>
      </c>
      <c r="K478" s="4">
        <f>AVERAGEIFS(Women_Perfume_Table[Total Sales],Women_Perfume_Table[Type],Women_Perfume_Table[[#This Row],[Type]])</f>
        <v>2618.7521428571413</v>
      </c>
    </row>
    <row r="479" spans="1:11" x14ac:dyDescent="0.3">
      <c r="A479" s="4" t="s">
        <v>19</v>
      </c>
      <c r="B479" t="s">
        <v>2</v>
      </c>
      <c r="C479">
        <v>49.99</v>
      </c>
      <c r="D479">
        <v>6</v>
      </c>
      <c r="E479">
        <v>35</v>
      </c>
      <c r="F479">
        <f>Women_Perfume_Table[[#This Row],[Sold]]*Women_Perfume_Table[[#This Row],[Price]]</f>
        <v>1749.65</v>
      </c>
      <c r="G479" s="2">
        <v>45420</v>
      </c>
      <c r="H479" s="3" t="s">
        <v>143</v>
      </c>
      <c r="I479">
        <f>((Women_Perfume_Table[[#This Row],[Total Sales]]-$M$2)/$M$3)</f>
        <v>-0.32821436486337624</v>
      </c>
      <c r="J479" s="4" t="str">
        <f>IF(Women_Perfume_Table[[#This Row],[Z-Score]]&gt;3,"No","Yes")</f>
        <v>Yes</v>
      </c>
      <c r="K479" s="4">
        <f>AVERAGEIFS(Women_Perfume_Table[Total Sales],Women_Perfume_Table[Type],Women_Perfume_Table[[#This Row],[Type]])</f>
        <v>12921.930135363791</v>
      </c>
    </row>
    <row r="480" spans="1:11" x14ac:dyDescent="0.3">
      <c r="A480" s="4" t="s">
        <v>40</v>
      </c>
      <c r="B480" t="s">
        <v>2</v>
      </c>
      <c r="C480">
        <v>59.99</v>
      </c>
      <c r="D480">
        <v>6</v>
      </c>
      <c r="E480">
        <v>29</v>
      </c>
      <c r="F480">
        <f>Women_Perfume_Table[[#This Row],[Sold]]*Women_Perfume_Table[[#This Row],[Price]]</f>
        <v>1739.71</v>
      </c>
      <c r="G480" s="2">
        <v>45329</v>
      </c>
      <c r="H480" s="3" t="s">
        <v>335</v>
      </c>
      <c r="I480">
        <f>((Women_Perfume_Table[[#This Row],[Total Sales]]-$M$2)/$M$3)</f>
        <v>-0.32848312055148504</v>
      </c>
      <c r="J480" s="4" t="str">
        <f>IF(Women_Perfume_Table[[#This Row],[Z-Score]]&gt;3,"No","Yes")</f>
        <v>Yes</v>
      </c>
      <c r="K480" s="4">
        <f>AVERAGEIFS(Women_Perfume_Table[Total Sales],Women_Perfume_Table[Type],Women_Perfume_Table[[#This Row],[Type]])</f>
        <v>12921.930135363791</v>
      </c>
    </row>
    <row r="481" spans="1:11" x14ac:dyDescent="0.3">
      <c r="A481" s="4" t="s">
        <v>346</v>
      </c>
      <c r="B481" t="s">
        <v>2</v>
      </c>
      <c r="C481">
        <v>100.99</v>
      </c>
      <c r="D481">
        <v>1</v>
      </c>
      <c r="E481">
        <v>17</v>
      </c>
      <c r="F481">
        <f>Women_Perfume_Table[[#This Row],[Sold]]*Women_Perfume_Table[[#This Row],[Price]]</f>
        <v>1716.83</v>
      </c>
      <c r="G481" s="2">
        <v>45351</v>
      </c>
      <c r="H481" s="3" t="s">
        <v>335</v>
      </c>
      <c r="I481">
        <f>((Women_Perfume_Table[[#This Row],[Total Sales]]-$M$2)/$M$3)</f>
        <v>-0.32910174531445574</v>
      </c>
      <c r="J481" s="4" t="str">
        <f>IF(Women_Perfume_Table[[#This Row],[Z-Score]]&gt;3,"No","Yes")</f>
        <v>Yes</v>
      </c>
      <c r="K481" s="4">
        <f>AVERAGEIFS(Women_Perfume_Table[Total Sales],Women_Perfume_Table[Type],Women_Perfume_Table[[#This Row],[Type]])</f>
        <v>12921.930135363791</v>
      </c>
    </row>
    <row r="482" spans="1:11" x14ac:dyDescent="0.3">
      <c r="A482" s="4" t="s">
        <v>204</v>
      </c>
      <c r="B482" t="s">
        <v>2</v>
      </c>
      <c r="C482">
        <v>29.99</v>
      </c>
      <c r="D482">
        <v>9</v>
      </c>
      <c r="E482">
        <v>57</v>
      </c>
      <c r="F482">
        <f>Women_Perfume_Table[[#This Row],[Sold]]*Women_Perfume_Table[[#This Row],[Price]]</f>
        <v>1709.4299999999998</v>
      </c>
      <c r="G482" s="2">
        <v>45428</v>
      </c>
      <c r="H482" s="3" t="s">
        <v>335</v>
      </c>
      <c r="I482">
        <f>((Women_Perfume_Table[[#This Row],[Total Sales]]-$M$2)/$M$3)</f>
        <v>-0.32930182500178018</v>
      </c>
      <c r="J482" s="4" t="str">
        <f>IF(Women_Perfume_Table[[#This Row],[Z-Score]]&gt;3,"No","Yes")</f>
        <v>Yes</v>
      </c>
      <c r="K482" s="4">
        <f>AVERAGEIFS(Women_Perfume_Table[Total Sales],Women_Perfume_Table[Type],Women_Perfume_Table[[#This Row],[Type]])</f>
        <v>12921.930135363791</v>
      </c>
    </row>
    <row r="483" spans="1:11" x14ac:dyDescent="0.3">
      <c r="A483" s="4" t="s">
        <v>12</v>
      </c>
      <c r="B483" t="s">
        <v>4</v>
      </c>
      <c r="C483">
        <v>20.309999999999999</v>
      </c>
      <c r="D483">
        <v>8</v>
      </c>
      <c r="E483">
        <v>84</v>
      </c>
      <c r="F483">
        <f>Women_Perfume_Table[[#This Row],[Sold]]*Women_Perfume_Table[[#This Row],[Price]]</f>
        <v>1706.04</v>
      </c>
      <c r="G483" s="2">
        <v>45366</v>
      </c>
      <c r="H483" s="3" t="s">
        <v>335</v>
      </c>
      <c r="I483">
        <f>((Women_Perfume_Table[[#This Row],[Total Sales]]-$M$2)/$M$3)</f>
        <v>-0.32939348312881123</v>
      </c>
      <c r="J483" s="4" t="str">
        <f>IF(Women_Perfume_Table[[#This Row],[Z-Score]]&gt;3,"No","Yes")</f>
        <v>Yes</v>
      </c>
      <c r="K483" s="4">
        <f>AVERAGEIFS(Women_Perfume_Table[Total Sales],Women_Perfume_Table[Type],Women_Perfume_Table[[#This Row],[Type]])</f>
        <v>24241.821658291443</v>
      </c>
    </row>
    <row r="484" spans="1:11" x14ac:dyDescent="0.3">
      <c r="A484" s="4" t="s">
        <v>11</v>
      </c>
      <c r="B484" t="s">
        <v>2</v>
      </c>
      <c r="C484">
        <v>54.99</v>
      </c>
      <c r="D484">
        <v>10</v>
      </c>
      <c r="E484">
        <v>31</v>
      </c>
      <c r="F484">
        <f>Women_Perfume_Table[[#This Row],[Sold]]*Women_Perfume_Table[[#This Row],[Price]]</f>
        <v>1704.69</v>
      </c>
      <c r="G484" s="2">
        <v>45368</v>
      </c>
      <c r="H484" s="3" t="s">
        <v>337</v>
      </c>
      <c r="I484">
        <f>((Women_Perfume_Table[[#This Row],[Total Sales]]-$M$2)/$M$3)</f>
        <v>-0.32942998415285013</v>
      </c>
      <c r="J484" s="4" t="str">
        <f>IF(Women_Perfume_Table[[#This Row],[Z-Score]]&gt;3,"No","Yes")</f>
        <v>Yes</v>
      </c>
      <c r="K484" s="4">
        <f>AVERAGEIFS(Women_Perfume_Table[Total Sales],Women_Perfume_Table[Type],Women_Perfume_Table[[#This Row],[Type]])</f>
        <v>12921.930135363791</v>
      </c>
    </row>
    <row r="485" spans="1:11" x14ac:dyDescent="0.3">
      <c r="A485" s="4" t="s">
        <v>305</v>
      </c>
      <c r="B485" t="s">
        <v>4</v>
      </c>
      <c r="C485">
        <v>69.89</v>
      </c>
      <c r="D485">
        <v>6</v>
      </c>
      <c r="E485">
        <v>24</v>
      </c>
      <c r="F485">
        <f>Women_Perfume_Table[[#This Row],[Sold]]*Women_Perfume_Table[[#This Row],[Price]]</f>
        <v>1677.3600000000001</v>
      </c>
      <c r="G485" s="2">
        <v>45362</v>
      </c>
      <c r="H485" s="3" t="s">
        <v>335</v>
      </c>
      <c r="I485">
        <f>((Women_Perfume_Table[[#This Row],[Total Sales]]-$M$2)/$M$3)</f>
        <v>-0.33016892710617135</v>
      </c>
      <c r="J485" s="4" t="str">
        <f>IF(Women_Perfume_Table[[#This Row],[Z-Score]]&gt;3,"No","Yes")</f>
        <v>Yes</v>
      </c>
      <c r="K485" s="4">
        <f>AVERAGEIFS(Women_Perfume_Table[Total Sales],Women_Perfume_Table[Type],Women_Perfume_Table[[#This Row],[Type]])</f>
        <v>24241.821658291443</v>
      </c>
    </row>
    <row r="486" spans="1:11" x14ac:dyDescent="0.3">
      <c r="A486" s="4" t="s">
        <v>204</v>
      </c>
      <c r="B486" t="s">
        <v>2</v>
      </c>
      <c r="C486">
        <v>31.05</v>
      </c>
      <c r="D486">
        <v>9</v>
      </c>
      <c r="E486">
        <v>54</v>
      </c>
      <c r="F486">
        <f>Women_Perfume_Table[[#This Row],[Sold]]*Women_Perfume_Table[[#This Row],[Price]]</f>
        <v>1676.7</v>
      </c>
      <c r="G486" s="2">
        <v>45293</v>
      </c>
      <c r="H486" s="3" t="s">
        <v>336</v>
      </c>
      <c r="I486">
        <f>((Women_Perfume_Table[[#This Row],[Total Sales]]-$M$2)/$M$3)</f>
        <v>-0.33018677205125707</v>
      </c>
      <c r="J486" s="4" t="str">
        <f>IF(Women_Perfume_Table[[#This Row],[Z-Score]]&gt;3,"No","Yes")</f>
        <v>Yes</v>
      </c>
      <c r="K486" s="4">
        <f>AVERAGEIFS(Women_Perfume_Table[Total Sales],Women_Perfume_Table[Type],Women_Perfume_Table[[#This Row],[Type]])</f>
        <v>12921.930135363791</v>
      </c>
    </row>
    <row r="487" spans="1:11" x14ac:dyDescent="0.3">
      <c r="A487" s="4" t="s">
        <v>279</v>
      </c>
      <c r="B487" t="s">
        <v>2</v>
      </c>
      <c r="C487">
        <v>27</v>
      </c>
      <c r="D487">
        <v>10</v>
      </c>
      <c r="E487">
        <v>61</v>
      </c>
      <c r="F487">
        <f>Women_Perfume_Table[[#This Row],[Sold]]*Women_Perfume_Table[[#This Row],[Price]]</f>
        <v>1647</v>
      </c>
      <c r="G487" s="2">
        <v>45389</v>
      </c>
      <c r="H487" s="3" t="s">
        <v>143</v>
      </c>
      <c r="I487">
        <f>((Women_Perfume_Table[[#This Row],[Total Sales]]-$M$2)/$M$3)</f>
        <v>-0.33098979458011329</v>
      </c>
      <c r="J487" s="4" t="str">
        <f>IF(Women_Perfume_Table[[#This Row],[Z-Score]]&gt;3,"No","Yes")</f>
        <v>Yes</v>
      </c>
      <c r="K487" s="4">
        <f>AVERAGEIFS(Women_Perfume_Table[Total Sales],Women_Perfume_Table[Type],Women_Perfume_Table[[#This Row],[Type]])</f>
        <v>12921.930135363791</v>
      </c>
    </row>
    <row r="488" spans="1:11" x14ac:dyDescent="0.3">
      <c r="A488" s="4" t="s">
        <v>32</v>
      </c>
      <c r="B488" t="s">
        <v>4</v>
      </c>
      <c r="C488">
        <v>41.99</v>
      </c>
      <c r="D488">
        <v>10</v>
      </c>
      <c r="E488">
        <v>39</v>
      </c>
      <c r="F488">
        <f>Women_Perfume_Table[[#This Row],[Sold]]*Women_Perfume_Table[[#This Row],[Price]]</f>
        <v>1637.6100000000001</v>
      </c>
      <c r="G488" s="2">
        <v>45432</v>
      </c>
      <c r="H488" s="3" t="s">
        <v>335</v>
      </c>
      <c r="I488">
        <f>((Women_Perfume_Table[[#This Row],[Total Sales]]-$M$2)/$M$3)</f>
        <v>-0.33124367948065064</v>
      </c>
      <c r="J488" s="4" t="str">
        <f>IF(Women_Perfume_Table[[#This Row],[Z-Score]]&gt;3,"No","Yes")</f>
        <v>Yes</v>
      </c>
      <c r="K488" s="4">
        <f>AVERAGEIFS(Women_Perfume_Table[Total Sales],Women_Perfume_Table[Type],Women_Perfume_Table[[#This Row],[Type]])</f>
        <v>24241.821658291443</v>
      </c>
    </row>
    <row r="489" spans="1:11" x14ac:dyDescent="0.3">
      <c r="A489" s="4" t="s">
        <v>231</v>
      </c>
      <c r="B489" t="s">
        <v>2</v>
      </c>
      <c r="C489">
        <v>15.88</v>
      </c>
      <c r="D489">
        <v>1</v>
      </c>
      <c r="E489">
        <v>103</v>
      </c>
      <c r="F489">
        <f>Women_Perfume_Table[[#This Row],[Sold]]*Women_Perfume_Table[[#This Row],[Price]]</f>
        <v>1635.64</v>
      </c>
      <c r="G489" s="2">
        <v>45443</v>
      </c>
      <c r="H489" s="3" t="s">
        <v>335</v>
      </c>
      <c r="I489">
        <f>((Women_Perfume_Table[[#This Row],[Total Sales]]-$M$2)/$M$3)</f>
        <v>-0.33129694393795195</v>
      </c>
      <c r="J489" s="4" t="str">
        <f>IF(Women_Perfume_Table[[#This Row],[Z-Score]]&gt;3,"No","Yes")</f>
        <v>Yes</v>
      </c>
      <c r="K489" s="4">
        <f>AVERAGEIFS(Women_Perfume_Table[Total Sales],Women_Perfume_Table[Type],Women_Perfume_Table[[#This Row],[Type]])</f>
        <v>12921.930135363791</v>
      </c>
    </row>
    <row r="490" spans="1:11" x14ac:dyDescent="0.3">
      <c r="A490" s="4" t="s">
        <v>303</v>
      </c>
      <c r="B490" t="s">
        <v>4</v>
      </c>
      <c r="C490">
        <v>48.9</v>
      </c>
      <c r="D490">
        <v>10</v>
      </c>
      <c r="E490">
        <v>33</v>
      </c>
      <c r="F490">
        <f>Women_Perfume_Table[[#This Row],[Sold]]*Women_Perfume_Table[[#This Row],[Price]]</f>
        <v>1613.7</v>
      </c>
      <c r="G490" s="2">
        <v>45384</v>
      </c>
      <c r="H490" s="3" t="s">
        <v>335</v>
      </c>
      <c r="I490">
        <f>((Women_Perfume_Table[[#This Row],[Total Sales]]-$M$2)/$M$3)</f>
        <v>-0.3318901531730733</v>
      </c>
      <c r="J490" s="4" t="str">
        <f>IF(Women_Perfume_Table[[#This Row],[Z-Score]]&gt;3,"No","Yes")</f>
        <v>Yes</v>
      </c>
      <c r="K490" s="4">
        <f>AVERAGEIFS(Women_Perfume_Table[Total Sales],Women_Perfume_Table[Type],Women_Perfume_Table[[#This Row],[Type]])</f>
        <v>24241.821658291443</v>
      </c>
    </row>
    <row r="491" spans="1:11" x14ac:dyDescent="0.3">
      <c r="A491" s="4" t="s">
        <v>220</v>
      </c>
      <c r="B491" t="s">
        <v>2</v>
      </c>
      <c r="C491">
        <v>69.989999999999995</v>
      </c>
      <c r="D491">
        <v>4</v>
      </c>
      <c r="E491">
        <v>23</v>
      </c>
      <c r="F491">
        <f>Women_Perfume_Table[[#This Row],[Sold]]*Women_Perfume_Table[[#This Row],[Price]]</f>
        <v>1609.77</v>
      </c>
      <c r="G491" s="2">
        <v>45437</v>
      </c>
      <c r="H491" s="3" t="s">
        <v>337</v>
      </c>
      <c r="I491">
        <f>((Women_Perfume_Table[[#This Row],[Total Sales]]-$M$2)/$M$3)</f>
        <v>-0.33199641170971994</v>
      </c>
      <c r="J491" s="4" t="str">
        <f>IF(Women_Perfume_Table[[#This Row],[Z-Score]]&gt;3,"No","Yes")</f>
        <v>Yes</v>
      </c>
      <c r="K491" s="4">
        <f>AVERAGEIFS(Women_Perfume_Table[Total Sales],Women_Perfume_Table[Type],Women_Perfume_Table[[#This Row],[Type]])</f>
        <v>12921.930135363791</v>
      </c>
    </row>
    <row r="492" spans="1:11" x14ac:dyDescent="0.3">
      <c r="A492" s="4" t="s">
        <v>295</v>
      </c>
      <c r="B492" t="s">
        <v>4</v>
      </c>
      <c r="C492">
        <v>27.99</v>
      </c>
      <c r="D492">
        <v>10</v>
      </c>
      <c r="E492">
        <v>57</v>
      </c>
      <c r="F492">
        <f>Women_Perfume_Table[[#This Row],[Sold]]*Women_Perfume_Table[[#This Row],[Price]]</f>
        <v>1595.4299999999998</v>
      </c>
      <c r="G492" s="2">
        <v>45309</v>
      </c>
      <c r="H492" s="3" t="s">
        <v>337</v>
      </c>
      <c r="I492">
        <f>((Women_Perfume_Table[[#This Row],[Total Sales]]-$M$2)/$M$3)</f>
        <v>-0.33238413369839998</v>
      </c>
      <c r="J492" s="4" t="str">
        <f>IF(Women_Perfume_Table[[#This Row],[Z-Score]]&gt;3,"No","Yes")</f>
        <v>Yes</v>
      </c>
      <c r="K492" s="4">
        <f>AVERAGEIFS(Women_Perfume_Table[Total Sales],Women_Perfume_Table[Type],Women_Perfume_Table[[#This Row],[Type]])</f>
        <v>24241.821658291443</v>
      </c>
    </row>
    <row r="493" spans="1:11" x14ac:dyDescent="0.3">
      <c r="A493" s="4" t="s">
        <v>102</v>
      </c>
      <c r="B493" t="s">
        <v>9</v>
      </c>
      <c r="C493">
        <v>52.99</v>
      </c>
      <c r="D493">
        <v>6</v>
      </c>
      <c r="E493">
        <v>30</v>
      </c>
      <c r="F493">
        <f>Women_Perfume_Table[[#This Row],[Sold]]*Women_Perfume_Table[[#This Row],[Price]]</f>
        <v>1589.7</v>
      </c>
      <c r="G493" s="2">
        <v>45363</v>
      </c>
      <c r="H493" s="3" t="s">
        <v>336</v>
      </c>
      <c r="I493">
        <f>((Women_Perfume_Table[[#This Row],[Total Sales]]-$M$2)/$M$3)</f>
        <v>-0.33253906026709851</v>
      </c>
      <c r="J493" s="4" t="str">
        <f>IF(Women_Perfume_Table[[#This Row],[Z-Score]]&gt;3,"No","Yes")</f>
        <v>Yes</v>
      </c>
      <c r="K493" s="4">
        <f>AVERAGEIFS(Women_Perfume_Table[Total Sales],Women_Perfume_Table[Type],Women_Perfume_Table[[#This Row],[Type]])</f>
        <v>2618.7521428571413</v>
      </c>
    </row>
    <row r="494" spans="1:11" x14ac:dyDescent="0.3">
      <c r="A494" s="4" t="s">
        <v>186</v>
      </c>
      <c r="B494" t="s">
        <v>46</v>
      </c>
      <c r="C494">
        <v>15.25</v>
      </c>
      <c r="D494">
        <v>10</v>
      </c>
      <c r="E494">
        <v>104</v>
      </c>
      <c r="F494">
        <f>Women_Perfume_Table[[#This Row],[Sold]]*Women_Perfume_Table[[#This Row],[Price]]</f>
        <v>1586</v>
      </c>
      <c r="G494" s="2">
        <v>45403</v>
      </c>
      <c r="H494" s="3" t="s">
        <v>337</v>
      </c>
      <c r="I494">
        <f>((Women_Perfume_Table[[#This Row],[Total Sales]]-$M$2)/$M$3)</f>
        <v>-0.33263910011076075</v>
      </c>
      <c r="J494" s="4" t="str">
        <f>IF(Women_Perfume_Table[[#This Row],[Z-Score]]&gt;3,"No","Yes")</f>
        <v>Yes</v>
      </c>
      <c r="K494" s="4">
        <f>AVERAGEIFS(Women_Perfume_Table[Total Sales],Women_Perfume_Table[Type],Women_Perfume_Table[[#This Row],[Type]])</f>
        <v>7614.4719047619074</v>
      </c>
    </row>
    <row r="495" spans="1:11" x14ac:dyDescent="0.3">
      <c r="A495" s="4" t="s">
        <v>215</v>
      </c>
      <c r="B495" t="s">
        <v>277</v>
      </c>
      <c r="C495">
        <v>20</v>
      </c>
      <c r="D495">
        <v>10</v>
      </c>
      <c r="E495">
        <v>79</v>
      </c>
      <c r="F495">
        <f>Women_Perfume_Table[[#This Row],[Sold]]*Women_Perfume_Table[[#This Row],[Price]]</f>
        <v>1580</v>
      </c>
      <c r="G495" s="2">
        <v>45344</v>
      </c>
      <c r="H495" s="3" t="s">
        <v>336</v>
      </c>
      <c r="I495">
        <f>((Women_Perfume_Table[[#This Row],[Total Sales]]-$M$2)/$M$3)</f>
        <v>-0.33280132688426706</v>
      </c>
      <c r="J495" s="4" t="str">
        <f>IF(Women_Perfume_Table[[#This Row],[Z-Score]]&gt;3,"No","Yes")</f>
        <v>Yes</v>
      </c>
      <c r="K495" s="4">
        <f>AVERAGEIFS(Women_Perfume_Table[Total Sales],Women_Perfume_Table[Type],Women_Perfume_Table[[#This Row],[Type]])</f>
        <v>1315.6</v>
      </c>
    </row>
    <row r="496" spans="1:11" x14ac:dyDescent="0.3">
      <c r="A496" s="4" t="s">
        <v>61</v>
      </c>
      <c r="B496" t="s">
        <v>4</v>
      </c>
      <c r="C496">
        <v>15.99</v>
      </c>
      <c r="D496">
        <v>10</v>
      </c>
      <c r="E496">
        <v>98</v>
      </c>
      <c r="F496">
        <f>Women_Perfume_Table[[#This Row],[Sold]]*Women_Perfume_Table[[#This Row],[Price]]</f>
        <v>1567.02</v>
      </c>
      <c r="G496" s="2">
        <v>45424</v>
      </c>
      <c r="H496" s="3" t="s">
        <v>143</v>
      </c>
      <c r="I496">
        <f>((Women_Perfume_Table[[#This Row],[Total Sales]]-$M$2)/$M$3)</f>
        <v>-0.33315227747095233</v>
      </c>
      <c r="J496" s="4" t="str">
        <f>IF(Women_Perfume_Table[[#This Row],[Z-Score]]&gt;3,"No","Yes")</f>
        <v>Yes</v>
      </c>
      <c r="K496" s="4">
        <f>AVERAGEIFS(Women_Perfume_Table[Total Sales],Women_Perfume_Table[Type],Women_Perfume_Table[[#This Row],[Type]])</f>
        <v>24241.821658291443</v>
      </c>
    </row>
    <row r="497" spans="1:11" x14ac:dyDescent="0.3">
      <c r="A497" s="4" t="s">
        <v>40</v>
      </c>
      <c r="B497" t="s">
        <v>2</v>
      </c>
      <c r="C497">
        <v>59.99</v>
      </c>
      <c r="D497">
        <v>4</v>
      </c>
      <c r="E497">
        <v>26</v>
      </c>
      <c r="F497">
        <f>Women_Perfume_Table[[#This Row],[Sold]]*Women_Perfume_Table[[#This Row],[Price]]</f>
        <v>1559.74</v>
      </c>
      <c r="G497" s="2">
        <v>45313</v>
      </c>
      <c r="H497" s="3" t="s">
        <v>335</v>
      </c>
      <c r="I497">
        <f>((Women_Perfume_Table[[#This Row],[Total Sales]]-$M$2)/$M$3)</f>
        <v>-0.3333491126228067</v>
      </c>
      <c r="J497" s="4" t="str">
        <f>IF(Women_Perfume_Table[[#This Row],[Z-Score]]&gt;3,"No","Yes")</f>
        <v>Yes</v>
      </c>
      <c r="K497" s="4">
        <f>AVERAGEIFS(Women_Perfume_Table[Total Sales],Women_Perfume_Table[Type],Women_Perfume_Table[[#This Row],[Type]])</f>
        <v>12921.930135363791</v>
      </c>
    </row>
    <row r="498" spans="1:11" x14ac:dyDescent="0.3">
      <c r="A498" s="4" t="s">
        <v>210</v>
      </c>
      <c r="B498" t="s">
        <v>4</v>
      </c>
      <c r="C498">
        <v>24.99</v>
      </c>
      <c r="D498">
        <v>10</v>
      </c>
      <c r="E498">
        <v>62</v>
      </c>
      <c r="F498">
        <f>Women_Perfume_Table[[#This Row],[Sold]]*Women_Perfume_Table[[#This Row],[Price]]</f>
        <v>1549.3799999999999</v>
      </c>
      <c r="G498" s="2">
        <v>45364</v>
      </c>
      <c r="H498" s="3" t="s">
        <v>143</v>
      </c>
      <c r="I498">
        <f>((Women_Perfume_Table[[#This Row],[Total Sales]]-$M$2)/$M$3)</f>
        <v>-0.33362922418506091</v>
      </c>
      <c r="J498" s="4" t="str">
        <f>IF(Women_Perfume_Table[[#This Row],[Z-Score]]&gt;3,"No","Yes")</f>
        <v>Yes</v>
      </c>
      <c r="K498" s="4">
        <f>AVERAGEIFS(Women_Perfume_Table[Total Sales],Women_Perfume_Table[Type],Women_Perfume_Table[[#This Row],[Type]])</f>
        <v>24241.821658291443</v>
      </c>
    </row>
    <row r="499" spans="1:11" x14ac:dyDescent="0.3">
      <c r="A499" s="4" t="s">
        <v>10</v>
      </c>
      <c r="B499" t="s">
        <v>2</v>
      </c>
      <c r="C499">
        <v>34</v>
      </c>
      <c r="D499">
        <v>10</v>
      </c>
      <c r="E499">
        <v>45</v>
      </c>
      <c r="F499">
        <f>Women_Perfume_Table[[#This Row],[Sold]]*Women_Perfume_Table[[#This Row],[Price]]</f>
        <v>1530</v>
      </c>
      <c r="G499" s="2">
        <v>45311</v>
      </c>
      <c r="H499" s="3" t="s">
        <v>143</v>
      </c>
      <c r="I499">
        <f>((Women_Perfume_Table[[#This Row],[Total Sales]]-$M$2)/$M$3)</f>
        <v>-0.3341532166634863</v>
      </c>
      <c r="J499" s="4" t="str">
        <f>IF(Women_Perfume_Table[[#This Row],[Z-Score]]&gt;3,"No","Yes")</f>
        <v>Yes</v>
      </c>
      <c r="K499" s="4">
        <f>AVERAGEIFS(Women_Perfume_Table[Total Sales],Women_Perfume_Table[Type],Women_Perfume_Table[[#This Row],[Type]])</f>
        <v>12921.930135363791</v>
      </c>
    </row>
    <row r="500" spans="1:11" x14ac:dyDescent="0.3">
      <c r="A500" s="4" t="s">
        <v>115</v>
      </c>
      <c r="B500" t="s">
        <v>46</v>
      </c>
      <c r="C500">
        <v>16.95</v>
      </c>
      <c r="D500">
        <v>10</v>
      </c>
      <c r="E500">
        <v>90</v>
      </c>
      <c r="F500">
        <f>Women_Perfume_Table[[#This Row],[Sold]]*Women_Perfume_Table[[#This Row],[Price]]</f>
        <v>1525.5</v>
      </c>
      <c r="G500" s="2">
        <v>45320</v>
      </c>
      <c r="H500" s="3" t="s">
        <v>335</v>
      </c>
      <c r="I500">
        <f>((Women_Perfume_Table[[#This Row],[Total Sales]]-$M$2)/$M$3)</f>
        <v>-0.334274886743616</v>
      </c>
      <c r="J500" s="4" t="str">
        <f>IF(Women_Perfume_Table[[#This Row],[Z-Score]]&gt;3,"No","Yes")</f>
        <v>Yes</v>
      </c>
      <c r="K500" s="4">
        <f>AVERAGEIFS(Women_Perfume_Table[Total Sales],Women_Perfume_Table[Type],Women_Perfume_Table[[#This Row],[Type]])</f>
        <v>7614.4719047619074</v>
      </c>
    </row>
    <row r="501" spans="1:11" x14ac:dyDescent="0.3">
      <c r="A501" s="4" t="s">
        <v>346</v>
      </c>
      <c r="B501" t="s">
        <v>246</v>
      </c>
      <c r="C501">
        <v>100.99</v>
      </c>
      <c r="D501">
        <v>1</v>
      </c>
      <c r="E501">
        <v>15</v>
      </c>
      <c r="F501">
        <f>Women_Perfume_Table[[#This Row],[Sold]]*Women_Perfume_Table[[#This Row],[Price]]</f>
        <v>1514.85</v>
      </c>
      <c r="G501" s="2">
        <v>45345</v>
      </c>
      <c r="H501" s="3" t="s">
        <v>143</v>
      </c>
      <c r="I501">
        <f>((Women_Perfume_Table[[#This Row],[Total Sales]]-$M$2)/$M$3)</f>
        <v>-0.3345628392665897</v>
      </c>
      <c r="J501" s="4" t="str">
        <f>IF(Women_Perfume_Table[[#This Row],[Z-Score]]&gt;3,"No","Yes")</f>
        <v>Yes</v>
      </c>
      <c r="K501" s="4">
        <f>AVERAGEIFS(Women_Perfume_Table[Total Sales],Women_Perfume_Table[Type],Women_Perfume_Table[[#This Row],[Type]])</f>
        <v>2547.2425000000003</v>
      </c>
    </row>
    <row r="502" spans="1:11" x14ac:dyDescent="0.3">
      <c r="A502" s="4" t="s">
        <v>207</v>
      </c>
      <c r="B502" t="s">
        <v>2</v>
      </c>
      <c r="C502">
        <v>100.99</v>
      </c>
      <c r="D502">
        <v>1</v>
      </c>
      <c r="E502">
        <v>15</v>
      </c>
      <c r="F502">
        <f>Women_Perfume_Table[[#This Row],[Sold]]*Women_Perfume_Table[[#This Row],[Price]]</f>
        <v>1514.85</v>
      </c>
      <c r="G502" s="2">
        <v>45329</v>
      </c>
      <c r="H502" s="3" t="s">
        <v>335</v>
      </c>
      <c r="I502">
        <f>((Women_Perfume_Table[[#This Row],[Total Sales]]-$M$2)/$M$3)</f>
        <v>-0.3345628392665897</v>
      </c>
      <c r="J502" s="4" t="str">
        <f>IF(Women_Perfume_Table[[#This Row],[Z-Score]]&gt;3,"No","Yes")</f>
        <v>Yes</v>
      </c>
      <c r="K502" s="4">
        <f>AVERAGEIFS(Women_Perfume_Table[Total Sales],Women_Perfume_Table[Type],Women_Perfume_Table[[#This Row],[Type]])</f>
        <v>12921.930135363791</v>
      </c>
    </row>
    <row r="503" spans="1:11" x14ac:dyDescent="0.3">
      <c r="A503" s="4" t="s">
        <v>12</v>
      </c>
      <c r="B503" t="s">
        <v>2</v>
      </c>
      <c r="C503">
        <v>46.94</v>
      </c>
      <c r="D503">
        <v>10</v>
      </c>
      <c r="E503">
        <v>32</v>
      </c>
      <c r="F503">
        <f>Women_Perfume_Table[[#This Row],[Sold]]*Women_Perfume_Table[[#This Row],[Price]]</f>
        <v>1502.08</v>
      </c>
      <c r="G503" s="2">
        <v>45347</v>
      </c>
      <c r="H503" s="3" t="s">
        <v>337</v>
      </c>
      <c r="I503">
        <f>((Women_Perfume_Table[[#This Row],[Total Sales]]-$M$2)/$M$3)</f>
        <v>-0.33490811191620229</v>
      </c>
      <c r="J503" s="4" t="str">
        <f>IF(Women_Perfume_Table[[#This Row],[Z-Score]]&gt;3,"No","Yes")</f>
        <v>Yes</v>
      </c>
      <c r="K503" s="4">
        <f>AVERAGEIFS(Women_Perfume_Table[Total Sales],Women_Perfume_Table[Type],Women_Perfume_Table[[#This Row],[Type]])</f>
        <v>12921.930135363791</v>
      </c>
    </row>
    <row r="504" spans="1:11" x14ac:dyDescent="0.3">
      <c r="A504" s="4" t="s">
        <v>56</v>
      </c>
      <c r="B504" t="s">
        <v>2</v>
      </c>
      <c r="C504">
        <v>10</v>
      </c>
      <c r="D504">
        <v>10</v>
      </c>
      <c r="E504">
        <v>150</v>
      </c>
      <c r="F504">
        <f>Women_Perfume_Table[[#This Row],[Sold]]*Women_Perfume_Table[[#This Row],[Price]]</f>
        <v>1500</v>
      </c>
      <c r="G504" s="2">
        <v>45298</v>
      </c>
      <c r="H504" s="3" t="s">
        <v>335</v>
      </c>
      <c r="I504">
        <f>((Women_Perfume_Table[[#This Row],[Total Sales]]-$M$2)/$M$3)</f>
        <v>-0.33496435053101781</v>
      </c>
      <c r="J504" s="4" t="str">
        <f>IF(Women_Perfume_Table[[#This Row],[Z-Score]]&gt;3,"No","Yes")</f>
        <v>Yes</v>
      </c>
      <c r="K504" s="4">
        <f>AVERAGEIFS(Women_Perfume_Table[Total Sales],Women_Perfume_Table[Type],Women_Perfume_Table[[#This Row],[Type]])</f>
        <v>12921.930135363791</v>
      </c>
    </row>
    <row r="505" spans="1:11" x14ac:dyDescent="0.3">
      <c r="A505" s="4" t="s">
        <v>153</v>
      </c>
      <c r="B505" t="s">
        <v>2</v>
      </c>
      <c r="C505">
        <v>49.81</v>
      </c>
      <c r="D505">
        <v>3</v>
      </c>
      <c r="E505">
        <v>30</v>
      </c>
      <c r="F505">
        <f>Women_Perfume_Table[[#This Row],[Sold]]*Women_Perfume_Table[[#This Row],[Price]]</f>
        <v>1494.3000000000002</v>
      </c>
      <c r="G505" s="2">
        <v>45433</v>
      </c>
      <c r="H505" s="3" t="s">
        <v>336</v>
      </c>
      <c r="I505">
        <f>((Women_Perfume_Table[[#This Row],[Total Sales]]-$M$2)/$M$3)</f>
        <v>-0.33511846596584882</v>
      </c>
      <c r="J505" s="4" t="str">
        <f>IF(Women_Perfume_Table[[#This Row],[Z-Score]]&gt;3,"No","Yes")</f>
        <v>Yes</v>
      </c>
      <c r="K505" s="4">
        <f>AVERAGEIFS(Women_Perfume_Table[Total Sales],Women_Perfume_Table[Type],Women_Perfume_Table[[#This Row],[Type]])</f>
        <v>12921.930135363791</v>
      </c>
    </row>
    <row r="506" spans="1:11" x14ac:dyDescent="0.3">
      <c r="A506" s="4" t="s">
        <v>9</v>
      </c>
      <c r="B506" t="s">
        <v>9</v>
      </c>
      <c r="C506">
        <v>25.46</v>
      </c>
      <c r="D506">
        <v>10</v>
      </c>
      <c r="E506">
        <v>58</v>
      </c>
      <c r="F506">
        <f>Women_Perfume_Table[[#This Row],[Sold]]*Women_Perfume_Table[[#This Row],[Price]]</f>
        <v>1476.68</v>
      </c>
      <c r="G506" s="2">
        <v>45359</v>
      </c>
      <c r="H506" s="3" t="s">
        <v>336</v>
      </c>
      <c r="I506">
        <f>((Women_Perfume_Table[[#This Row],[Total Sales]]-$M$2)/$M$3)</f>
        <v>-0.33559487192404563</v>
      </c>
      <c r="J506" s="4" t="str">
        <f>IF(Women_Perfume_Table[[#This Row],[Z-Score]]&gt;3,"No","Yes")</f>
        <v>Yes</v>
      </c>
      <c r="K506" s="4">
        <f>AVERAGEIFS(Women_Perfume_Table[Total Sales],Women_Perfume_Table[Type],Women_Perfume_Table[[#This Row],[Type]])</f>
        <v>2618.7521428571413</v>
      </c>
    </row>
    <row r="507" spans="1:11" x14ac:dyDescent="0.3">
      <c r="A507" s="4" t="s">
        <v>13</v>
      </c>
      <c r="B507" s="4" t="s">
        <v>2</v>
      </c>
      <c r="C507">
        <v>50.75</v>
      </c>
      <c r="D507">
        <v>3</v>
      </c>
      <c r="E507">
        <v>29</v>
      </c>
      <c r="F507">
        <f>Women_Perfume_Table[[#This Row],[Sold]]*Women_Perfume_Table[[#This Row],[Price]]</f>
        <v>1471.75</v>
      </c>
      <c r="G507" s="2">
        <v>45310</v>
      </c>
      <c r="H507" s="3" t="s">
        <v>143</v>
      </c>
      <c r="I507">
        <f>((Women_Perfume_Table[[#This Row],[Total Sales]]-$M$2)/$M$3)</f>
        <v>-0.33572816825627666</v>
      </c>
      <c r="J507" s="4" t="str">
        <f>IF(Women_Perfume_Table[[#This Row],[Z-Score]]&gt;3,"No","Yes")</f>
        <v>Yes</v>
      </c>
      <c r="K507" s="4">
        <f>AVERAGEIFS(Women_Perfume_Table[Total Sales],Women_Perfume_Table[Type],Women_Perfume_Table[[#This Row],[Type]])</f>
        <v>12921.930135363791</v>
      </c>
    </row>
    <row r="508" spans="1:11" x14ac:dyDescent="0.3">
      <c r="A508" s="4" t="s">
        <v>202</v>
      </c>
      <c r="B508" t="s">
        <v>4</v>
      </c>
      <c r="C508">
        <v>33.99</v>
      </c>
      <c r="D508">
        <v>3</v>
      </c>
      <c r="E508">
        <v>43</v>
      </c>
      <c r="F508">
        <f>Women_Perfume_Table[[#This Row],[Sold]]*Women_Perfume_Table[[#This Row],[Price]]</f>
        <v>1461.5700000000002</v>
      </c>
      <c r="G508" s="2">
        <v>45410</v>
      </c>
      <c r="H508" s="3" t="s">
        <v>336</v>
      </c>
      <c r="I508">
        <f>((Women_Perfume_Table[[#This Row],[Total Sales]]-$M$2)/$M$3)</f>
        <v>-0.33600341301532571</v>
      </c>
      <c r="J508" s="4" t="str">
        <f>IF(Women_Perfume_Table[[#This Row],[Z-Score]]&gt;3,"No","Yes")</f>
        <v>Yes</v>
      </c>
      <c r="K508" s="4">
        <f>AVERAGEIFS(Women_Perfume_Table[Total Sales],Women_Perfume_Table[Type],Women_Perfume_Table[[#This Row],[Type]])</f>
        <v>24241.821658291443</v>
      </c>
    </row>
    <row r="509" spans="1:11" x14ac:dyDescent="0.3">
      <c r="A509" s="4" t="s">
        <v>31</v>
      </c>
      <c r="B509" t="s">
        <v>4</v>
      </c>
      <c r="C509">
        <v>17.57</v>
      </c>
      <c r="D509">
        <v>62</v>
      </c>
      <c r="E509">
        <v>83</v>
      </c>
      <c r="F509">
        <f>Women_Perfume_Table[[#This Row],[Sold]]*Women_Perfume_Table[[#This Row],[Price]]</f>
        <v>1458.31</v>
      </c>
      <c r="G509" s="2">
        <v>45430</v>
      </c>
      <c r="H509" s="3" t="s">
        <v>335</v>
      </c>
      <c r="I509">
        <f>((Women_Perfume_Table[[#This Row],[Total Sales]]-$M$2)/$M$3)</f>
        <v>-0.33609155622893083</v>
      </c>
      <c r="J509" s="4" t="str">
        <f>IF(Women_Perfume_Table[[#This Row],[Z-Score]]&gt;3,"No","Yes")</f>
        <v>Yes</v>
      </c>
      <c r="K509" s="4">
        <f>AVERAGEIFS(Women_Perfume_Table[Total Sales],Women_Perfume_Table[Type],Women_Perfume_Table[[#This Row],[Type]])</f>
        <v>24241.821658291443</v>
      </c>
    </row>
    <row r="510" spans="1:11" x14ac:dyDescent="0.3">
      <c r="A510" s="4" t="s">
        <v>3</v>
      </c>
      <c r="B510" t="s">
        <v>4</v>
      </c>
      <c r="C510">
        <v>42.88</v>
      </c>
      <c r="D510">
        <v>10</v>
      </c>
      <c r="E510">
        <v>34</v>
      </c>
      <c r="F510">
        <f>Women_Perfume_Table[[#This Row],[Sold]]*Women_Perfume_Table[[#This Row],[Price]]</f>
        <v>1457.92</v>
      </c>
      <c r="G510" s="2">
        <v>45393</v>
      </c>
      <c r="H510" s="3" t="s">
        <v>337</v>
      </c>
      <c r="I510">
        <f>((Women_Perfume_Table[[#This Row],[Total Sales]]-$M$2)/$M$3)</f>
        <v>-0.33610210096920873</v>
      </c>
      <c r="J510" s="4" t="str">
        <f>IF(Women_Perfume_Table[[#This Row],[Z-Score]]&gt;3,"No","Yes")</f>
        <v>Yes</v>
      </c>
      <c r="K510" s="4">
        <f>AVERAGEIFS(Women_Perfume_Table[Total Sales],Women_Perfume_Table[Type],Women_Perfume_Table[[#This Row],[Type]])</f>
        <v>24241.821658291443</v>
      </c>
    </row>
    <row r="511" spans="1:11" x14ac:dyDescent="0.3">
      <c r="A511" s="4" t="s">
        <v>15</v>
      </c>
      <c r="B511" t="s">
        <v>4</v>
      </c>
      <c r="C511">
        <v>44.95</v>
      </c>
      <c r="D511">
        <v>107</v>
      </c>
      <c r="E511">
        <v>32</v>
      </c>
      <c r="F511">
        <f>Women_Perfume_Table[[#This Row],[Sold]]*Women_Perfume_Table[[#This Row],[Price]]</f>
        <v>1438.4</v>
      </c>
      <c r="G511" s="2">
        <v>45415</v>
      </c>
      <c r="H511" s="3" t="s">
        <v>337</v>
      </c>
      <c r="I511">
        <f>((Women_Perfume_Table[[#This Row],[Total Sales]]-$M$2)/$M$3)</f>
        <v>-0.3366298787390159</v>
      </c>
      <c r="J511" s="4" t="str">
        <f>IF(Women_Perfume_Table[[#This Row],[Z-Score]]&gt;3,"No","Yes")</f>
        <v>Yes</v>
      </c>
      <c r="K511" s="4">
        <f>AVERAGEIFS(Women_Perfume_Table[Total Sales],Women_Perfume_Table[Type],Women_Perfume_Table[[#This Row],[Type]])</f>
        <v>24241.821658291443</v>
      </c>
    </row>
    <row r="512" spans="1:11" x14ac:dyDescent="0.3">
      <c r="A512" s="4" t="s">
        <v>14</v>
      </c>
      <c r="B512" t="s">
        <v>2</v>
      </c>
      <c r="C512">
        <v>64.88</v>
      </c>
      <c r="D512">
        <v>10</v>
      </c>
      <c r="E512">
        <v>22</v>
      </c>
      <c r="F512">
        <f>Women_Perfume_Table[[#This Row],[Sold]]*Women_Perfume_Table[[#This Row],[Price]]</f>
        <v>1427.36</v>
      </c>
      <c r="G512" s="2">
        <v>45428</v>
      </c>
      <c r="H512" s="3" t="s">
        <v>335</v>
      </c>
      <c r="I512">
        <f>((Women_Perfume_Table[[#This Row],[Total Sales]]-$M$2)/$M$3)</f>
        <v>-0.33692837600226749</v>
      </c>
      <c r="J512" s="4" t="str">
        <f>IF(Women_Perfume_Table[[#This Row],[Z-Score]]&gt;3,"No","Yes")</f>
        <v>Yes</v>
      </c>
      <c r="K512" s="4">
        <f>AVERAGEIFS(Women_Perfume_Table[Total Sales],Women_Perfume_Table[Type],Women_Perfume_Table[[#This Row],[Type]])</f>
        <v>12921.930135363791</v>
      </c>
    </row>
    <row r="513" spans="1:11" x14ac:dyDescent="0.3">
      <c r="A513" s="4" t="s">
        <v>83</v>
      </c>
      <c r="B513" t="s">
        <v>2</v>
      </c>
      <c r="C513">
        <v>285</v>
      </c>
      <c r="D513">
        <v>8</v>
      </c>
      <c r="E513">
        <v>5</v>
      </c>
      <c r="F513">
        <f>Women_Perfume_Table[[#This Row],[Sold]]*Women_Perfume_Table[[#This Row],[Price]]</f>
        <v>1425</v>
      </c>
      <c r="G513" s="2">
        <v>45433</v>
      </c>
      <c r="H513" s="3" t="s">
        <v>337</v>
      </c>
      <c r="I513">
        <f>((Women_Perfume_Table[[#This Row],[Total Sales]]-$M$2)/$M$3)</f>
        <v>-0.33699218519984664</v>
      </c>
      <c r="J513" s="4" t="str">
        <f>IF(Women_Perfume_Table[[#This Row],[Z-Score]]&gt;3,"No","Yes")</f>
        <v>Yes</v>
      </c>
      <c r="K513" s="4">
        <f>AVERAGEIFS(Women_Perfume_Table[Total Sales],Women_Perfume_Table[Type],Women_Perfume_Table[[#This Row],[Type]])</f>
        <v>12921.930135363791</v>
      </c>
    </row>
    <row r="514" spans="1:11" x14ac:dyDescent="0.3">
      <c r="A514" s="4" t="s">
        <v>136</v>
      </c>
      <c r="B514" t="s">
        <v>2</v>
      </c>
      <c r="C514">
        <v>4.95</v>
      </c>
      <c r="D514">
        <v>1</v>
      </c>
      <c r="E514">
        <v>287</v>
      </c>
      <c r="F514">
        <f>Women_Perfume_Table[[#This Row],[Sold]]*Women_Perfume_Table[[#This Row],[Price]]</f>
        <v>1420.65</v>
      </c>
      <c r="G514" s="2">
        <v>45401</v>
      </c>
      <c r="H514" s="3" t="s">
        <v>335</v>
      </c>
      <c r="I514">
        <f>((Women_Perfume_Table[[#This Row],[Total Sales]]-$M$2)/$M$3)</f>
        <v>-0.33710979961063875</v>
      </c>
      <c r="J514" s="4" t="str">
        <f>IF(Women_Perfume_Table[[#This Row],[Z-Score]]&gt;3,"No","Yes")</f>
        <v>Yes</v>
      </c>
      <c r="K514" s="4">
        <f>AVERAGEIFS(Women_Perfume_Table[Total Sales],Women_Perfume_Table[Type],Women_Perfume_Table[[#This Row],[Type]])</f>
        <v>12921.930135363791</v>
      </c>
    </row>
    <row r="515" spans="1:11" x14ac:dyDescent="0.3">
      <c r="A515" s="4" t="s">
        <v>20</v>
      </c>
      <c r="B515" t="s">
        <v>4</v>
      </c>
      <c r="C515">
        <v>52.38</v>
      </c>
      <c r="D515">
        <v>10</v>
      </c>
      <c r="E515">
        <v>27</v>
      </c>
      <c r="F515">
        <f>Women_Perfume_Table[[#This Row],[Sold]]*Women_Perfume_Table[[#This Row],[Price]]</f>
        <v>1414.26</v>
      </c>
      <c r="G515" s="2">
        <v>45408</v>
      </c>
      <c r="H515" s="3" t="s">
        <v>143</v>
      </c>
      <c r="I515">
        <f>((Women_Perfume_Table[[#This Row],[Total Sales]]-$M$2)/$M$3)</f>
        <v>-0.33728257112442295</v>
      </c>
      <c r="J515" s="4" t="str">
        <f>IF(Women_Perfume_Table[[#This Row],[Z-Score]]&gt;3,"No","Yes")</f>
        <v>Yes</v>
      </c>
      <c r="K515" s="4">
        <f>AVERAGEIFS(Women_Perfume_Table[Total Sales],Women_Perfume_Table[Type],Women_Perfume_Table[[#This Row],[Type]])</f>
        <v>24241.821658291443</v>
      </c>
    </row>
    <row r="516" spans="1:11" x14ac:dyDescent="0.3">
      <c r="A516" s="4" t="s">
        <v>384</v>
      </c>
      <c r="B516" t="s">
        <v>2</v>
      </c>
      <c r="C516">
        <v>54</v>
      </c>
      <c r="D516">
        <v>4</v>
      </c>
      <c r="E516">
        <v>26</v>
      </c>
      <c r="F516">
        <f>Women_Perfume_Table[[#This Row],[Sold]]*Women_Perfume_Table[[#This Row],[Price]]</f>
        <v>1404</v>
      </c>
      <c r="G516" s="2">
        <v>45324</v>
      </c>
      <c r="H516" s="3" t="s">
        <v>143</v>
      </c>
      <c r="I516">
        <f>((Women_Perfume_Table[[#This Row],[Total Sales]]-$M$2)/$M$3)</f>
        <v>-0.3375599789071187</v>
      </c>
      <c r="J516" s="4" t="str">
        <f>IF(Women_Perfume_Table[[#This Row],[Z-Score]]&gt;3,"No","Yes")</f>
        <v>Yes</v>
      </c>
      <c r="K516" s="4">
        <f>AVERAGEIFS(Women_Perfume_Table[Total Sales],Women_Perfume_Table[Type],Women_Perfume_Table[[#This Row],[Type]])</f>
        <v>12921.930135363791</v>
      </c>
    </row>
    <row r="517" spans="1:11" x14ac:dyDescent="0.3">
      <c r="A517" s="4" t="s">
        <v>158</v>
      </c>
      <c r="B517" t="s">
        <v>2</v>
      </c>
      <c r="C517">
        <v>55.99</v>
      </c>
      <c r="D517">
        <v>10</v>
      </c>
      <c r="E517">
        <v>25</v>
      </c>
      <c r="F517">
        <f>Women_Perfume_Table[[#This Row],[Sold]]*Women_Perfume_Table[[#This Row],[Price]]</f>
        <v>1399.75</v>
      </c>
      <c r="G517" s="2">
        <v>45431</v>
      </c>
      <c r="H517" s="3" t="s">
        <v>336</v>
      </c>
      <c r="I517">
        <f>((Women_Perfume_Table[[#This Row],[Total Sales]]-$M$2)/$M$3)</f>
        <v>-0.33767488953835234</v>
      </c>
      <c r="J517" s="4" t="str">
        <f>IF(Women_Perfume_Table[[#This Row],[Z-Score]]&gt;3,"No","Yes")</f>
        <v>Yes</v>
      </c>
      <c r="K517" s="4">
        <f>AVERAGEIFS(Women_Perfume_Table[Total Sales],Women_Perfume_Table[Type],Women_Perfume_Table[[#This Row],[Type]])</f>
        <v>12921.930135363791</v>
      </c>
    </row>
    <row r="518" spans="1:11" x14ac:dyDescent="0.3">
      <c r="A518" s="4" t="s">
        <v>288</v>
      </c>
      <c r="B518" t="s">
        <v>9</v>
      </c>
      <c r="C518">
        <v>9.99</v>
      </c>
      <c r="D518">
        <v>8</v>
      </c>
      <c r="E518">
        <v>139</v>
      </c>
      <c r="F518">
        <f>Women_Perfume_Table[[#This Row],[Sold]]*Women_Perfume_Table[[#This Row],[Price]]</f>
        <v>1388.6100000000001</v>
      </c>
      <c r="G518" s="2">
        <v>45364</v>
      </c>
      <c r="H518" s="3" t="s">
        <v>336</v>
      </c>
      <c r="I518">
        <f>((Women_Perfume_Table[[#This Row],[Total Sales]]-$M$2)/$M$3)</f>
        <v>-0.3379760905811624</v>
      </c>
      <c r="J518" s="4" t="str">
        <f>IF(Women_Perfume_Table[[#This Row],[Z-Score]]&gt;3,"No","Yes")</f>
        <v>Yes</v>
      </c>
      <c r="K518" s="4">
        <f>AVERAGEIFS(Women_Perfume_Table[Total Sales],Women_Perfume_Table[Type],Women_Perfume_Table[[#This Row],[Type]])</f>
        <v>2618.7521428571413</v>
      </c>
    </row>
    <row r="519" spans="1:11" x14ac:dyDescent="0.3">
      <c r="A519" s="4" t="s">
        <v>48</v>
      </c>
      <c r="B519" t="s">
        <v>2</v>
      </c>
      <c r="C519">
        <v>59.99</v>
      </c>
      <c r="D519">
        <v>4</v>
      </c>
      <c r="E519">
        <v>23</v>
      </c>
      <c r="F519">
        <f>Women_Perfume_Table[[#This Row],[Sold]]*Women_Perfume_Table[[#This Row],[Price]]</f>
        <v>1379.77</v>
      </c>
      <c r="G519" s="2">
        <v>45389</v>
      </c>
      <c r="H519" s="3" t="s">
        <v>143</v>
      </c>
      <c r="I519">
        <f>((Women_Perfume_Table[[#This Row],[Total Sales]]-$M$2)/$M$3)</f>
        <v>-0.33821510469412835</v>
      </c>
      <c r="J519" s="4" t="str">
        <f>IF(Women_Perfume_Table[[#This Row],[Z-Score]]&gt;3,"No","Yes")</f>
        <v>Yes</v>
      </c>
      <c r="K519" s="4">
        <f>AVERAGEIFS(Women_Perfume_Table[Total Sales],Women_Perfume_Table[Type],Women_Perfume_Table[[#This Row],[Type]])</f>
        <v>12921.930135363791</v>
      </c>
    </row>
    <row r="520" spans="1:11" x14ac:dyDescent="0.3">
      <c r="A520" s="4" t="s">
        <v>384</v>
      </c>
      <c r="B520" t="s">
        <v>2</v>
      </c>
      <c r="C520">
        <v>29.95</v>
      </c>
      <c r="D520">
        <v>10</v>
      </c>
      <c r="E520">
        <v>46</v>
      </c>
      <c r="F520">
        <f>Women_Perfume_Table[[#This Row],[Sold]]*Women_Perfume_Table[[#This Row],[Price]]</f>
        <v>1377.7</v>
      </c>
      <c r="G520" s="2">
        <v>45370</v>
      </c>
      <c r="H520" s="3" t="s">
        <v>335</v>
      </c>
      <c r="I520">
        <f>((Women_Perfume_Table[[#This Row],[Total Sales]]-$M$2)/$M$3)</f>
        <v>-0.33827107293098801</v>
      </c>
      <c r="J520" s="4" t="str">
        <f>IF(Women_Perfume_Table[[#This Row],[Z-Score]]&gt;3,"No","Yes")</f>
        <v>Yes</v>
      </c>
      <c r="K520" s="4">
        <f>AVERAGEIFS(Women_Perfume_Table[Total Sales],Women_Perfume_Table[Type],Women_Perfume_Table[[#This Row],[Type]])</f>
        <v>12921.930135363791</v>
      </c>
    </row>
    <row r="521" spans="1:11" x14ac:dyDescent="0.3">
      <c r="A521" s="4" t="s">
        <v>5</v>
      </c>
      <c r="B521" t="s">
        <v>2</v>
      </c>
      <c r="C521">
        <v>50.99</v>
      </c>
      <c r="D521">
        <v>10</v>
      </c>
      <c r="E521">
        <v>27</v>
      </c>
      <c r="F521">
        <f>Women_Perfume_Table[[#This Row],[Sold]]*Women_Perfume_Table[[#This Row],[Price]]</f>
        <v>1376.73</v>
      </c>
      <c r="G521" s="2">
        <v>45420</v>
      </c>
      <c r="H521" s="3" t="s">
        <v>336</v>
      </c>
      <c r="I521">
        <f>((Women_Perfume_Table[[#This Row],[Total Sales]]-$M$2)/$M$3)</f>
        <v>-0.33829729959270488</v>
      </c>
      <c r="J521" s="4" t="str">
        <f>IF(Women_Perfume_Table[[#This Row],[Z-Score]]&gt;3,"No","Yes")</f>
        <v>Yes</v>
      </c>
      <c r="K521" s="4">
        <f>AVERAGEIFS(Women_Perfume_Table[Total Sales],Women_Perfume_Table[Type],Women_Perfume_Table[[#This Row],[Type]])</f>
        <v>12921.930135363791</v>
      </c>
    </row>
    <row r="522" spans="1:11" x14ac:dyDescent="0.3">
      <c r="A522" s="4" t="s">
        <v>329</v>
      </c>
      <c r="B522" t="s">
        <v>2</v>
      </c>
      <c r="C522">
        <v>42.99</v>
      </c>
      <c r="D522">
        <v>10</v>
      </c>
      <c r="E522">
        <v>32</v>
      </c>
      <c r="F522">
        <f>Women_Perfume_Table[[#This Row],[Sold]]*Women_Perfume_Table[[#This Row],[Price]]</f>
        <v>1375.68</v>
      </c>
      <c r="G522" s="2">
        <v>45403</v>
      </c>
      <c r="H522" s="3" t="s">
        <v>335</v>
      </c>
      <c r="I522">
        <f>((Women_Perfume_Table[[#This Row],[Total Sales]]-$M$2)/$M$3)</f>
        <v>-0.3383256892780685</v>
      </c>
      <c r="J522" s="4" t="str">
        <f>IF(Women_Perfume_Table[[#This Row],[Z-Score]]&gt;3,"No","Yes")</f>
        <v>Yes</v>
      </c>
      <c r="K522" s="4">
        <f>AVERAGEIFS(Women_Perfume_Table[Total Sales],Women_Perfume_Table[Type],Women_Perfume_Table[[#This Row],[Type]])</f>
        <v>12921.930135363791</v>
      </c>
    </row>
    <row r="523" spans="1:11" x14ac:dyDescent="0.3">
      <c r="A523" s="4" t="s">
        <v>19</v>
      </c>
      <c r="B523" t="s">
        <v>2</v>
      </c>
      <c r="C523">
        <v>24.99</v>
      </c>
      <c r="D523">
        <v>6</v>
      </c>
      <c r="E523">
        <v>55</v>
      </c>
      <c r="F523">
        <f>Women_Perfume_Table[[#This Row],[Sold]]*Women_Perfume_Table[[#This Row],[Price]]</f>
        <v>1374.4499999999998</v>
      </c>
      <c r="G523" s="2">
        <v>45443</v>
      </c>
      <c r="H523" s="3" t="s">
        <v>143</v>
      </c>
      <c r="I523">
        <f>((Women_Perfume_Table[[#This Row],[Total Sales]]-$M$2)/$M$3)</f>
        <v>-0.33835894576663728</v>
      </c>
      <c r="J523" s="4" t="str">
        <f>IF(Women_Perfume_Table[[#This Row],[Z-Score]]&gt;3,"No","Yes")</f>
        <v>Yes</v>
      </c>
      <c r="K523" s="4">
        <f>AVERAGEIFS(Women_Perfume_Table[Total Sales],Women_Perfume_Table[Type],Women_Perfume_Table[[#This Row],[Type]])</f>
        <v>12921.930135363791</v>
      </c>
    </row>
    <row r="524" spans="1:11" x14ac:dyDescent="0.3">
      <c r="A524" s="4" t="s">
        <v>347</v>
      </c>
      <c r="B524" t="s">
        <v>2</v>
      </c>
      <c r="C524">
        <v>54.95</v>
      </c>
      <c r="D524">
        <v>1</v>
      </c>
      <c r="E524">
        <v>25</v>
      </c>
      <c r="F524">
        <f>Women_Perfume_Table[[#This Row],[Sold]]*Women_Perfume_Table[[#This Row],[Price]]</f>
        <v>1373.75</v>
      </c>
      <c r="G524" s="2">
        <v>45390</v>
      </c>
      <c r="H524" s="3" t="s">
        <v>336</v>
      </c>
      <c r="I524">
        <f>((Women_Perfume_Table[[#This Row],[Total Sales]]-$M$2)/$M$3)</f>
        <v>-0.33837787222354637</v>
      </c>
      <c r="J524" s="4" t="str">
        <f>IF(Women_Perfume_Table[[#This Row],[Z-Score]]&gt;3,"No","Yes")</f>
        <v>Yes</v>
      </c>
      <c r="K524" s="4">
        <f>AVERAGEIFS(Women_Perfume_Table[Total Sales],Women_Perfume_Table[Type],Women_Perfume_Table[[#This Row],[Type]])</f>
        <v>12921.930135363791</v>
      </c>
    </row>
    <row r="525" spans="1:11" x14ac:dyDescent="0.3">
      <c r="A525" s="4" t="s">
        <v>204</v>
      </c>
      <c r="B525" t="s">
        <v>2</v>
      </c>
      <c r="C525">
        <v>33.99</v>
      </c>
      <c r="D525">
        <v>3</v>
      </c>
      <c r="E525">
        <v>40</v>
      </c>
      <c r="F525">
        <f>Women_Perfume_Table[[#This Row],[Sold]]*Women_Perfume_Table[[#This Row],[Price]]</f>
        <v>1359.6000000000001</v>
      </c>
      <c r="G525" s="2">
        <v>45381</v>
      </c>
      <c r="H525" s="3" t="s">
        <v>336</v>
      </c>
      <c r="I525">
        <f>((Women_Perfume_Table[[#This Row],[Total Sales]]-$M$2)/$M$3)</f>
        <v>-0.33876045703106539</v>
      </c>
      <c r="J525" s="4" t="str">
        <f>IF(Women_Perfume_Table[[#This Row],[Z-Score]]&gt;3,"No","Yes")</f>
        <v>Yes</v>
      </c>
      <c r="K525" s="4">
        <f>AVERAGEIFS(Women_Perfume_Table[Total Sales],Women_Perfume_Table[Type],Women_Perfume_Table[[#This Row],[Type]])</f>
        <v>12921.930135363791</v>
      </c>
    </row>
    <row r="526" spans="1:11" x14ac:dyDescent="0.3">
      <c r="A526" s="4" t="s">
        <v>202</v>
      </c>
      <c r="B526" t="s">
        <v>4</v>
      </c>
      <c r="C526">
        <v>18</v>
      </c>
      <c r="D526">
        <v>5</v>
      </c>
      <c r="E526">
        <v>75</v>
      </c>
      <c r="F526">
        <f>Women_Perfume_Table[[#This Row],[Sold]]*Women_Perfume_Table[[#This Row],[Price]]</f>
        <v>1350</v>
      </c>
      <c r="G526" s="2">
        <v>45386</v>
      </c>
      <c r="H526" s="3" t="s">
        <v>335</v>
      </c>
      <c r="I526">
        <f>((Women_Perfume_Table[[#This Row],[Total Sales]]-$M$2)/$M$3)</f>
        <v>-0.33902001986867547</v>
      </c>
      <c r="J526" s="4" t="str">
        <f>IF(Women_Perfume_Table[[#This Row],[Z-Score]]&gt;3,"No","Yes")</f>
        <v>Yes</v>
      </c>
      <c r="K526" s="4">
        <f>AVERAGEIFS(Women_Perfume_Table[Total Sales],Women_Perfume_Table[Type],Women_Perfume_Table[[#This Row],[Type]])</f>
        <v>24241.821658291443</v>
      </c>
    </row>
    <row r="527" spans="1:11" x14ac:dyDescent="0.3">
      <c r="A527" s="4" t="s">
        <v>20</v>
      </c>
      <c r="B527" t="s">
        <v>2</v>
      </c>
      <c r="C527">
        <v>58.69</v>
      </c>
      <c r="D527">
        <v>10</v>
      </c>
      <c r="E527">
        <v>23</v>
      </c>
      <c r="F527">
        <f>Women_Perfume_Table[[#This Row],[Sold]]*Women_Perfume_Table[[#This Row],[Price]]</f>
        <v>1349.87</v>
      </c>
      <c r="G527" s="2">
        <v>45295</v>
      </c>
      <c r="H527" s="3" t="s">
        <v>335</v>
      </c>
      <c r="I527">
        <f>((Women_Perfume_Table[[#This Row],[Total Sales]]-$M$2)/$M$3)</f>
        <v>-0.33902353478210145</v>
      </c>
      <c r="J527" s="4" t="str">
        <f>IF(Women_Perfume_Table[[#This Row],[Z-Score]]&gt;3,"No","Yes")</f>
        <v>Yes</v>
      </c>
      <c r="K527" s="4">
        <f>AVERAGEIFS(Women_Perfume_Table[Total Sales],Women_Perfume_Table[Type],Women_Perfume_Table[[#This Row],[Type]])</f>
        <v>12921.930135363791</v>
      </c>
    </row>
    <row r="528" spans="1:11" x14ac:dyDescent="0.3">
      <c r="A528" s="4" t="s">
        <v>260</v>
      </c>
      <c r="B528" t="s">
        <v>9</v>
      </c>
      <c r="C528">
        <v>29.99</v>
      </c>
      <c r="D528">
        <v>7</v>
      </c>
      <c r="E528">
        <v>45</v>
      </c>
      <c r="F528">
        <f>Women_Perfume_Table[[#This Row],[Sold]]*Women_Perfume_Table[[#This Row],[Price]]</f>
        <v>1349.55</v>
      </c>
      <c r="G528" s="2">
        <v>45439</v>
      </c>
      <c r="H528" s="3" t="s">
        <v>335</v>
      </c>
      <c r="I528">
        <f>((Women_Perfume_Table[[#This Row],[Total Sales]]-$M$2)/$M$3)</f>
        <v>-0.33903218687668846</v>
      </c>
      <c r="J528" s="4" t="str">
        <f>IF(Women_Perfume_Table[[#This Row],[Z-Score]]&gt;3,"No","Yes")</f>
        <v>Yes</v>
      </c>
      <c r="K528" s="4">
        <f>AVERAGEIFS(Women_Perfume_Table[Total Sales],Women_Perfume_Table[Type],Women_Perfume_Table[[#This Row],[Type]])</f>
        <v>2618.7521428571413</v>
      </c>
    </row>
    <row r="529" spans="1:11" x14ac:dyDescent="0.3">
      <c r="A529" s="4" t="s">
        <v>384</v>
      </c>
      <c r="B529" t="s">
        <v>206</v>
      </c>
      <c r="C529">
        <v>24.95</v>
      </c>
      <c r="D529">
        <v>10</v>
      </c>
      <c r="E529">
        <v>54</v>
      </c>
      <c r="F529">
        <f>Women_Perfume_Table[[#This Row],[Sold]]*Women_Perfume_Table[[#This Row],[Price]]</f>
        <v>1347.3</v>
      </c>
      <c r="G529" s="2">
        <v>45440</v>
      </c>
      <c r="H529" s="3" t="s">
        <v>335</v>
      </c>
      <c r="I529">
        <f>((Women_Perfume_Table[[#This Row],[Total Sales]]-$M$2)/$M$3)</f>
        <v>-0.33909302191675333</v>
      </c>
      <c r="J529" s="4" t="str">
        <f>IF(Women_Perfume_Table[[#This Row],[Z-Score]]&gt;3,"No","Yes")</f>
        <v>Yes</v>
      </c>
      <c r="K529" s="4">
        <f>AVERAGEIFS(Women_Perfume_Table[Total Sales],Women_Perfume_Table[Type],Women_Perfume_Table[[#This Row],[Type]])</f>
        <v>1029.6335714285715</v>
      </c>
    </row>
    <row r="530" spans="1:11" x14ac:dyDescent="0.3">
      <c r="A530" s="4" t="s">
        <v>47</v>
      </c>
      <c r="B530" t="s">
        <v>2</v>
      </c>
      <c r="C530">
        <v>9.9499999999999993</v>
      </c>
      <c r="D530">
        <v>4</v>
      </c>
      <c r="E530">
        <v>135</v>
      </c>
      <c r="F530">
        <f>Women_Perfume_Table[[#This Row],[Sold]]*Women_Perfume_Table[[#This Row],[Price]]</f>
        <v>1343.25</v>
      </c>
      <c r="G530" s="2">
        <v>45356</v>
      </c>
      <c r="H530" s="3" t="s">
        <v>336</v>
      </c>
      <c r="I530">
        <f>((Women_Perfume_Table[[#This Row],[Total Sales]]-$M$2)/$M$3)</f>
        <v>-0.33920252498887005</v>
      </c>
      <c r="J530" s="4" t="str">
        <f>IF(Women_Perfume_Table[[#This Row],[Z-Score]]&gt;3,"No","Yes")</f>
        <v>Yes</v>
      </c>
      <c r="K530" s="4">
        <f>AVERAGEIFS(Women_Perfume_Table[Total Sales],Women_Perfume_Table[Type],Women_Perfume_Table[[#This Row],[Type]])</f>
        <v>12921.930135363791</v>
      </c>
    </row>
    <row r="531" spans="1:11" x14ac:dyDescent="0.3">
      <c r="A531" s="4" t="s">
        <v>204</v>
      </c>
      <c r="B531" t="s">
        <v>2</v>
      </c>
      <c r="C531">
        <v>29.49</v>
      </c>
      <c r="D531">
        <v>5</v>
      </c>
      <c r="E531">
        <v>45</v>
      </c>
      <c r="F531">
        <f>Women_Perfume_Table[[#This Row],[Sold]]*Women_Perfume_Table[[#This Row],[Price]]</f>
        <v>1327.05</v>
      </c>
      <c r="G531" s="2">
        <v>45368</v>
      </c>
      <c r="H531" s="3" t="s">
        <v>337</v>
      </c>
      <c r="I531">
        <f>((Women_Perfume_Table[[#This Row],[Total Sales]]-$M$2)/$M$3)</f>
        <v>-0.33964053727733712</v>
      </c>
      <c r="J531" s="4" t="str">
        <f>IF(Women_Perfume_Table[[#This Row],[Z-Score]]&gt;3,"No","Yes")</f>
        <v>Yes</v>
      </c>
      <c r="K531" s="4">
        <f>AVERAGEIFS(Women_Perfume_Table[Total Sales],Women_Perfume_Table[Type],Women_Perfume_Table[[#This Row],[Type]])</f>
        <v>12921.930135363791</v>
      </c>
    </row>
    <row r="532" spans="1:11" x14ac:dyDescent="0.3">
      <c r="A532" s="4" t="s">
        <v>259</v>
      </c>
      <c r="B532" t="s">
        <v>2</v>
      </c>
      <c r="C532">
        <v>100.99</v>
      </c>
      <c r="D532">
        <v>1</v>
      </c>
      <c r="E532">
        <v>13</v>
      </c>
      <c r="F532">
        <f>Women_Perfume_Table[[#This Row],[Sold]]*Women_Perfume_Table[[#This Row],[Price]]</f>
        <v>1312.87</v>
      </c>
      <c r="G532" s="2">
        <v>45335</v>
      </c>
      <c r="H532" s="3" t="s">
        <v>143</v>
      </c>
      <c r="I532">
        <f>((Women_Perfume_Table[[#This Row],[Total Sales]]-$M$2)/$M$3)</f>
        <v>-0.34002393321872371</v>
      </c>
      <c r="J532" s="4" t="str">
        <f>IF(Women_Perfume_Table[[#This Row],[Z-Score]]&gt;3,"No","Yes")</f>
        <v>Yes</v>
      </c>
      <c r="K532" s="4">
        <f>AVERAGEIFS(Women_Perfume_Table[Total Sales],Women_Perfume_Table[Type],Women_Perfume_Table[[#This Row],[Type]])</f>
        <v>12921.930135363791</v>
      </c>
    </row>
    <row r="533" spans="1:11" x14ac:dyDescent="0.3">
      <c r="A533" s="4" t="s">
        <v>6</v>
      </c>
      <c r="B533" t="s">
        <v>2</v>
      </c>
      <c r="C533">
        <v>28.89</v>
      </c>
      <c r="D533">
        <v>10</v>
      </c>
      <c r="E533">
        <v>45</v>
      </c>
      <c r="F533">
        <f>Women_Perfume_Table[[#This Row],[Sold]]*Women_Perfume_Table[[#This Row],[Price]]</f>
        <v>1300.05</v>
      </c>
      <c r="G533" s="2">
        <v>45360</v>
      </c>
      <c r="H533" s="3" t="s">
        <v>336</v>
      </c>
      <c r="I533">
        <f>((Women_Perfume_Table[[#This Row],[Total Sales]]-$M$2)/$M$3)</f>
        <v>-0.34037055775811548</v>
      </c>
      <c r="J533" s="4" t="str">
        <f>IF(Women_Perfume_Table[[#This Row],[Z-Score]]&gt;3,"No","Yes")</f>
        <v>Yes</v>
      </c>
      <c r="K533" s="4">
        <f>AVERAGEIFS(Women_Perfume_Table[Total Sales],Women_Perfume_Table[Type],Women_Perfume_Table[[#This Row],[Type]])</f>
        <v>12921.930135363791</v>
      </c>
    </row>
    <row r="534" spans="1:11" x14ac:dyDescent="0.3">
      <c r="A534" s="4" t="s">
        <v>21</v>
      </c>
      <c r="B534" t="s">
        <v>9</v>
      </c>
      <c r="C534">
        <v>21.27</v>
      </c>
      <c r="D534">
        <v>2</v>
      </c>
      <c r="E534">
        <v>61</v>
      </c>
      <c r="F534">
        <f>Women_Perfume_Table[[#This Row],[Sold]]*Women_Perfume_Table[[#This Row],[Price]]</f>
        <v>1297.47</v>
      </c>
      <c r="G534" s="2">
        <v>45311</v>
      </c>
      <c r="H534" s="3" t="s">
        <v>335</v>
      </c>
      <c r="I534">
        <f>((Women_Perfume_Table[[#This Row],[Total Sales]]-$M$2)/$M$3)</f>
        <v>-0.34044031527072321</v>
      </c>
      <c r="J534" s="4" t="str">
        <f>IF(Women_Perfume_Table[[#This Row],[Z-Score]]&gt;3,"No","Yes")</f>
        <v>Yes</v>
      </c>
      <c r="K534" s="4">
        <f>AVERAGEIFS(Women_Perfume_Table[Total Sales],Women_Perfume_Table[Type],Women_Perfume_Table[[#This Row],[Type]])</f>
        <v>2618.7521428571413</v>
      </c>
    </row>
    <row r="535" spans="1:11" x14ac:dyDescent="0.3">
      <c r="A535" s="4" t="s">
        <v>220</v>
      </c>
      <c r="B535" t="s">
        <v>2</v>
      </c>
      <c r="C535">
        <v>7.95</v>
      </c>
      <c r="D535">
        <v>10</v>
      </c>
      <c r="E535">
        <v>162</v>
      </c>
      <c r="F535">
        <f>Women_Perfume_Table[[#This Row],[Sold]]*Women_Perfume_Table[[#This Row],[Price]]</f>
        <v>1287.9000000000001</v>
      </c>
      <c r="G535" s="2">
        <v>45393</v>
      </c>
      <c r="H535" s="3" t="s">
        <v>335</v>
      </c>
      <c r="I535">
        <f>((Women_Perfume_Table[[#This Row],[Total Sales]]-$M$2)/$M$3)</f>
        <v>-0.34069906697446578</v>
      </c>
      <c r="J535" s="4" t="str">
        <f>IF(Women_Perfume_Table[[#This Row],[Z-Score]]&gt;3,"No","Yes")</f>
        <v>Yes</v>
      </c>
      <c r="K535" s="4">
        <f>AVERAGEIFS(Women_Perfume_Table[Total Sales],Women_Perfume_Table[Type],Women_Perfume_Table[[#This Row],[Type]])</f>
        <v>12921.930135363791</v>
      </c>
    </row>
    <row r="536" spans="1:11" x14ac:dyDescent="0.3">
      <c r="A536" s="4" t="s">
        <v>40</v>
      </c>
      <c r="B536" t="s">
        <v>2</v>
      </c>
      <c r="C536">
        <v>7.5</v>
      </c>
      <c r="D536">
        <v>10</v>
      </c>
      <c r="E536">
        <v>171</v>
      </c>
      <c r="F536">
        <f>Women_Perfume_Table[[#This Row],[Sold]]*Women_Perfume_Table[[#This Row],[Price]]</f>
        <v>1282.5</v>
      </c>
      <c r="G536" s="2">
        <v>45415</v>
      </c>
      <c r="H536" s="3" t="s">
        <v>335</v>
      </c>
      <c r="I536">
        <f>((Women_Perfume_Table[[#This Row],[Total Sales]]-$M$2)/$M$3)</f>
        <v>-0.34084507107062145</v>
      </c>
      <c r="J536" s="4" t="str">
        <f>IF(Women_Perfume_Table[[#This Row],[Z-Score]]&gt;3,"No","Yes")</f>
        <v>Yes</v>
      </c>
      <c r="K536" s="4">
        <f>AVERAGEIFS(Women_Perfume_Table[Total Sales],Women_Perfume_Table[Type],Women_Perfume_Table[[#This Row],[Type]])</f>
        <v>12921.930135363791</v>
      </c>
    </row>
    <row r="537" spans="1:11" x14ac:dyDescent="0.3">
      <c r="A537" s="4" t="s">
        <v>202</v>
      </c>
      <c r="B537" t="s">
        <v>4</v>
      </c>
      <c r="C537">
        <v>39.99</v>
      </c>
      <c r="D537">
        <v>5</v>
      </c>
      <c r="E537">
        <v>32</v>
      </c>
      <c r="F537">
        <f>Women_Perfume_Table[[#This Row],[Sold]]*Women_Perfume_Table[[#This Row],[Price]]</f>
        <v>1279.68</v>
      </c>
      <c r="G537" s="2">
        <v>45376</v>
      </c>
      <c r="H537" s="3" t="s">
        <v>335</v>
      </c>
      <c r="I537">
        <f>((Women_Perfume_Table[[#This Row],[Total Sales]]-$M$2)/$M$3)</f>
        <v>-0.34092131765416939</v>
      </c>
      <c r="J537" s="4" t="str">
        <f>IF(Women_Perfume_Table[[#This Row],[Z-Score]]&gt;3,"No","Yes")</f>
        <v>Yes</v>
      </c>
      <c r="K537" s="4">
        <f>AVERAGEIFS(Women_Perfume_Table[Total Sales],Women_Perfume_Table[Type],Women_Perfume_Table[[#This Row],[Type]])</f>
        <v>24241.821658291443</v>
      </c>
    </row>
    <row r="538" spans="1:11" x14ac:dyDescent="0.3">
      <c r="A538" s="4" t="s">
        <v>220</v>
      </c>
      <c r="B538" t="s">
        <v>2</v>
      </c>
      <c r="C538">
        <v>43.99</v>
      </c>
      <c r="D538">
        <v>10</v>
      </c>
      <c r="E538">
        <v>29</v>
      </c>
      <c r="F538">
        <f>Women_Perfume_Table[[#This Row],[Sold]]*Women_Perfume_Table[[#This Row],[Price]]</f>
        <v>1275.71</v>
      </c>
      <c r="G538" s="2">
        <v>45421</v>
      </c>
      <c r="H538" s="3" t="s">
        <v>337</v>
      </c>
      <c r="I538">
        <f>((Women_Perfume_Table[[#This Row],[Total Sales]]-$M$2)/$M$3)</f>
        <v>-0.3410286577026394</v>
      </c>
      <c r="J538" s="4" t="str">
        <f>IF(Women_Perfume_Table[[#This Row],[Z-Score]]&gt;3,"No","Yes")</f>
        <v>Yes</v>
      </c>
      <c r="K538" s="4">
        <f>AVERAGEIFS(Women_Perfume_Table[Total Sales],Women_Perfume_Table[Type],Women_Perfume_Table[[#This Row],[Type]])</f>
        <v>12921.930135363791</v>
      </c>
    </row>
    <row r="539" spans="1:11" x14ac:dyDescent="0.3">
      <c r="A539" s="4" t="s">
        <v>81</v>
      </c>
      <c r="B539" t="s">
        <v>263</v>
      </c>
      <c r="C539">
        <v>25.99</v>
      </c>
      <c r="D539">
        <v>10</v>
      </c>
      <c r="E539">
        <v>49</v>
      </c>
      <c r="F539">
        <f>Women_Perfume_Table[[#This Row],[Sold]]*Women_Perfume_Table[[#This Row],[Price]]</f>
        <v>1273.51</v>
      </c>
      <c r="G539" s="2">
        <v>45333</v>
      </c>
      <c r="H539" s="3" t="s">
        <v>337</v>
      </c>
      <c r="I539">
        <f>((Women_Perfume_Table[[#This Row],[Total Sales]]-$M$2)/$M$3)</f>
        <v>-0.34108814085292505</v>
      </c>
      <c r="J539" s="4" t="str">
        <f>IF(Women_Perfume_Table[[#This Row],[Z-Score]]&gt;3,"No","Yes")</f>
        <v>Yes</v>
      </c>
      <c r="K539" s="4">
        <f>AVERAGEIFS(Women_Perfume_Table[Total Sales],Women_Perfume_Table[Type],Women_Perfume_Table[[#This Row],[Type]])</f>
        <v>1908.4250000000002</v>
      </c>
    </row>
    <row r="540" spans="1:11" x14ac:dyDescent="0.3">
      <c r="A540" s="4" t="s">
        <v>19</v>
      </c>
      <c r="B540" t="s">
        <v>2</v>
      </c>
      <c r="C540">
        <v>59.99</v>
      </c>
      <c r="D540">
        <v>2</v>
      </c>
      <c r="E540">
        <v>21</v>
      </c>
      <c r="F540">
        <f>Women_Perfume_Table[[#This Row],[Sold]]*Women_Perfume_Table[[#This Row],[Price]]</f>
        <v>1259.79</v>
      </c>
      <c r="G540" s="2">
        <v>45432</v>
      </c>
      <c r="H540" s="3" t="s">
        <v>336</v>
      </c>
      <c r="I540">
        <f>((Women_Perfume_Table[[#This Row],[Total Sales]]-$M$2)/$M$3)</f>
        <v>-0.34145909940834279</v>
      </c>
      <c r="J540" s="4" t="str">
        <f>IF(Women_Perfume_Table[[#This Row],[Z-Score]]&gt;3,"No","Yes")</f>
        <v>Yes</v>
      </c>
      <c r="K540" s="4">
        <f>AVERAGEIFS(Women_Perfume_Table[Total Sales],Women_Perfume_Table[Type],Women_Perfume_Table[[#This Row],[Type]])</f>
        <v>12921.930135363791</v>
      </c>
    </row>
    <row r="541" spans="1:11" x14ac:dyDescent="0.3">
      <c r="A541" s="4" t="s">
        <v>122</v>
      </c>
      <c r="B541" t="s">
        <v>2</v>
      </c>
      <c r="C541">
        <v>34.99</v>
      </c>
      <c r="D541">
        <v>10</v>
      </c>
      <c r="E541">
        <v>36</v>
      </c>
      <c r="F541">
        <f>Women_Perfume_Table[[#This Row],[Sold]]*Women_Perfume_Table[[#This Row],[Price]]</f>
        <v>1259.6400000000001</v>
      </c>
      <c r="G541" s="2">
        <v>45317</v>
      </c>
      <c r="H541" s="3" t="s">
        <v>337</v>
      </c>
      <c r="I541">
        <f>((Women_Perfume_Table[[#This Row],[Total Sales]]-$M$2)/$M$3)</f>
        <v>-0.34146315507768049</v>
      </c>
      <c r="J541" s="4" t="str">
        <f>IF(Women_Perfume_Table[[#This Row],[Z-Score]]&gt;3,"No","Yes")</f>
        <v>Yes</v>
      </c>
      <c r="K541" s="4">
        <f>AVERAGEIFS(Women_Perfume_Table[Total Sales],Women_Perfume_Table[Type],Women_Perfume_Table[[#This Row],[Type]])</f>
        <v>12921.930135363791</v>
      </c>
    </row>
    <row r="542" spans="1:11" x14ac:dyDescent="0.3">
      <c r="A542" s="4" t="s">
        <v>319</v>
      </c>
      <c r="B542" t="s">
        <v>263</v>
      </c>
      <c r="C542">
        <v>13.12</v>
      </c>
      <c r="D542">
        <v>10</v>
      </c>
      <c r="E542">
        <v>96</v>
      </c>
      <c r="F542">
        <f>Women_Perfume_Table[[#This Row],[Sold]]*Women_Perfume_Table[[#This Row],[Price]]</f>
        <v>1259.52</v>
      </c>
      <c r="G542" s="2">
        <v>45377</v>
      </c>
      <c r="H542" s="3" t="s">
        <v>336</v>
      </c>
      <c r="I542">
        <f>((Women_Perfume_Table[[#This Row],[Total Sales]]-$M$2)/$M$3)</f>
        <v>-0.34146639961315056</v>
      </c>
      <c r="J542" s="4" t="str">
        <f>IF(Women_Perfume_Table[[#This Row],[Z-Score]]&gt;3,"No","Yes")</f>
        <v>Yes</v>
      </c>
      <c r="K542" s="4">
        <f>AVERAGEIFS(Women_Perfume_Table[Total Sales],Women_Perfume_Table[Type],Women_Perfume_Table[[#This Row],[Type]])</f>
        <v>1908.4250000000002</v>
      </c>
    </row>
    <row r="543" spans="1:11" x14ac:dyDescent="0.3">
      <c r="A543" s="4" t="s">
        <v>40</v>
      </c>
      <c r="B543" t="s">
        <v>2</v>
      </c>
      <c r="C543">
        <v>49.99</v>
      </c>
      <c r="D543">
        <v>5</v>
      </c>
      <c r="E543">
        <v>25</v>
      </c>
      <c r="F543">
        <f>Women_Perfume_Table[[#This Row],[Sold]]*Women_Perfume_Table[[#This Row],[Price]]</f>
        <v>1249.75</v>
      </c>
      <c r="G543" s="2">
        <v>45415</v>
      </c>
      <c r="H543" s="3" t="s">
        <v>143</v>
      </c>
      <c r="I543">
        <f>((Women_Perfume_Table[[#This Row],[Total Sales]]-$M$2)/$M$3)</f>
        <v>-0.34173055887601</v>
      </c>
      <c r="J543" s="4" t="str">
        <f>IF(Women_Perfume_Table[[#This Row],[Z-Score]]&gt;3,"No","Yes")</f>
        <v>Yes</v>
      </c>
      <c r="K543" s="4">
        <f>AVERAGEIFS(Women_Perfume_Table[Total Sales],Women_Perfume_Table[Type],Women_Perfume_Table[[#This Row],[Type]])</f>
        <v>12921.930135363791</v>
      </c>
    </row>
    <row r="544" spans="1:11" x14ac:dyDescent="0.3">
      <c r="A544" s="4" t="s">
        <v>345</v>
      </c>
      <c r="B544" t="s">
        <v>4</v>
      </c>
      <c r="C544">
        <v>49.99</v>
      </c>
      <c r="D544">
        <v>2</v>
      </c>
      <c r="E544">
        <v>25</v>
      </c>
      <c r="F544">
        <f>Women_Perfume_Table[[#This Row],[Sold]]*Women_Perfume_Table[[#This Row],[Price]]</f>
        <v>1249.75</v>
      </c>
      <c r="G544" s="2">
        <v>45369</v>
      </c>
      <c r="H544" s="3" t="s">
        <v>337</v>
      </c>
      <c r="I544">
        <f>((Women_Perfume_Table[[#This Row],[Total Sales]]-$M$2)/$M$3)</f>
        <v>-0.34173055887601</v>
      </c>
      <c r="J544" s="4" t="str">
        <f>IF(Women_Perfume_Table[[#This Row],[Z-Score]]&gt;3,"No","Yes")</f>
        <v>Yes</v>
      </c>
      <c r="K544" s="4">
        <f>AVERAGEIFS(Women_Perfume_Table[Total Sales],Women_Perfume_Table[Type],Women_Perfume_Table[[#This Row],[Type]])</f>
        <v>24241.821658291443</v>
      </c>
    </row>
    <row r="545" spans="1:11" x14ac:dyDescent="0.3">
      <c r="A545" s="4" t="s">
        <v>384</v>
      </c>
      <c r="B545" t="s">
        <v>2</v>
      </c>
      <c r="C545">
        <v>28.99</v>
      </c>
      <c r="D545">
        <v>3</v>
      </c>
      <c r="E545">
        <v>43</v>
      </c>
      <c r="F545">
        <f>Women_Perfume_Table[[#This Row],[Sold]]*Women_Perfume_Table[[#This Row],[Price]]</f>
        <v>1246.57</v>
      </c>
      <c r="G545" s="2">
        <v>45370</v>
      </c>
      <c r="H545" s="3" t="s">
        <v>337</v>
      </c>
      <c r="I545">
        <f>((Women_Perfume_Table[[#This Row],[Total Sales]]-$M$2)/$M$3)</f>
        <v>-0.34181653906596837</v>
      </c>
      <c r="J545" s="4" t="str">
        <f>IF(Women_Perfume_Table[[#This Row],[Z-Score]]&gt;3,"No","Yes")</f>
        <v>Yes</v>
      </c>
      <c r="K545" s="4">
        <f>AVERAGEIFS(Women_Perfume_Table[Total Sales],Women_Perfume_Table[Type],Women_Perfume_Table[[#This Row],[Type]])</f>
        <v>12921.930135363791</v>
      </c>
    </row>
    <row r="546" spans="1:11" x14ac:dyDescent="0.3">
      <c r="A546" s="4" t="s">
        <v>209</v>
      </c>
      <c r="B546" t="s">
        <v>2</v>
      </c>
      <c r="C546">
        <v>42.98</v>
      </c>
      <c r="D546">
        <v>10</v>
      </c>
      <c r="E546">
        <v>29</v>
      </c>
      <c r="F546">
        <f>Women_Perfume_Table[[#This Row],[Sold]]*Women_Perfume_Table[[#This Row],[Price]]</f>
        <v>1246.4199999999998</v>
      </c>
      <c r="G546" s="2">
        <v>45379</v>
      </c>
      <c r="H546" s="3" t="s">
        <v>335</v>
      </c>
      <c r="I546">
        <f>((Women_Perfume_Table[[#This Row],[Total Sales]]-$M$2)/$M$3)</f>
        <v>-0.34182059473530602</v>
      </c>
      <c r="J546" s="4" t="str">
        <f>IF(Women_Perfume_Table[[#This Row],[Z-Score]]&gt;3,"No","Yes")</f>
        <v>Yes</v>
      </c>
      <c r="K546" s="4">
        <f>AVERAGEIFS(Women_Perfume_Table[Total Sales],Women_Perfume_Table[Type],Women_Perfume_Table[[#This Row],[Type]])</f>
        <v>12921.930135363791</v>
      </c>
    </row>
    <row r="547" spans="1:11" x14ac:dyDescent="0.3">
      <c r="A547" s="4" t="s">
        <v>40</v>
      </c>
      <c r="B547" t="s">
        <v>41</v>
      </c>
      <c r="C547">
        <v>49.68</v>
      </c>
      <c r="D547">
        <v>10</v>
      </c>
      <c r="E547">
        <v>25</v>
      </c>
      <c r="F547">
        <f>Women_Perfume_Table[[#This Row],[Sold]]*Women_Perfume_Table[[#This Row],[Price]]</f>
        <v>1242</v>
      </c>
      <c r="G547" s="2">
        <v>45366</v>
      </c>
      <c r="H547" s="3" t="s">
        <v>337</v>
      </c>
      <c r="I547">
        <f>((Women_Perfume_Table[[#This Row],[Total Sales]]-$M$2)/$M$3)</f>
        <v>-0.34194010179178902</v>
      </c>
      <c r="J547" s="4" t="str">
        <f>IF(Women_Perfume_Table[[#This Row],[Z-Score]]&gt;3,"No","Yes")</f>
        <v>Yes</v>
      </c>
      <c r="K547" s="4">
        <f>AVERAGEIFS(Women_Perfume_Table[Total Sales],Women_Perfume_Table[Type],Women_Perfume_Table[[#This Row],[Type]])</f>
        <v>12921.930135363791</v>
      </c>
    </row>
    <row r="548" spans="1:11" x14ac:dyDescent="0.3">
      <c r="A548" s="4" t="s">
        <v>347</v>
      </c>
      <c r="B548" t="s">
        <v>2</v>
      </c>
      <c r="C548">
        <v>45.99</v>
      </c>
      <c r="D548">
        <v>1</v>
      </c>
      <c r="E548">
        <v>27</v>
      </c>
      <c r="F548">
        <f>Women_Perfume_Table[[#This Row],[Sold]]*Women_Perfume_Table[[#This Row],[Price]]</f>
        <v>1241.73</v>
      </c>
      <c r="G548" s="2">
        <v>45303</v>
      </c>
      <c r="H548" s="3" t="s">
        <v>336</v>
      </c>
      <c r="I548">
        <f>((Women_Perfume_Table[[#This Row],[Total Sales]]-$M$2)/$M$3)</f>
        <v>-0.34194740199659679</v>
      </c>
      <c r="J548" s="4" t="str">
        <f>IF(Women_Perfume_Table[[#This Row],[Z-Score]]&gt;3,"No","Yes")</f>
        <v>Yes</v>
      </c>
      <c r="K548" s="4">
        <f>AVERAGEIFS(Women_Perfume_Table[Total Sales],Women_Perfume_Table[Type],Women_Perfume_Table[[#This Row],[Type]])</f>
        <v>12921.930135363791</v>
      </c>
    </row>
    <row r="549" spans="1:11" x14ac:dyDescent="0.3">
      <c r="A549" s="4" t="s">
        <v>136</v>
      </c>
      <c r="B549" t="s">
        <v>2</v>
      </c>
      <c r="C549">
        <v>13</v>
      </c>
      <c r="D549">
        <v>10</v>
      </c>
      <c r="E549">
        <v>94</v>
      </c>
      <c r="F549">
        <f>Women_Perfume_Table[[#This Row],[Sold]]*Women_Perfume_Table[[#This Row],[Price]]</f>
        <v>1222</v>
      </c>
      <c r="G549" s="2">
        <v>45422</v>
      </c>
      <c r="H549" s="3" t="s">
        <v>335</v>
      </c>
      <c r="I549">
        <f>((Women_Perfume_Table[[#This Row],[Total Sales]]-$M$2)/$M$3)</f>
        <v>-0.34248085770347669</v>
      </c>
      <c r="J549" s="4" t="str">
        <f>IF(Women_Perfume_Table[[#This Row],[Z-Score]]&gt;3,"No","Yes")</f>
        <v>Yes</v>
      </c>
      <c r="K549" s="4">
        <f>AVERAGEIFS(Women_Perfume_Table[Total Sales],Women_Perfume_Table[Type],Women_Perfume_Table[[#This Row],[Type]])</f>
        <v>12921.930135363791</v>
      </c>
    </row>
    <row r="550" spans="1:11" x14ac:dyDescent="0.3">
      <c r="A550" s="4" t="s">
        <v>314</v>
      </c>
      <c r="B550" t="s">
        <v>2</v>
      </c>
      <c r="C550">
        <v>28.99</v>
      </c>
      <c r="D550">
        <v>6</v>
      </c>
      <c r="E550">
        <v>42</v>
      </c>
      <c r="F550">
        <f>Women_Perfume_Table[[#This Row],[Sold]]*Women_Perfume_Table[[#This Row],[Price]]</f>
        <v>1217.58</v>
      </c>
      <c r="G550" s="2">
        <v>45411</v>
      </c>
      <c r="H550" s="3" t="s">
        <v>143</v>
      </c>
      <c r="I550">
        <f>((Women_Perfume_Table[[#This Row],[Total Sales]]-$M$2)/$M$3)</f>
        <v>-0.34260036475995964</v>
      </c>
      <c r="J550" s="4" t="str">
        <f>IF(Women_Perfume_Table[[#This Row],[Z-Score]]&gt;3,"No","Yes")</f>
        <v>Yes</v>
      </c>
      <c r="K550" s="4">
        <f>AVERAGEIFS(Women_Perfume_Table[Total Sales],Women_Perfume_Table[Type],Women_Perfume_Table[[#This Row],[Type]])</f>
        <v>12921.930135363791</v>
      </c>
    </row>
    <row r="551" spans="1:11" x14ac:dyDescent="0.3">
      <c r="A551" s="4" t="s">
        <v>299</v>
      </c>
      <c r="B551" t="s">
        <v>4</v>
      </c>
      <c r="C551">
        <v>38.01</v>
      </c>
      <c r="D551">
        <v>10</v>
      </c>
      <c r="E551">
        <v>32</v>
      </c>
      <c r="F551">
        <f>Women_Perfume_Table[[#This Row],[Sold]]*Women_Perfume_Table[[#This Row],[Price]]</f>
        <v>1216.32</v>
      </c>
      <c r="G551" s="2">
        <v>45293</v>
      </c>
      <c r="H551" s="3" t="s">
        <v>336</v>
      </c>
      <c r="I551">
        <f>((Women_Perfume_Table[[#This Row],[Total Sales]]-$M$2)/$M$3)</f>
        <v>-0.34263443238239599</v>
      </c>
      <c r="J551" s="4" t="str">
        <f>IF(Women_Perfume_Table[[#This Row],[Z-Score]]&gt;3,"No","Yes")</f>
        <v>Yes</v>
      </c>
      <c r="K551" s="4">
        <f>AVERAGEIFS(Women_Perfume_Table[Total Sales],Women_Perfume_Table[Type],Women_Perfume_Table[[#This Row],[Type]])</f>
        <v>24241.821658291443</v>
      </c>
    </row>
    <row r="552" spans="1:11" x14ac:dyDescent="0.3">
      <c r="A552" s="4" t="s">
        <v>15</v>
      </c>
      <c r="B552" t="s">
        <v>4</v>
      </c>
      <c r="C552">
        <v>52.79</v>
      </c>
      <c r="D552">
        <v>10</v>
      </c>
      <c r="E552">
        <v>23</v>
      </c>
      <c r="F552">
        <f>Women_Perfume_Table[[#This Row],[Sold]]*Women_Perfume_Table[[#This Row],[Price]]</f>
        <v>1214.17</v>
      </c>
      <c r="G552" s="2">
        <v>45343</v>
      </c>
      <c r="H552" s="3" t="s">
        <v>336</v>
      </c>
      <c r="I552">
        <f>((Women_Perfume_Table[[#This Row],[Total Sales]]-$M$2)/$M$3)</f>
        <v>-0.3426925636429024</v>
      </c>
      <c r="J552" s="4" t="str">
        <f>IF(Women_Perfume_Table[[#This Row],[Z-Score]]&gt;3,"No","Yes")</f>
        <v>Yes</v>
      </c>
      <c r="K552" s="4">
        <f>AVERAGEIFS(Women_Perfume_Table[Total Sales],Women_Perfume_Table[Type],Women_Perfume_Table[[#This Row],[Type]])</f>
        <v>24241.821658291443</v>
      </c>
    </row>
    <row r="553" spans="1:11" x14ac:dyDescent="0.3">
      <c r="A553" s="4" t="s">
        <v>207</v>
      </c>
      <c r="B553" t="s">
        <v>2</v>
      </c>
      <c r="C553">
        <v>100</v>
      </c>
      <c r="D553">
        <v>1</v>
      </c>
      <c r="E553">
        <v>12</v>
      </c>
      <c r="F553">
        <f>Women_Perfume_Table[[#This Row],[Sold]]*Women_Perfume_Table[[#This Row],[Price]]</f>
        <v>1200</v>
      </c>
      <c r="G553" s="2">
        <v>45318</v>
      </c>
      <c r="H553" s="3" t="s">
        <v>336</v>
      </c>
      <c r="I553">
        <f>((Women_Perfume_Table[[#This Row],[Total Sales]]-$M$2)/$M$3)</f>
        <v>-0.34307568920633313</v>
      </c>
      <c r="J553" s="4" t="str">
        <f>IF(Women_Perfume_Table[[#This Row],[Z-Score]]&gt;3,"No","Yes")</f>
        <v>Yes</v>
      </c>
      <c r="K553" s="4">
        <f>AVERAGEIFS(Women_Perfume_Table[Total Sales],Women_Perfume_Table[Type],Women_Perfume_Table[[#This Row],[Type]])</f>
        <v>12921.930135363791</v>
      </c>
    </row>
    <row r="554" spans="1:11" x14ac:dyDescent="0.3">
      <c r="A554" s="4" t="s">
        <v>346</v>
      </c>
      <c r="B554" t="s">
        <v>2</v>
      </c>
      <c r="C554">
        <v>99.99</v>
      </c>
      <c r="D554">
        <v>2</v>
      </c>
      <c r="E554">
        <v>12</v>
      </c>
      <c r="F554">
        <f>Women_Perfume_Table[[#This Row],[Sold]]*Women_Perfume_Table[[#This Row],[Price]]</f>
        <v>1199.8799999999999</v>
      </c>
      <c r="G554" s="2">
        <v>45303</v>
      </c>
      <c r="H554" s="3" t="s">
        <v>335</v>
      </c>
      <c r="I554">
        <f>((Women_Perfume_Table[[#This Row],[Total Sales]]-$M$2)/$M$3)</f>
        <v>-0.34307893374180332</v>
      </c>
      <c r="J554" s="4" t="str">
        <f>IF(Women_Perfume_Table[[#This Row],[Z-Score]]&gt;3,"No","Yes")</f>
        <v>Yes</v>
      </c>
      <c r="K554" s="4">
        <f>AVERAGEIFS(Women_Perfume_Table[Total Sales],Women_Perfume_Table[Type],Women_Perfume_Table[[#This Row],[Type]])</f>
        <v>12921.930135363791</v>
      </c>
    </row>
    <row r="555" spans="1:11" x14ac:dyDescent="0.3">
      <c r="A555" s="4" t="s">
        <v>80</v>
      </c>
      <c r="B555" t="s">
        <v>46</v>
      </c>
      <c r="C555">
        <v>79.989999999999995</v>
      </c>
      <c r="D555">
        <v>10</v>
      </c>
      <c r="E555">
        <v>15</v>
      </c>
      <c r="F555">
        <f>Women_Perfume_Table[[#This Row],[Sold]]*Women_Perfume_Table[[#This Row],[Price]]</f>
        <v>1199.8499999999999</v>
      </c>
      <c r="G555" s="2">
        <v>45306</v>
      </c>
      <c r="H555" s="3" t="s">
        <v>335</v>
      </c>
      <c r="I555">
        <f>((Women_Perfume_Table[[#This Row],[Total Sales]]-$M$2)/$M$3)</f>
        <v>-0.34307974487567078</v>
      </c>
      <c r="J555" s="4" t="str">
        <f>IF(Women_Perfume_Table[[#This Row],[Z-Score]]&gt;3,"No","Yes")</f>
        <v>Yes</v>
      </c>
      <c r="K555" s="4">
        <f>AVERAGEIFS(Women_Perfume_Table[Total Sales],Women_Perfume_Table[Type],Women_Perfume_Table[[#This Row],[Type]])</f>
        <v>7614.4719047619074</v>
      </c>
    </row>
    <row r="556" spans="1:11" x14ac:dyDescent="0.3">
      <c r="A556" s="4" t="s">
        <v>14</v>
      </c>
      <c r="B556" t="s">
        <v>2</v>
      </c>
      <c r="C556">
        <v>59.99</v>
      </c>
      <c r="D556">
        <v>10</v>
      </c>
      <c r="E556">
        <v>20</v>
      </c>
      <c r="F556">
        <f>Women_Perfume_Table[[#This Row],[Sold]]*Women_Perfume_Table[[#This Row],[Price]]</f>
        <v>1199.8</v>
      </c>
      <c r="G556" s="2">
        <v>45300</v>
      </c>
      <c r="H556" s="3" t="s">
        <v>143</v>
      </c>
      <c r="I556">
        <f>((Women_Perfume_Table[[#This Row],[Total Sales]]-$M$2)/$M$3)</f>
        <v>-0.34308109676545007</v>
      </c>
      <c r="J556" s="4" t="str">
        <f>IF(Women_Perfume_Table[[#This Row],[Z-Score]]&gt;3,"No","Yes")</f>
        <v>Yes</v>
      </c>
      <c r="K556" s="4">
        <f>AVERAGEIFS(Women_Perfume_Table[Total Sales],Women_Perfume_Table[Type],Women_Perfume_Table[[#This Row],[Type]])</f>
        <v>12921.930135363791</v>
      </c>
    </row>
    <row r="557" spans="1:11" x14ac:dyDescent="0.3">
      <c r="A557" s="4" t="s">
        <v>352</v>
      </c>
      <c r="B557" t="s">
        <v>2</v>
      </c>
      <c r="C557">
        <v>14.99</v>
      </c>
      <c r="D557">
        <v>10</v>
      </c>
      <c r="E557">
        <v>80</v>
      </c>
      <c r="F557">
        <f>Women_Perfume_Table[[#This Row],[Sold]]*Women_Perfume_Table[[#This Row],[Price]]</f>
        <v>1199.2</v>
      </c>
      <c r="G557" s="2">
        <v>45431</v>
      </c>
      <c r="H557" s="3" t="s">
        <v>336</v>
      </c>
      <c r="I557">
        <f>((Women_Perfume_Table[[#This Row],[Total Sales]]-$M$2)/$M$3)</f>
        <v>-0.34309731944280064</v>
      </c>
      <c r="J557" s="4" t="str">
        <f>IF(Women_Perfume_Table[[#This Row],[Z-Score]]&gt;3,"No","Yes")</f>
        <v>Yes</v>
      </c>
      <c r="K557" s="4">
        <f>AVERAGEIFS(Women_Perfume_Table[Total Sales],Women_Perfume_Table[Type],Women_Perfume_Table[[#This Row],[Type]])</f>
        <v>12921.930135363791</v>
      </c>
    </row>
    <row r="558" spans="1:11" x14ac:dyDescent="0.3">
      <c r="A558" s="4" t="s">
        <v>302</v>
      </c>
      <c r="B558" t="s">
        <v>2</v>
      </c>
      <c r="C558">
        <v>108.99</v>
      </c>
      <c r="D558">
        <v>9</v>
      </c>
      <c r="E558">
        <v>11</v>
      </c>
      <c r="F558">
        <f>Women_Perfume_Table[[#This Row],[Sold]]*Women_Perfume_Table[[#This Row],[Price]]</f>
        <v>1198.8899999999999</v>
      </c>
      <c r="G558" s="2">
        <v>45366</v>
      </c>
      <c r="H558" s="3" t="s">
        <v>337</v>
      </c>
      <c r="I558">
        <f>((Women_Perfume_Table[[#This Row],[Total Sales]]-$M$2)/$M$3)</f>
        <v>-0.34310570115943184</v>
      </c>
      <c r="J558" s="4" t="str">
        <f>IF(Women_Perfume_Table[[#This Row],[Z-Score]]&gt;3,"No","Yes")</f>
        <v>Yes</v>
      </c>
      <c r="K558" s="4">
        <f>AVERAGEIFS(Women_Perfume_Table[Total Sales],Women_Perfume_Table[Type],Women_Perfume_Table[[#This Row],[Type]])</f>
        <v>12921.930135363791</v>
      </c>
    </row>
    <row r="559" spans="1:11" x14ac:dyDescent="0.3">
      <c r="A559" s="4" t="s">
        <v>23</v>
      </c>
      <c r="B559" t="s">
        <v>2</v>
      </c>
      <c r="C559">
        <v>29.95</v>
      </c>
      <c r="D559">
        <v>4</v>
      </c>
      <c r="E559">
        <v>40</v>
      </c>
      <c r="F559">
        <f>Women_Perfume_Table[[#This Row],[Sold]]*Women_Perfume_Table[[#This Row],[Price]]</f>
        <v>1198</v>
      </c>
      <c r="G559" s="2">
        <v>45384</v>
      </c>
      <c r="H559" s="3" t="s">
        <v>337</v>
      </c>
      <c r="I559">
        <f>((Women_Perfume_Table[[#This Row],[Total Sales]]-$M$2)/$M$3)</f>
        <v>-0.3431297647975019</v>
      </c>
      <c r="J559" s="4" t="str">
        <f>IF(Women_Perfume_Table[[#This Row],[Z-Score]]&gt;3,"No","Yes")</f>
        <v>Yes</v>
      </c>
      <c r="K559" s="4">
        <f>AVERAGEIFS(Women_Perfume_Table[Total Sales],Women_Perfume_Table[Type],Women_Perfume_Table[[#This Row],[Type]])</f>
        <v>12921.930135363791</v>
      </c>
    </row>
    <row r="560" spans="1:11" x14ac:dyDescent="0.3">
      <c r="A560" s="4" t="s">
        <v>79</v>
      </c>
      <c r="B560" t="s">
        <v>41</v>
      </c>
      <c r="C560">
        <v>6.99</v>
      </c>
      <c r="D560">
        <v>500</v>
      </c>
      <c r="E560">
        <v>170</v>
      </c>
      <c r="F560">
        <f>Women_Perfume_Table[[#This Row],[Sold]]*Women_Perfume_Table[[#This Row],[Price]]</f>
        <v>1188.3</v>
      </c>
      <c r="G560" s="2">
        <v>45425</v>
      </c>
      <c r="H560" s="3" t="s">
        <v>337</v>
      </c>
      <c r="I560">
        <f>((Women_Perfume_Table[[#This Row],[Total Sales]]-$M$2)/$M$3)</f>
        <v>-0.34339203141467045</v>
      </c>
      <c r="J560" s="4" t="str">
        <f>IF(Women_Perfume_Table[[#This Row],[Z-Score]]&gt;3,"No","Yes")</f>
        <v>Yes</v>
      </c>
      <c r="K560" s="4">
        <f>AVERAGEIFS(Women_Perfume_Table[Total Sales],Women_Perfume_Table[Type],Women_Perfume_Table[[#This Row],[Type]])</f>
        <v>12921.930135363791</v>
      </c>
    </row>
    <row r="561" spans="1:11" x14ac:dyDescent="0.3">
      <c r="A561" s="4" t="s">
        <v>15</v>
      </c>
      <c r="B561" t="s">
        <v>4</v>
      </c>
      <c r="C561">
        <v>33</v>
      </c>
      <c r="D561">
        <v>6</v>
      </c>
      <c r="E561">
        <v>36</v>
      </c>
      <c r="F561">
        <f>Women_Perfume_Table[[#This Row],[Sold]]*Women_Perfume_Table[[#This Row],[Price]]</f>
        <v>1188</v>
      </c>
      <c r="G561" s="2">
        <v>45298</v>
      </c>
      <c r="H561" s="3" t="s">
        <v>336</v>
      </c>
      <c r="I561">
        <f>((Women_Perfume_Table[[#This Row],[Total Sales]]-$M$2)/$M$3)</f>
        <v>-0.34340014275334574</v>
      </c>
      <c r="J561" s="4" t="str">
        <f>IF(Women_Perfume_Table[[#This Row],[Z-Score]]&gt;3,"No","Yes")</f>
        <v>Yes</v>
      </c>
      <c r="K561" s="4">
        <f>AVERAGEIFS(Women_Perfume_Table[Total Sales],Women_Perfume_Table[Type],Women_Perfume_Table[[#This Row],[Type]])</f>
        <v>24241.821658291443</v>
      </c>
    </row>
    <row r="562" spans="1:11" x14ac:dyDescent="0.3">
      <c r="A562" s="4" t="s">
        <v>242</v>
      </c>
      <c r="B562" t="s">
        <v>2</v>
      </c>
      <c r="C562">
        <v>26.99</v>
      </c>
      <c r="D562">
        <v>10</v>
      </c>
      <c r="E562">
        <v>44</v>
      </c>
      <c r="F562">
        <f>Women_Perfume_Table[[#This Row],[Sold]]*Women_Perfume_Table[[#This Row],[Price]]</f>
        <v>1187.56</v>
      </c>
      <c r="G562" s="2">
        <v>45305</v>
      </c>
      <c r="H562" s="3" t="s">
        <v>335</v>
      </c>
      <c r="I562">
        <f>((Women_Perfume_Table[[#This Row],[Total Sales]]-$M$2)/$M$3)</f>
        <v>-0.34341203938340292</v>
      </c>
      <c r="J562" s="4" t="str">
        <f>IF(Women_Perfume_Table[[#This Row],[Z-Score]]&gt;3,"No","Yes")</f>
        <v>Yes</v>
      </c>
      <c r="K562" s="4">
        <f>AVERAGEIFS(Women_Perfume_Table[Total Sales],Women_Perfume_Table[Type],Women_Perfume_Table[[#This Row],[Type]])</f>
        <v>12921.930135363791</v>
      </c>
    </row>
    <row r="563" spans="1:11" x14ac:dyDescent="0.3">
      <c r="A563" s="4" t="s">
        <v>63</v>
      </c>
      <c r="B563" t="s">
        <v>4</v>
      </c>
      <c r="C563">
        <v>32.880000000000003</v>
      </c>
      <c r="D563">
        <v>7</v>
      </c>
      <c r="E563">
        <v>36</v>
      </c>
      <c r="F563">
        <f>Women_Perfume_Table[[#This Row],[Sold]]*Women_Perfume_Table[[#This Row],[Price]]</f>
        <v>1183.68</v>
      </c>
      <c r="G563" s="2">
        <v>45371</v>
      </c>
      <c r="H563" s="3" t="s">
        <v>337</v>
      </c>
      <c r="I563">
        <f>((Women_Perfume_Table[[#This Row],[Total Sales]]-$M$2)/$M$3)</f>
        <v>-0.34351694603027028</v>
      </c>
      <c r="J563" s="4" t="str">
        <f>IF(Women_Perfume_Table[[#This Row],[Z-Score]]&gt;3,"No","Yes")</f>
        <v>Yes</v>
      </c>
      <c r="K563" s="4">
        <f>AVERAGEIFS(Women_Perfume_Table[Total Sales],Women_Perfume_Table[Type],Women_Perfume_Table[[#This Row],[Type]])</f>
        <v>24241.821658291443</v>
      </c>
    </row>
    <row r="564" spans="1:11" x14ac:dyDescent="0.3">
      <c r="A564" s="4" t="s">
        <v>384</v>
      </c>
      <c r="B564" t="s">
        <v>2</v>
      </c>
      <c r="C564">
        <v>43</v>
      </c>
      <c r="D564">
        <v>3</v>
      </c>
      <c r="E564">
        <v>27</v>
      </c>
      <c r="F564">
        <f>Women_Perfume_Table[[#This Row],[Sold]]*Women_Perfume_Table[[#This Row],[Price]]</f>
        <v>1161</v>
      </c>
      <c r="G564" s="2">
        <v>45344</v>
      </c>
      <c r="H564" s="3" t="s">
        <v>335</v>
      </c>
      <c r="I564">
        <f>((Women_Perfume_Table[[#This Row],[Total Sales]]-$M$2)/$M$3)</f>
        <v>-0.34413016323412415</v>
      </c>
      <c r="J564" s="4" t="str">
        <f>IF(Women_Perfume_Table[[#This Row],[Z-Score]]&gt;3,"No","Yes")</f>
        <v>Yes</v>
      </c>
      <c r="K564" s="4">
        <f>AVERAGEIFS(Women_Perfume_Table[Total Sales],Women_Perfume_Table[Type],Women_Perfume_Table[[#This Row],[Type]])</f>
        <v>12921.930135363791</v>
      </c>
    </row>
    <row r="565" spans="1:11" x14ac:dyDescent="0.3">
      <c r="A565" s="4" t="s">
        <v>79</v>
      </c>
      <c r="B565" t="s">
        <v>2</v>
      </c>
      <c r="C565">
        <v>12.99</v>
      </c>
      <c r="D565">
        <v>10</v>
      </c>
      <c r="E565">
        <v>89</v>
      </c>
      <c r="F565">
        <f>Women_Perfume_Table[[#This Row],[Sold]]*Women_Perfume_Table[[#This Row],[Price]]</f>
        <v>1156.1100000000001</v>
      </c>
      <c r="G565" s="2">
        <v>45310</v>
      </c>
      <c r="H565" s="3" t="s">
        <v>337</v>
      </c>
      <c r="I565">
        <f>((Women_Perfume_Table[[#This Row],[Total Sales]]-$M$2)/$M$3)</f>
        <v>-0.34426237805453175</v>
      </c>
      <c r="J565" s="4" t="str">
        <f>IF(Women_Perfume_Table[[#This Row],[Z-Score]]&gt;3,"No","Yes")</f>
        <v>Yes</v>
      </c>
      <c r="K565" s="4">
        <f>AVERAGEIFS(Women_Perfume_Table[Total Sales],Women_Perfume_Table[Type],Women_Perfume_Table[[#This Row],[Type]])</f>
        <v>12921.930135363791</v>
      </c>
    </row>
    <row r="566" spans="1:11" x14ac:dyDescent="0.3">
      <c r="A566" s="4" t="s">
        <v>306</v>
      </c>
      <c r="B566" t="s">
        <v>9</v>
      </c>
      <c r="C566">
        <v>36.99</v>
      </c>
      <c r="D566">
        <v>10</v>
      </c>
      <c r="E566">
        <v>31</v>
      </c>
      <c r="F566">
        <f>Women_Perfume_Table[[#This Row],[Sold]]*Women_Perfume_Table[[#This Row],[Price]]</f>
        <v>1146.69</v>
      </c>
      <c r="G566" s="2">
        <v>45422</v>
      </c>
      <c r="H566" s="3" t="s">
        <v>335</v>
      </c>
      <c r="I566">
        <f>((Women_Perfume_Table[[#This Row],[Total Sales]]-$M$2)/$M$3)</f>
        <v>-0.34451707408893667</v>
      </c>
      <c r="J566" s="4" t="str">
        <f>IF(Women_Perfume_Table[[#This Row],[Z-Score]]&gt;3,"No","Yes")</f>
        <v>Yes</v>
      </c>
      <c r="K566" s="4">
        <f>AVERAGEIFS(Women_Perfume_Table[Total Sales],Women_Perfume_Table[Type],Women_Perfume_Table[[#This Row],[Type]])</f>
        <v>2618.7521428571413</v>
      </c>
    </row>
    <row r="567" spans="1:11" x14ac:dyDescent="0.3">
      <c r="A567" s="4" t="s">
        <v>72</v>
      </c>
      <c r="B567" t="s">
        <v>2</v>
      </c>
      <c r="C567">
        <v>88</v>
      </c>
      <c r="D567">
        <v>2</v>
      </c>
      <c r="E567">
        <v>13</v>
      </c>
      <c r="F567">
        <f>Women_Perfume_Table[[#This Row],[Sold]]*Women_Perfume_Table[[#This Row],[Price]]</f>
        <v>1144</v>
      </c>
      <c r="G567" s="2">
        <v>45369</v>
      </c>
      <c r="H567" s="3" t="s">
        <v>336</v>
      </c>
      <c r="I567">
        <f>((Women_Perfume_Table[[#This Row],[Total Sales]]-$M$2)/$M$3)</f>
        <v>-0.34458980575905868</v>
      </c>
      <c r="J567" s="4" t="str">
        <f>IF(Women_Perfume_Table[[#This Row],[Z-Score]]&gt;3,"No","Yes")</f>
        <v>Yes</v>
      </c>
      <c r="K567" s="4">
        <f>AVERAGEIFS(Women_Perfume_Table[Total Sales],Women_Perfume_Table[Type],Women_Perfume_Table[[#This Row],[Type]])</f>
        <v>12921.930135363791</v>
      </c>
    </row>
    <row r="568" spans="1:11" x14ac:dyDescent="0.3">
      <c r="A568" s="4" t="s">
        <v>325</v>
      </c>
      <c r="B568" t="s">
        <v>2</v>
      </c>
      <c r="C568">
        <v>10.99</v>
      </c>
      <c r="D568">
        <v>10</v>
      </c>
      <c r="E568">
        <v>104</v>
      </c>
      <c r="F568">
        <f>Women_Perfume_Table[[#This Row],[Sold]]*Women_Perfume_Table[[#This Row],[Price]]</f>
        <v>1142.96</v>
      </c>
      <c r="G568" s="2">
        <v>45309</v>
      </c>
      <c r="H568" s="3" t="s">
        <v>336</v>
      </c>
      <c r="I568">
        <f>((Women_Perfume_Table[[#This Row],[Total Sales]]-$M$2)/$M$3)</f>
        <v>-0.34461792506646644</v>
      </c>
      <c r="J568" s="4" t="str">
        <f>IF(Women_Perfume_Table[[#This Row],[Z-Score]]&gt;3,"No","Yes")</f>
        <v>Yes</v>
      </c>
      <c r="K568" s="4">
        <f>AVERAGEIFS(Women_Perfume_Table[Total Sales],Women_Perfume_Table[Type],Women_Perfume_Table[[#This Row],[Type]])</f>
        <v>12921.930135363791</v>
      </c>
    </row>
    <row r="569" spans="1:11" x14ac:dyDescent="0.3">
      <c r="A569" s="4" t="s">
        <v>40</v>
      </c>
      <c r="B569" t="s">
        <v>2</v>
      </c>
      <c r="C569">
        <v>59.96</v>
      </c>
      <c r="D569">
        <v>4</v>
      </c>
      <c r="E569">
        <v>19</v>
      </c>
      <c r="F569">
        <f>Women_Perfume_Table[[#This Row],[Sold]]*Women_Perfume_Table[[#This Row],[Price]]</f>
        <v>1139.24</v>
      </c>
      <c r="G569" s="2">
        <v>45375</v>
      </c>
      <c r="H569" s="3" t="s">
        <v>337</v>
      </c>
      <c r="I569">
        <f>((Women_Perfume_Table[[#This Row],[Total Sales]]-$M$2)/$M$3)</f>
        <v>-0.34471850566604034</v>
      </c>
      <c r="J569" s="4" t="str">
        <f>IF(Women_Perfume_Table[[#This Row],[Z-Score]]&gt;3,"No","Yes")</f>
        <v>Yes</v>
      </c>
      <c r="K569" s="4">
        <f>AVERAGEIFS(Women_Perfume_Table[Total Sales],Women_Perfume_Table[Type],Women_Perfume_Table[[#This Row],[Type]])</f>
        <v>12921.930135363791</v>
      </c>
    </row>
    <row r="570" spans="1:11" x14ac:dyDescent="0.3">
      <c r="A570" s="4" t="s">
        <v>346</v>
      </c>
      <c r="B570" t="s">
        <v>2</v>
      </c>
      <c r="C570">
        <v>8.99</v>
      </c>
      <c r="D570">
        <v>5</v>
      </c>
      <c r="E570">
        <v>126</v>
      </c>
      <c r="F570">
        <f>Women_Perfume_Table[[#This Row],[Sold]]*Women_Perfume_Table[[#This Row],[Price]]</f>
        <v>1132.74</v>
      </c>
      <c r="G570" s="2">
        <v>45345</v>
      </c>
      <c r="H570" s="3" t="s">
        <v>335</v>
      </c>
      <c r="I570">
        <f>((Women_Perfume_Table[[#This Row],[Total Sales]]-$M$2)/$M$3)</f>
        <v>-0.34489425133733886</v>
      </c>
      <c r="J570" s="4" t="str">
        <f>IF(Women_Perfume_Table[[#This Row],[Z-Score]]&gt;3,"No","Yes")</f>
        <v>Yes</v>
      </c>
      <c r="K570" s="4">
        <f>AVERAGEIFS(Women_Perfume_Table[Total Sales],Women_Perfume_Table[Type],Women_Perfume_Table[[#This Row],[Type]])</f>
        <v>12921.930135363791</v>
      </c>
    </row>
    <row r="571" spans="1:11" x14ac:dyDescent="0.3">
      <c r="A571" s="4" t="s">
        <v>153</v>
      </c>
      <c r="B571" t="s">
        <v>74</v>
      </c>
      <c r="C571">
        <v>36.94</v>
      </c>
      <c r="D571">
        <v>214</v>
      </c>
      <c r="E571">
        <v>30</v>
      </c>
      <c r="F571">
        <f>Women_Perfume_Table[[#This Row],[Sold]]*Women_Perfume_Table[[#This Row],[Price]]</f>
        <v>1108.1999999999998</v>
      </c>
      <c r="G571" s="2">
        <v>45410</v>
      </c>
      <c r="H571" s="3" t="s">
        <v>337</v>
      </c>
      <c r="I571">
        <f>((Women_Perfume_Table[[#This Row],[Total Sales]]-$M$2)/$M$3)</f>
        <v>-0.34555775884097961</v>
      </c>
      <c r="J571" s="4" t="str">
        <f>IF(Women_Perfume_Table[[#This Row],[Z-Score]]&gt;3,"No","Yes")</f>
        <v>Yes</v>
      </c>
      <c r="K571" s="4">
        <f>AVERAGEIFS(Women_Perfume_Table[Total Sales],Women_Perfume_Table[Type],Women_Perfume_Table[[#This Row],[Type]])</f>
        <v>23968.416956521738</v>
      </c>
    </row>
    <row r="572" spans="1:11" x14ac:dyDescent="0.3">
      <c r="A572" s="4" t="s">
        <v>13</v>
      </c>
      <c r="B572" t="s">
        <v>4</v>
      </c>
      <c r="C572">
        <v>10</v>
      </c>
      <c r="D572">
        <v>10</v>
      </c>
      <c r="E572">
        <v>110</v>
      </c>
      <c r="F572">
        <f>Women_Perfume_Table[[#This Row],[Sold]]*Women_Perfume_Table[[#This Row],[Price]]</f>
        <v>1100</v>
      </c>
      <c r="G572" s="2">
        <v>45434</v>
      </c>
      <c r="H572" s="3" t="s">
        <v>336</v>
      </c>
      <c r="I572">
        <f>((Women_Perfume_Table[[#This Row],[Total Sales]]-$M$2)/$M$3)</f>
        <v>-0.34577946876477161</v>
      </c>
      <c r="J572" s="4" t="str">
        <f>IF(Women_Perfume_Table[[#This Row],[Z-Score]]&gt;3,"No","Yes")</f>
        <v>Yes</v>
      </c>
      <c r="K572" s="4">
        <f>AVERAGEIFS(Women_Perfume_Table[Total Sales],Women_Perfume_Table[Type],Women_Perfume_Table[[#This Row],[Type]])</f>
        <v>24241.821658291443</v>
      </c>
    </row>
    <row r="573" spans="1:11" x14ac:dyDescent="0.3">
      <c r="A573" s="4" t="s">
        <v>83</v>
      </c>
      <c r="B573" t="s">
        <v>2</v>
      </c>
      <c r="C573">
        <v>275</v>
      </c>
      <c r="D573">
        <v>1</v>
      </c>
      <c r="E573">
        <v>4</v>
      </c>
      <c r="F573">
        <f>Women_Perfume_Table[[#This Row],[Sold]]*Women_Perfume_Table[[#This Row],[Price]]</f>
        <v>1100</v>
      </c>
      <c r="G573" s="2">
        <v>45344</v>
      </c>
      <c r="H573" s="3" t="s">
        <v>335</v>
      </c>
      <c r="I573">
        <f>((Women_Perfume_Table[[#This Row],[Total Sales]]-$M$2)/$M$3)</f>
        <v>-0.34577946876477161</v>
      </c>
      <c r="J573" s="4" t="str">
        <f>IF(Women_Perfume_Table[[#This Row],[Z-Score]]&gt;3,"No","Yes")</f>
        <v>Yes</v>
      </c>
      <c r="K573" s="4">
        <f>AVERAGEIFS(Women_Perfume_Table[Total Sales],Women_Perfume_Table[Type],Women_Perfume_Table[[#This Row],[Type]])</f>
        <v>12921.930135363791</v>
      </c>
    </row>
    <row r="574" spans="1:11" x14ac:dyDescent="0.3">
      <c r="A574" s="4" t="s">
        <v>14</v>
      </c>
      <c r="B574" t="s">
        <v>2</v>
      </c>
      <c r="C574">
        <v>49.99</v>
      </c>
      <c r="D574">
        <v>8</v>
      </c>
      <c r="E574">
        <v>22</v>
      </c>
      <c r="F574">
        <f>Women_Perfume_Table[[#This Row],[Sold]]*Women_Perfume_Table[[#This Row],[Price]]</f>
        <v>1099.78</v>
      </c>
      <c r="G574" s="2">
        <v>45361</v>
      </c>
      <c r="H574" s="3" t="s">
        <v>337</v>
      </c>
      <c r="I574">
        <f>((Women_Perfume_Table[[#This Row],[Total Sales]]-$M$2)/$M$3)</f>
        <v>-0.34578541707980015</v>
      </c>
      <c r="J574" s="4" t="str">
        <f>IF(Women_Perfume_Table[[#This Row],[Z-Score]]&gt;3,"No","Yes")</f>
        <v>Yes</v>
      </c>
      <c r="K574" s="4">
        <f>AVERAGEIFS(Women_Perfume_Table[Total Sales],Women_Perfume_Table[Type],Women_Perfume_Table[[#This Row],[Type]])</f>
        <v>12921.930135363791</v>
      </c>
    </row>
    <row r="575" spans="1:11" x14ac:dyDescent="0.3">
      <c r="A575" s="4" t="s">
        <v>19</v>
      </c>
      <c r="B575" t="s">
        <v>2</v>
      </c>
      <c r="C575">
        <v>49.99</v>
      </c>
      <c r="D575">
        <v>6</v>
      </c>
      <c r="E575">
        <v>22</v>
      </c>
      <c r="F575">
        <f>Women_Perfume_Table[[#This Row],[Sold]]*Women_Perfume_Table[[#This Row],[Price]]</f>
        <v>1099.78</v>
      </c>
      <c r="G575" s="2">
        <v>45396</v>
      </c>
      <c r="H575" s="3" t="s">
        <v>143</v>
      </c>
      <c r="I575">
        <f>((Women_Perfume_Table[[#This Row],[Total Sales]]-$M$2)/$M$3)</f>
        <v>-0.34578541707980015</v>
      </c>
      <c r="J575" s="4" t="str">
        <f>IF(Women_Perfume_Table[[#This Row],[Z-Score]]&gt;3,"No","Yes")</f>
        <v>Yes</v>
      </c>
      <c r="K575" s="4">
        <f>AVERAGEIFS(Women_Perfume_Table[Total Sales],Women_Perfume_Table[Type],Women_Perfume_Table[[#This Row],[Type]])</f>
        <v>12921.930135363791</v>
      </c>
    </row>
    <row r="576" spans="1:11" x14ac:dyDescent="0.3">
      <c r="A576" s="4" t="s">
        <v>56</v>
      </c>
      <c r="B576" t="s">
        <v>4</v>
      </c>
      <c r="C576">
        <v>49.99</v>
      </c>
      <c r="D576">
        <v>10</v>
      </c>
      <c r="E576">
        <v>22</v>
      </c>
      <c r="F576">
        <f>Women_Perfume_Table[[#This Row],[Sold]]*Women_Perfume_Table[[#This Row],[Price]]</f>
        <v>1099.78</v>
      </c>
      <c r="G576" s="2">
        <v>45297</v>
      </c>
      <c r="H576" s="3" t="s">
        <v>337</v>
      </c>
      <c r="I576">
        <f>((Women_Perfume_Table[[#This Row],[Total Sales]]-$M$2)/$M$3)</f>
        <v>-0.34578541707980015</v>
      </c>
      <c r="J576" s="4" t="str">
        <f>IF(Women_Perfume_Table[[#This Row],[Z-Score]]&gt;3,"No","Yes")</f>
        <v>Yes</v>
      </c>
      <c r="K576" s="4">
        <f>AVERAGEIFS(Women_Perfume_Table[Total Sales],Women_Perfume_Table[Type],Women_Perfume_Table[[#This Row],[Type]])</f>
        <v>24241.821658291443</v>
      </c>
    </row>
    <row r="577" spans="1:11" x14ac:dyDescent="0.3">
      <c r="A577" s="4" t="s">
        <v>220</v>
      </c>
      <c r="B577" t="s">
        <v>2</v>
      </c>
      <c r="C577">
        <v>49.99</v>
      </c>
      <c r="D577">
        <v>10</v>
      </c>
      <c r="E577">
        <v>22</v>
      </c>
      <c r="F577">
        <f>Women_Perfume_Table[[#This Row],[Sold]]*Women_Perfume_Table[[#This Row],[Price]]</f>
        <v>1099.78</v>
      </c>
      <c r="G577" s="2">
        <v>45399</v>
      </c>
      <c r="H577" s="3" t="s">
        <v>336</v>
      </c>
      <c r="I577">
        <f>((Women_Perfume_Table[[#This Row],[Total Sales]]-$M$2)/$M$3)</f>
        <v>-0.34578541707980015</v>
      </c>
      <c r="J577" s="4" t="str">
        <f>IF(Women_Perfume_Table[[#This Row],[Z-Score]]&gt;3,"No","Yes")</f>
        <v>Yes</v>
      </c>
      <c r="K577" s="4">
        <f>AVERAGEIFS(Women_Perfume_Table[Total Sales],Women_Perfume_Table[Type],Women_Perfume_Table[[#This Row],[Type]])</f>
        <v>12921.930135363791</v>
      </c>
    </row>
    <row r="578" spans="1:11" x14ac:dyDescent="0.3">
      <c r="A578" s="4" t="s">
        <v>79</v>
      </c>
      <c r="B578" t="s">
        <v>2</v>
      </c>
      <c r="C578">
        <v>43.99</v>
      </c>
      <c r="D578">
        <v>6</v>
      </c>
      <c r="E578">
        <v>25</v>
      </c>
      <c r="F578">
        <f>Women_Perfume_Table[[#This Row],[Sold]]*Women_Perfume_Table[[#This Row],[Price]]</f>
        <v>1099.75</v>
      </c>
      <c r="G578" s="2">
        <v>45410</v>
      </c>
      <c r="H578" s="3" t="s">
        <v>336</v>
      </c>
      <c r="I578">
        <f>((Women_Perfume_Table[[#This Row],[Total Sales]]-$M$2)/$M$3)</f>
        <v>-0.34578622821366767</v>
      </c>
      <c r="J578" s="4" t="str">
        <f>IF(Women_Perfume_Table[[#This Row],[Z-Score]]&gt;3,"No","Yes")</f>
        <v>Yes</v>
      </c>
      <c r="K578" s="4">
        <f>AVERAGEIFS(Women_Perfume_Table[Total Sales],Women_Perfume_Table[Type],Women_Perfume_Table[[#This Row],[Type]])</f>
        <v>12921.930135363791</v>
      </c>
    </row>
    <row r="579" spans="1:11" x14ac:dyDescent="0.3">
      <c r="A579" s="4" t="s">
        <v>15</v>
      </c>
      <c r="B579" t="s">
        <v>7</v>
      </c>
      <c r="C579">
        <v>54.51</v>
      </c>
      <c r="D579">
        <v>3</v>
      </c>
      <c r="E579">
        <v>20</v>
      </c>
      <c r="F579">
        <f>Women_Perfume_Table[[#This Row],[Sold]]*Women_Perfume_Table[[#This Row],[Price]]</f>
        <v>1090.2</v>
      </c>
      <c r="G579" s="2">
        <v>45297</v>
      </c>
      <c r="H579" s="3" t="s">
        <v>336</v>
      </c>
      <c r="I579">
        <f>((Women_Perfume_Table[[#This Row],[Total Sales]]-$M$2)/$M$3)</f>
        <v>-0.34604443916149852</v>
      </c>
      <c r="J579" s="4" t="str">
        <f>IF(Women_Perfume_Table[[#This Row],[Z-Score]]&gt;3,"No","Yes")</f>
        <v>Yes</v>
      </c>
      <c r="K579" s="4">
        <f>AVERAGEIFS(Women_Perfume_Table[Total Sales],Women_Perfume_Table[Type],Women_Perfume_Table[[#This Row],[Type]])</f>
        <v>398.99928571428575</v>
      </c>
    </row>
    <row r="580" spans="1:11" x14ac:dyDescent="0.3">
      <c r="A580" s="4" t="s">
        <v>179</v>
      </c>
      <c r="B580" t="s">
        <v>2</v>
      </c>
      <c r="C580">
        <v>99</v>
      </c>
      <c r="D580">
        <v>1</v>
      </c>
      <c r="E580">
        <v>11</v>
      </c>
      <c r="F580">
        <f>Women_Perfume_Table[[#This Row],[Sold]]*Women_Perfume_Table[[#This Row],[Price]]</f>
        <v>1089</v>
      </c>
      <c r="G580" s="2">
        <v>45413</v>
      </c>
      <c r="H580" s="3" t="s">
        <v>335</v>
      </c>
      <c r="I580">
        <f>((Women_Perfume_Table[[#This Row],[Total Sales]]-$M$2)/$M$3)</f>
        <v>-0.34607688451619983</v>
      </c>
      <c r="J580" s="4" t="str">
        <f>IF(Women_Perfume_Table[[#This Row],[Z-Score]]&gt;3,"No","Yes")</f>
        <v>Yes</v>
      </c>
      <c r="K580" s="4">
        <f>AVERAGEIFS(Women_Perfume_Table[Total Sales],Women_Perfume_Table[Type],Women_Perfume_Table[[#This Row],[Type]])</f>
        <v>12921.930135363791</v>
      </c>
    </row>
    <row r="581" spans="1:11" x14ac:dyDescent="0.3">
      <c r="A581" s="4" t="s">
        <v>3</v>
      </c>
      <c r="B581" t="s">
        <v>9</v>
      </c>
      <c r="C581">
        <v>8.99</v>
      </c>
      <c r="D581">
        <v>10</v>
      </c>
      <c r="E581">
        <v>120</v>
      </c>
      <c r="F581">
        <f>Women_Perfume_Table[[#This Row],[Sold]]*Women_Perfume_Table[[#This Row],[Price]]</f>
        <v>1078.8</v>
      </c>
      <c r="G581" s="2">
        <v>45363</v>
      </c>
      <c r="H581" s="3" t="s">
        <v>336</v>
      </c>
      <c r="I581">
        <f>((Women_Perfume_Table[[#This Row],[Total Sales]]-$M$2)/$M$3)</f>
        <v>-0.34635267003116055</v>
      </c>
      <c r="J581" s="4" t="str">
        <f>IF(Women_Perfume_Table[[#This Row],[Z-Score]]&gt;3,"No","Yes")</f>
        <v>Yes</v>
      </c>
      <c r="K581" s="4">
        <f>AVERAGEIFS(Women_Perfume_Table[Total Sales],Women_Perfume_Table[Type],Women_Perfume_Table[[#This Row],[Type]])</f>
        <v>2618.7521428571413</v>
      </c>
    </row>
    <row r="582" spans="1:11" x14ac:dyDescent="0.3">
      <c r="A582" s="4" t="s">
        <v>14</v>
      </c>
      <c r="B582" t="s">
        <v>2</v>
      </c>
      <c r="C582">
        <v>58.99</v>
      </c>
      <c r="D582">
        <v>1</v>
      </c>
      <c r="E582">
        <v>18</v>
      </c>
      <c r="F582">
        <f>Women_Perfume_Table[[#This Row],[Sold]]*Women_Perfume_Table[[#This Row],[Price]]</f>
        <v>1061.82</v>
      </c>
      <c r="G582" s="2">
        <v>45312</v>
      </c>
      <c r="H582" s="3" t="s">
        <v>143</v>
      </c>
      <c r="I582">
        <f>((Women_Perfume_Table[[#This Row],[Total Sales]]-$M$2)/$M$3)</f>
        <v>-0.34681177180018341</v>
      </c>
      <c r="J582" s="4" t="str">
        <f>IF(Women_Perfume_Table[[#This Row],[Z-Score]]&gt;3,"No","Yes")</f>
        <v>Yes</v>
      </c>
      <c r="K582" s="4">
        <f>AVERAGEIFS(Women_Perfume_Table[Total Sales],Women_Perfume_Table[Type],Women_Perfume_Table[[#This Row],[Type]])</f>
        <v>12921.930135363791</v>
      </c>
    </row>
    <row r="583" spans="1:11" x14ac:dyDescent="0.3">
      <c r="A583" s="4" t="s">
        <v>3</v>
      </c>
      <c r="B583" t="s">
        <v>2</v>
      </c>
      <c r="C583">
        <v>15.77</v>
      </c>
      <c r="D583">
        <v>300</v>
      </c>
      <c r="E583">
        <v>67</v>
      </c>
      <c r="F583">
        <f>Women_Perfume_Table[[#This Row],[Sold]]*Women_Perfume_Table[[#This Row],[Price]]</f>
        <v>1056.5899999999999</v>
      </c>
      <c r="G583" s="2">
        <v>45353</v>
      </c>
      <c r="H583" s="3" t="s">
        <v>336</v>
      </c>
      <c r="I583">
        <f>((Women_Perfume_Table[[#This Row],[Total Sales]]-$M$2)/$M$3)</f>
        <v>-0.34695317947108972</v>
      </c>
      <c r="J583" s="4" t="str">
        <f>IF(Women_Perfume_Table[[#This Row],[Z-Score]]&gt;3,"No","Yes")</f>
        <v>Yes</v>
      </c>
      <c r="K583" s="4">
        <f>AVERAGEIFS(Women_Perfume_Table[Total Sales],Women_Perfume_Table[Type],Women_Perfume_Table[[#This Row],[Type]])</f>
        <v>12921.930135363791</v>
      </c>
    </row>
    <row r="584" spans="1:11" x14ac:dyDescent="0.3">
      <c r="A584" s="4" t="s">
        <v>32</v>
      </c>
      <c r="B584" t="s">
        <v>2</v>
      </c>
      <c r="C584">
        <v>43.99</v>
      </c>
      <c r="D584">
        <v>10</v>
      </c>
      <c r="E584">
        <v>24</v>
      </c>
      <c r="F584">
        <f>Women_Perfume_Table[[#This Row],[Sold]]*Women_Perfume_Table[[#This Row],[Price]]</f>
        <v>1055.76</v>
      </c>
      <c r="G584" s="2">
        <v>45416</v>
      </c>
      <c r="H584" s="3" t="s">
        <v>335</v>
      </c>
      <c r="I584">
        <f>((Women_Perfume_Table[[#This Row],[Total Sales]]-$M$2)/$M$3)</f>
        <v>-0.34697562084142475</v>
      </c>
      <c r="J584" s="4" t="str">
        <f>IF(Women_Perfume_Table[[#This Row],[Z-Score]]&gt;3,"No","Yes")</f>
        <v>Yes</v>
      </c>
      <c r="K584" s="4">
        <f>AVERAGEIFS(Women_Perfume_Table[Total Sales],Women_Perfume_Table[Type],Women_Perfume_Table[[#This Row],[Type]])</f>
        <v>12921.930135363791</v>
      </c>
    </row>
    <row r="585" spans="1:11" x14ac:dyDescent="0.3">
      <c r="A585" s="4" t="s">
        <v>253</v>
      </c>
      <c r="B585" t="s">
        <v>109</v>
      </c>
      <c r="C585">
        <v>14.4</v>
      </c>
      <c r="D585">
        <v>5</v>
      </c>
      <c r="E585">
        <v>73</v>
      </c>
      <c r="F585">
        <f>Women_Perfume_Table[[#This Row],[Sold]]*Women_Perfume_Table[[#This Row],[Price]]</f>
        <v>1051.2</v>
      </c>
      <c r="G585" s="2">
        <v>45410</v>
      </c>
      <c r="H585" s="3" t="s">
        <v>143</v>
      </c>
      <c r="I585">
        <f>((Women_Perfume_Table[[#This Row],[Total Sales]]-$M$2)/$M$3)</f>
        <v>-0.34709891318928954</v>
      </c>
      <c r="J585" s="4" t="str">
        <f>IF(Women_Perfume_Table[[#This Row],[Z-Score]]&gt;3,"No","Yes")</f>
        <v>Yes</v>
      </c>
      <c r="K585" s="4">
        <f>AVERAGEIFS(Women_Perfume_Table[Total Sales],Women_Perfume_Table[Type],Women_Perfume_Table[[#This Row],[Type]])</f>
        <v>1315.6</v>
      </c>
    </row>
    <row r="586" spans="1:11" x14ac:dyDescent="0.3">
      <c r="A586" s="4" t="s">
        <v>93</v>
      </c>
      <c r="B586" t="s">
        <v>282</v>
      </c>
      <c r="C586">
        <v>34.99</v>
      </c>
      <c r="D586">
        <v>9</v>
      </c>
      <c r="E586">
        <v>30</v>
      </c>
      <c r="F586">
        <f>Women_Perfume_Table[[#This Row],[Sold]]*Women_Perfume_Table[[#This Row],[Price]]</f>
        <v>1049.7</v>
      </c>
      <c r="G586" s="2">
        <v>45299</v>
      </c>
      <c r="H586" s="3" t="s">
        <v>143</v>
      </c>
      <c r="I586">
        <f>((Women_Perfume_Table[[#This Row],[Total Sales]]-$M$2)/$M$3)</f>
        <v>-0.34713946988266609</v>
      </c>
      <c r="J586" s="4" t="str">
        <f>IF(Women_Perfume_Table[[#This Row],[Z-Score]]&gt;3,"No","Yes")</f>
        <v>Yes</v>
      </c>
      <c r="K586" s="4">
        <f>AVERAGEIFS(Women_Perfume_Table[Total Sales],Women_Perfume_Table[Type],Women_Perfume_Table[[#This Row],[Type]])</f>
        <v>1049.7</v>
      </c>
    </row>
    <row r="587" spans="1:11" x14ac:dyDescent="0.3">
      <c r="A587" s="4" t="s">
        <v>265</v>
      </c>
      <c r="B587" t="s">
        <v>4</v>
      </c>
      <c r="C587">
        <v>7.99</v>
      </c>
      <c r="D587">
        <v>8</v>
      </c>
      <c r="E587">
        <v>131</v>
      </c>
      <c r="F587">
        <f>Women_Perfume_Table[[#This Row],[Sold]]*Women_Perfume_Table[[#This Row],[Price]]</f>
        <v>1046.69</v>
      </c>
      <c r="G587" s="2">
        <v>45408</v>
      </c>
      <c r="H587" s="3" t="s">
        <v>336</v>
      </c>
      <c r="I587">
        <f>((Women_Perfume_Table[[#This Row],[Total Sales]]-$M$2)/$M$3)</f>
        <v>-0.34722085364737509</v>
      </c>
      <c r="J587" s="4" t="str">
        <f>IF(Women_Perfume_Table[[#This Row],[Z-Score]]&gt;3,"No","Yes")</f>
        <v>Yes</v>
      </c>
      <c r="K587" s="4">
        <f>AVERAGEIFS(Women_Perfume_Table[Total Sales],Women_Perfume_Table[Type],Women_Perfume_Table[[#This Row],[Type]])</f>
        <v>24241.821658291443</v>
      </c>
    </row>
    <row r="588" spans="1:11" x14ac:dyDescent="0.3">
      <c r="A588" s="4" t="s">
        <v>40</v>
      </c>
      <c r="B588" t="s">
        <v>2</v>
      </c>
      <c r="C588">
        <v>49.68</v>
      </c>
      <c r="D588">
        <v>10</v>
      </c>
      <c r="E588">
        <v>21</v>
      </c>
      <c r="F588">
        <f>Women_Perfume_Table[[#This Row],[Sold]]*Women_Perfume_Table[[#This Row],[Price]]</f>
        <v>1043.28</v>
      </c>
      <c r="G588" s="2">
        <v>45391</v>
      </c>
      <c r="H588" s="3" t="s">
        <v>336</v>
      </c>
      <c r="I588">
        <f>((Women_Perfume_Table[[#This Row],[Total Sales]]-$M$2)/$M$3)</f>
        <v>-0.34731305253031786</v>
      </c>
      <c r="J588" s="4" t="str">
        <f>IF(Women_Perfume_Table[[#This Row],[Z-Score]]&gt;3,"No","Yes")</f>
        <v>Yes</v>
      </c>
      <c r="K588" s="4">
        <f>AVERAGEIFS(Women_Perfume_Table[Total Sales],Women_Perfume_Table[Type],Women_Perfume_Table[[#This Row],[Type]])</f>
        <v>12921.930135363791</v>
      </c>
    </row>
    <row r="589" spans="1:11" x14ac:dyDescent="0.3">
      <c r="A589" s="4" t="s">
        <v>220</v>
      </c>
      <c r="B589" t="s">
        <v>2</v>
      </c>
      <c r="C589">
        <v>44.98</v>
      </c>
      <c r="D589">
        <v>10</v>
      </c>
      <c r="E589">
        <v>23</v>
      </c>
      <c r="F589">
        <f>Women_Perfume_Table[[#This Row],[Sold]]*Women_Perfume_Table[[#This Row],[Price]]</f>
        <v>1034.54</v>
      </c>
      <c r="G589" s="2">
        <v>45377</v>
      </c>
      <c r="H589" s="3" t="s">
        <v>337</v>
      </c>
      <c r="I589">
        <f>((Women_Perfume_Table[[#This Row],[Total Sales]]-$M$2)/$M$3)</f>
        <v>-0.34754936286372534</v>
      </c>
      <c r="J589" s="4" t="str">
        <f>IF(Women_Perfume_Table[[#This Row],[Z-Score]]&gt;3,"No","Yes")</f>
        <v>Yes</v>
      </c>
      <c r="K589" s="4">
        <f>AVERAGEIFS(Women_Perfume_Table[Total Sales],Women_Perfume_Table[Type],Women_Perfume_Table[[#This Row],[Type]])</f>
        <v>12921.930135363791</v>
      </c>
    </row>
    <row r="590" spans="1:11" x14ac:dyDescent="0.3">
      <c r="A590" s="4" t="s">
        <v>27</v>
      </c>
      <c r="B590" s="4" t="s">
        <v>9</v>
      </c>
      <c r="C590">
        <v>10.99</v>
      </c>
      <c r="D590">
        <v>10</v>
      </c>
      <c r="E590">
        <v>94</v>
      </c>
      <c r="F590">
        <f>Women_Perfume_Table[[#This Row],[Sold]]*Women_Perfume_Table[[#This Row],[Price]]</f>
        <v>1033.06</v>
      </c>
      <c r="G590" s="2">
        <v>45356</v>
      </c>
      <c r="H590" s="3" t="s">
        <v>143</v>
      </c>
      <c r="I590">
        <f>((Women_Perfume_Table[[#This Row],[Total Sales]]-$M$2)/$M$3)</f>
        <v>-0.34758937880119029</v>
      </c>
      <c r="J590" s="4" t="str">
        <f>IF(Women_Perfume_Table[[#This Row],[Z-Score]]&gt;3,"No","Yes")</f>
        <v>Yes</v>
      </c>
      <c r="K590" s="4">
        <f>AVERAGEIFS(Women_Perfume_Table[Total Sales],Women_Perfume_Table[Type],Women_Perfume_Table[[#This Row],[Type]])</f>
        <v>2618.7521428571413</v>
      </c>
    </row>
    <row r="591" spans="1:11" x14ac:dyDescent="0.3">
      <c r="A591" s="4" t="s">
        <v>56</v>
      </c>
      <c r="B591" t="s">
        <v>2</v>
      </c>
      <c r="C591">
        <v>9.89</v>
      </c>
      <c r="D591">
        <v>4</v>
      </c>
      <c r="E591">
        <v>103</v>
      </c>
      <c r="F591">
        <f>Women_Perfume_Table[[#This Row],[Sold]]*Women_Perfume_Table[[#This Row],[Price]]</f>
        <v>1018.6700000000001</v>
      </c>
      <c r="G591" s="2">
        <v>45318</v>
      </c>
      <c r="H591" s="3" t="s">
        <v>335</v>
      </c>
      <c r="I591">
        <f>((Women_Perfume_Table[[#This Row],[Total Sales]]-$M$2)/$M$3)</f>
        <v>-0.34797845267964955</v>
      </c>
      <c r="J591" s="4" t="str">
        <f>IF(Women_Perfume_Table[[#This Row],[Z-Score]]&gt;3,"No","Yes")</f>
        <v>Yes</v>
      </c>
      <c r="K591" s="4">
        <f>AVERAGEIFS(Women_Perfume_Table[Total Sales],Women_Perfume_Table[Type],Women_Perfume_Table[[#This Row],[Type]])</f>
        <v>12921.930135363791</v>
      </c>
    </row>
    <row r="592" spans="1:11" x14ac:dyDescent="0.3">
      <c r="A592" s="4" t="s">
        <v>266</v>
      </c>
      <c r="B592" s="4" t="s">
        <v>9</v>
      </c>
      <c r="C592">
        <v>25.99</v>
      </c>
      <c r="D592">
        <v>13</v>
      </c>
      <c r="E592">
        <v>39</v>
      </c>
      <c r="F592">
        <f>Women_Perfume_Table[[#This Row],[Sold]]*Women_Perfume_Table[[#This Row],[Price]]</f>
        <v>1013.6099999999999</v>
      </c>
      <c r="G592" s="2">
        <v>45347</v>
      </c>
      <c r="H592" s="3" t="s">
        <v>143</v>
      </c>
      <c r="I592">
        <f>((Women_Perfume_Table[[#This Row],[Total Sales]]-$M$2)/$M$3)</f>
        <v>-0.34811526392530656</v>
      </c>
      <c r="J592" s="4" t="str">
        <f>IF(Women_Perfume_Table[[#This Row],[Z-Score]]&gt;3,"No","Yes")</f>
        <v>Yes</v>
      </c>
      <c r="K592" s="4">
        <f>AVERAGEIFS(Women_Perfume_Table[Total Sales],Women_Perfume_Table[Type],Women_Perfume_Table[[#This Row],[Type]])</f>
        <v>2618.7521428571413</v>
      </c>
    </row>
    <row r="593" spans="1:11" x14ac:dyDescent="0.3">
      <c r="A593" s="4" t="s">
        <v>27</v>
      </c>
      <c r="B593" t="s">
        <v>2</v>
      </c>
      <c r="C593">
        <v>100.99</v>
      </c>
      <c r="D593">
        <v>1</v>
      </c>
      <c r="E593">
        <v>10</v>
      </c>
      <c r="F593">
        <f>Women_Perfume_Table[[#This Row],[Sold]]*Women_Perfume_Table[[#This Row],[Price]]</f>
        <v>1009.9</v>
      </c>
      <c r="G593" s="2">
        <v>45336</v>
      </c>
      <c r="H593" s="3" t="s">
        <v>336</v>
      </c>
      <c r="I593">
        <f>((Women_Perfume_Table[[#This Row],[Total Sales]]-$M$2)/$M$3)</f>
        <v>-0.34821557414692461</v>
      </c>
      <c r="J593" s="4" t="str">
        <f>IF(Women_Perfume_Table[[#This Row],[Z-Score]]&gt;3,"No","Yes")</f>
        <v>Yes</v>
      </c>
      <c r="K593" s="4">
        <f>AVERAGEIFS(Women_Perfume_Table[Total Sales],Women_Perfume_Table[Type],Women_Perfume_Table[[#This Row],[Type]])</f>
        <v>12921.930135363791</v>
      </c>
    </row>
    <row r="594" spans="1:11" x14ac:dyDescent="0.3">
      <c r="A594" s="4" t="s">
        <v>202</v>
      </c>
      <c r="B594" t="s">
        <v>2</v>
      </c>
      <c r="C594">
        <v>62.99</v>
      </c>
      <c r="D594">
        <v>2</v>
      </c>
      <c r="E594">
        <v>16</v>
      </c>
      <c r="F594">
        <f>Women_Perfume_Table[[#This Row],[Sold]]*Women_Perfume_Table[[#This Row],[Price]]</f>
        <v>1007.84</v>
      </c>
      <c r="G594" s="2">
        <v>45362</v>
      </c>
      <c r="H594" s="3" t="s">
        <v>143</v>
      </c>
      <c r="I594">
        <f>((Women_Perfume_Table[[#This Row],[Total Sales]]-$M$2)/$M$3)</f>
        <v>-0.34827127200582847</v>
      </c>
      <c r="J594" s="4" t="str">
        <f>IF(Women_Perfume_Table[[#This Row],[Z-Score]]&gt;3,"No","Yes")</f>
        <v>Yes</v>
      </c>
      <c r="K594" s="4">
        <f>AVERAGEIFS(Women_Perfume_Table[Total Sales],Women_Perfume_Table[Type],Women_Perfume_Table[[#This Row],[Type]])</f>
        <v>12921.930135363791</v>
      </c>
    </row>
    <row r="595" spans="1:11" x14ac:dyDescent="0.3">
      <c r="A595" s="4" t="s">
        <v>197</v>
      </c>
      <c r="B595" t="s">
        <v>309</v>
      </c>
      <c r="C595">
        <v>5.65</v>
      </c>
      <c r="D595">
        <v>6</v>
      </c>
      <c r="E595">
        <v>178</v>
      </c>
      <c r="F595">
        <f>Women_Perfume_Table[[#This Row],[Sold]]*Women_Perfume_Table[[#This Row],[Price]]</f>
        <v>1005.7</v>
      </c>
      <c r="G595" s="2">
        <v>45296</v>
      </c>
      <c r="H595" s="3" t="s">
        <v>337</v>
      </c>
      <c r="I595">
        <f>((Women_Perfume_Table[[#This Row],[Total Sales]]-$M$2)/$M$3)</f>
        <v>-0.34832913288837902</v>
      </c>
      <c r="J595" s="4" t="str">
        <f>IF(Women_Perfume_Table[[#This Row],[Z-Score]]&gt;3,"No","Yes")</f>
        <v>Yes</v>
      </c>
      <c r="K595" s="4">
        <f>AVERAGEIFS(Women_Perfume_Table[Total Sales],Women_Perfume_Table[Type],Women_Perfume_Table[[#This Row],[Type]])</f>
        <v>1005.7</v>
      </c>
    </row>
    <row r="596" spans="1:11" x14ac:dyDescent="0.3">
      <c r="A596" s="4" t="s">
        <v>346</v>
      </c>
      <c r="B596" t="s">
        <v>2</v>
      </c>
      <c r="C596">
        <v>76.989999999999995</v>
      </c>
      <c r="D596">
        <v>2</v>
      </c>
      <c r="E596">
        <v>13</v>
      </c>
      <c r="F596">
        <f>Women_Perfume_Table[[#This Row],[Sold]]*Women_Perfume_Table[[#This Row],[Price]]</f>
        <v>1000.8699999999999</v>
      </c>
      <c r="G596" s="2">
        <v>45329</v>
      </c>
      <c r="H596" s="3" t="s">
        <v>143</v>
      </c>
      <c r="I596">
        <f>((Women_Perfume_Table[[#This Row],[Total Sales]]-$M$2)/$M$3)</f>
        <v>-0.34845972544105164</v>
      </c>
      <c r="J596" s="4" t="str">
        <f>IF(Women_Perfume_Table[[#This Row],[Z-Score]]&gt;3,"No","Yes")</f>
        <v>Yes</v>
      </c>
      <c r="K596" s="4">
        <f>AVERAGEIFS(Women_Perfume_Table[Total Sales],Women_Perfume_Table[Type],Women_Perfume_Table[[#This Row],[Type]])</f>
        <v>12921.930135363791</v>
      </c>
    </row>
    <row r="597" spans="1:11" x14ac:dyDescent="0.3">
      <c r="A597" s="4" t="s">
        <v>346</v>
      </c>
      <c r="B597" t="s">
        <v>2</v>
      </c>
      <c r="C597">
        <v>99.99</v>
      </c>
      <c r="D597">
        <v>1</v>
      </c>
      <c r="E597">
        <v>10</v>
      </c>
      <c r="F597">
        <f>Women_Perfume_Table[[#This Row],[Sold]]*Women_Perfume_Table[[#This Row],[Price]]</f>
        <v>999.9</v>
      </c>
      <c r="G597" s="2">
        <v>45307</v>
      </c>
      <c r="H597" s="3" t="s">
        <v>336</v>
      </c>
      <c r="I597">
        <f>((Women_Perfume_Table[[#This Row],[Total Sales]]-$M$2)/$M$3)</f>
        <v>-0.3484859521027685</v>
      </c>
      <c r="J597" s="4" t="str">
        <f>IF(Women_Perfume_Table[[#This Row],[Z-Score]]&gt;3,"No","Yes")</f>
        <v>Yes</v>
      </c>
      <c r="K597" s="4">
        <f>AVERAGEIFS(Women_Perfume_Table[Total Sales],Women_Perfume_Table[Type],Women_Perfume_Table[[#This Row],[Type]])</f>
        <v>12921.930135363791</v>
      </c>
    </row>
    <row r="598" spans="1:11" x14ac:dyDescent="0.3">
      <c r="A598" s="4" t="s">
        <v>329</v>
      </c>
      <c r="B598" t="s">
        <v>2</v>
      </c>
      <c r="C598">
        <v>54.95</v>
      </c>
      <c r="D598">
        <v>10</v>
      </c>
      <c r="E598">
        <v>18</v>
      </c>
      <c r="F598">
        <f>Women_Perfume_Table[[#This Row],[Sold]]*Women_Perfume_Table[[#This Row],[Price]]</f>
        <v>989.1</v>
      </c>
      <c r="G598" s="2">
        <v>45437</v>
      </c>
      <c r="H598" s="3" t="s">
        <v>335</v>
      </c>
      <c r="I598">
        <f>((Women_Perfume_Table[[#This Row],[Total Sales]]-$M$2)/$M$3)</f>
        <v>-0.34877796029507979</v>
      </c>
      <c r="J598" s="4" t="str">
        <f>IF(Women_Perfume_Table[[#This Row],[Z-Score]]&gt;3,"No","Yes")</f>
        <v>Yes</v>
      </c>
      <c r="K598" s="4">
        <f>AVERAGEIFS(Women_Perfume_Table[Total Sales],Women_Perfume_Table[Type],Women_Perfume_Table[[#This Row],[Type]])</f>
        <v>12921.930135363791</v>
      </c>
    </row>
    <row r="599" spans="1:11" x14ac:dyDescent="0.3">
      <c r="A599" s="4" t="s">
        <v>55</v>
      </c>
      <c r="B599" t="s">
        <v>2</v>
      </c>
      <c r="C599">
        <v>15</v>
      </c>
      <c r="D599">
        <v>10</v>
      </c>
      <c r="E599">
        <v>65</v>
      </c>
      <c r="F599">
        <f>Women_Perfume_Table[[#This Row],[Sold]]*Women_Perfume_Table[[#This Row],[Price]]</f>
        <v>975</v>
      </c>
      <c r="G599" s="2">
        <v>45409</v>
      </c>
      <c r="H599" s="3" t="s">
        <v>336</v>
      </c>
      <c r="I599">
        <f>((Women_Perfume_Table[[#This Row],[Total Sales]]-$M$2)/$M$3)</f>
        <v>-0.34915919321281963</v>
      </c>
      <c r="J599" s="4" t="str">
        <f>IF(Women_Perfume_Table[[#This Row],[Z-Score]]&gt;3,"No","Yes")</f>
        <v>Yes</v>
      </c>
      <c r="K599" s="4">
        <f>AVERAGEIFS(Women_Perfume_Table[Total Sales],Women_Perfume_Table[Type],Women_Perfume_Table[[#This Row],[Type]])</f>
        <v>12921.930135363791</v>
      </c>
    </row>
    <row r="600" spans="1:11" x14ac:dyDescent="0.3">
      <c r="A600" s="4" t="s">
        <v>202</v>
      </c>
      <c r="B600" t="s">
        <v>4</v>
      </c>
      <c r="C600">
        <v>74.989999999999995</v>
      </c>
      <c r="D600">
        <v>10</v>
      </c>
      <c r="E600">
        <v>13</v>
      </c>
      <c r="F600">
        <f>Women_Perfume_Table[[#This Row],[Sold]]*Women_Perfume_Table[[#This Row],[Price]]</f>
        <v>974.86999999999989</v>
      </c>
      <c r="G600" s="2">
        <v>45410</v>
      </c>
      <c r="H600" s="3" t="s">
        <v>336</v>
      </c>
      <c r="I600">
        <f>((Women_Perfume_Table[[#This Row],[Total Sales]]-$M$2)/$M$3)</f>
        <v>-0.34916270812624561</v>
      </c>
      <c r="J600" s="4" t="str">
        <f>IF(Women_Perfume_Table[[#This Row],[Z-Score]]&gt;3,"No","Yes")</f>
        <v>Yes</v>
      </c>
      <c r="K600" s="4">
        <f>AVERAGEIFS(Women_Perfume_Table[Total Sales],Women_Perfume_Table[Type],Women_Perfume_Table[[#This Row],[Type]])</f>
        <v>24241.821658291443</v>
      </c>
    </row>
    <row r="601" spans="1:11" x14ac:dyDescent="0.3">
      <c r="A601" s="4" t="s">
        <v>268</v>
      </c>
      <c r="B601" t="s">
        <v>54</v>
      </c>
      <c r="C601">
        <v>34.36</v>
      </c>
      <c r="D601">
        <v>10</v>
      </c>
      <c r="E601">
        <v>28</v>
      </c>
      <c r="F601">
        <f>Women_Perfume_Table[[#This Row],[Sold]]*Women_Perfume_Table[[#This Row],[Price]]</f>
        <v>962.07999999999993</v>
      </c>
      <c r="G601" s="2">
        <v>45377</v>
      </c>
      <c r="H601" s="3" t="s">
        <v>336</v>
      </c>
      <c r="I601">
        <f>((Women_Perfume_Table[[#This Row],[Total Sales]]-$M$2)/$M$3)</f>
        <v>-0.34950852153176987</v>
      </c>
      <c r="J601" s="4" t="str">
        <f>IF(Women_Perfume_Table[[#This Row],[Z-Score]]&gt;3,"No","Yes")</f>
        <v>Yes</v>
      </c>
      <c r="K601" s="4">
        <f>AVERAGEIFS(Women_Perfume_Table[Total Sales],Women_Perfume_Table[Type],Women_Perfume_Table[[#This Row],[Type]])</f>
        <v>24241.821658291443</v>
      </c>
    </row>
    <row r="602" spans="1:11" x14ac:dyDescent="0.3">
      <c r="A602" s="4" t="s">
        <v>226</v>
      </c>
      <c r="B602" t="s">
        <v>2</v>
      </c>
      <c r="C602">
        <v>12.95</v>
      </c>
      <c r="D602">
        <v>4</v>
      </c>
      <c r="E602">
        <v>73</v>
      </c>
      <c r="F602">
        <f>Women_Perfume_Table[[#This Row],[Sold]]*Women_Perfume_Table[[#This Row],[Price]]</f>
        <v>945.34999999999991</v>
      </c>
      <c r="G602" s="2">
        <v>45437</v>
      </c>
      <c r="H602" s="3" t="s">
        <v>143</v>
      </c>
      <c r="I602">
        <f>((Women_Perfume_Table[[#This Row],[Total Sales]]-$M$2)/$M$3)</f>
        <v>-0.34996086385189662</v>
      </c>
      <c r="J602" s="4" t="str">
        <f>IF(Women_Perfume_Table[[#This Row],[Z-Score]]&gt;3,"No","Yes")</f>
        <v>Yes</v>
      </c>
      <c r="K602" s="4">
        <f>AVERAGEIFS(Women_Perfume_Table[Total Sales],Women_Perfume_Table[Type],Women_Perfume_Table[[#This Row],[Type]])</f>
        <v>12921.930135363791</v>
      </c>
    </row>
    <row r="603" spans="1:11" x14ac:dyDescent="0.3">
      <c r="A603" s="4" t="s">
        <v>122</v>
      </c>
      <c r="B603" s="4" t="s">
        <v>2</v>
      </c>
      <c r="C603">
        <v>44.99</v>
      </c>
      <c r="D603">
        <v>8</v>
      </c>
      <c r="E603">
        <v>21</v>
      </c>
      <c r="F603">
        <f>Women_Perfume_Table[[#This Row],[Sold]]*Women_Perfume_Table[[#This Row],[Price]]</f>
        <v>944.79000000000008</v>
      </c>
      <c r="G603" s="2">
        <v>45356</v>
      </c>
      <c r="H603" s="3" t="s">
        <v>143</v>
      </c>
      <c r="I603">
        <f>((Women_Perfume_Table[[#This Row],[Total Sales]]-$M$2)/$M$3)</f>
        <v>-0.34997600501742387</v>
      </c>
      <c r="J603" s="4" t="str">
        <f>IF(Women_Perfume_Table[[#This Row],[Z-Score]]&gt;3,"No","Yes")</f>
        <v>Yes</v>
      </c>
      <c r="K603" s="4">
        <f>AVERAGEIFS(Women_Perfume_Table[Total Sales],Women_Perfume_Table[Type],Women_Perfume_Table[[#This Row],[Type]])</f>
        <v>12921.930135363791</v>
      </c>
    </row>
    <row r="604" spans="1:11" x14ac:dyDescent="0.3">
      <c r="A604" s="4" t="s">
        <v>345</v>
      </c>
      <c r="B604" t="s">
        <v>2</v>
      </c>
      <c r="C604">
        <v>13.88</v>
      </c>
      <c r="D604">
        <v>10</v>
      </c>
      <c r="E604">
        <v>68</v>
      </c>
      <c r="F604">
        <f>Women_Perfume_Table[[#This Row],[Sold]]*Women_Perfume_Table[[#This Row],[Price]]</f>
        <v>943.84</v>
      </c>
      <c r="G604" s="2">
        <v>45367</v>
      </c>
      <c r="H604" s="3" t="s">
        <v>337</v>
      </c>
      <c r="I604">
        <f>((Women_Perfume_Table[[#This Row],[Total Sales]]-$M$2)/$M$3)</f>
        <v>-0.35000169092322908</v>
      </c>
      <c r="J604" s="4" t="str">
        <f>IF(Women_Perfume_Table[[#This Row],[Z-Score]]&gt;3,"No","Yes")</f>
        <v>Yes</v>
      </c>
      <c r="K604" s="4">
        <f>AVERAGEIFS(Women_Perfume_Table[Total Sales],Women_Perfume_Table[Type],Women_Perfume_Table[[#This Row],[Type]])</f>
        <v>12921.930135363791</v>
      </c>
    </row>
    <row r="605" spans="1:11" x14ac:dyDescent="0.3">
      <c r="A605" s="4" t="s">
        <v>63</v>
      </c>
      <c r="B605" t="s">
        <v>4</v>
      </c>
      <c r="C605">
        <v>34.869999999999997</v>
      </c>
      <c r="D605">
        <v>10</v>
      </c>
      <c r="E605">
        <v>27</v>
      </c>
      <c r="F605">
        <f>Women_Perfume_Table[[#This Row],[Sold]]*Women_Perfume_Table[[#This Row],[Price]]</f>
        <v>941.4899999999999</v>
      </c>
      <c r="G605" s="2">
        <v>45430</v>
      </c>
      <c r="H605" s="3" t="s">
        <v>336</v>
      </c>
      <c r="I605">
        <f>((Women_Perfume_Table[[#This Row],[Total Sales]]-$M$2)/$M$3)</f>
        <v>-0.35006522974285237</v>
      </c>
      <c r="J605" s="4" t="str">
        <f>IF(Women_Perfume_Table[[#This Row],[Z-Score]]&gt;3,"No","Yes")</f>
        <v>Yes</v>
      </c>
      <c r="K605" s="4">
        <f>AVERAGEIFS(Women_Perfume_Table[Total Sales],Women_Perfume_Table[Type],Women_Perfume_Table[[#This Row],[Type]])</f>
        <v>24241.821658291443</v>
      </c>
    </row>
    <row r="606" spans="1:11" x14ac:dyDescent="0.3">
      <c r="A606" s="4" t="s">
        <v>55</v>
      </c>
      <c r="B606" s="4" t="s">
        <v>2</v>
      </c>
      <c r="C606">
        <v>20</v>
      </c>
      <c r="D606">
        <v>4</v>
      </c>
      <c r="E606">
        <v>47</v>
      </c>
      <c r="F606">
        <f>Women_Perfume_Table[[#This Row],[Sold]]*Women_Perfume_Table[[#This Row],[Price]]</f>
        <v>940</v>
      </c>
      <c r="G606" s="2">
        <v>45435</v>
      </c>
      <c r="H606" s="3" t="s">
        <v>143</v>
      </c>
      <c r="I606">
        <f>((Women_Perfume_Table[[#This Row],[Total Sales]]-$M$2)/$M$3)</f>
        <v>-0.35010551605827311</v>
      </c>
      <c r="J606" s="4" t="str">
        <f>IF(Women_Perfume_Table[[#This Row],[Z-Score]]&gt;3,"No","Yes")</f>
        <v>Yes</v>
      </c>
      <c r="K606" s="4">
        <f>AVERAGEIFS(Women_Perfume_Table[Total Sales],Women_Perfume_Table[Type],Women_Perfume_Table[[#This Row],[Type]])</f>
        <v>12921.930135363791</v>
      </c>
    </row>
    <row r="607" spans="1:11" x14ac:dyDescent="0.3">
      <c r="A607" s="4" t="s">
        <v>149</v>
      </c>
      <c r="B607" t="s">
        <v>2</v>
      </c>
      <c r="C607">
        <v>54.99</v>
      </c>
      <c r="D607">
        <v>10</v>
      </c>
      <c r="E607">
        <v>17</v>
      </c>
      <c r="F607">
        <f>Women_Perfume_Table[[#This Row],[Sold]]*Women_Perfume_Table[[#This Row],[Price]]</f>
        <v>934.83</v>
      </c>
      <c r="G607" s="2">
        <v>45344</v>
      </c>
      <c r="H607" s="3" t="s">
        <v>336</v>
      </c>
      <c r="I607">
        <f>((Women_Perfume_Table[[#This Row],[Total Sales]]-$M$2)/$M$3)</f>
        <v>-0.35024530146144439</v>
      </c>
      <c r="J607" s="4" t="str">
        <f>IF(Women_Perfume_Table[[#This Row],[Z-Score]]&gt;3,"No","Yes")</f>
        <v>Yes</v>
      </c>
      <c r="K607" s="4">
        <f>AVERAGEIFS(Women_Perfume_Table[Total Sales],Women_Perfume_Table[Type],Women_Perfume_Table[[#This Row],[Type]])</f>
        <v>12921.930135363791</v>
      </c>
    </row>
    <row r="608" spans="1:11" x14ac:dyDescent="0.3">
      <c r="A608" s="4" t="s">
        <v>6</v>
      </c>
      <c r="B608" s="4" t="s">
        <v>9</v>
      </c>
      <c r="C608">
        <v>7.2</v>
      </c>
      <c r="D608">
        <v>10</v>
      </c>
      <c r="E608">
        <v>128</v>
      </c>
      <c r="F608">
        <f>Women_Perfume_Table[[#This Row],[Sold]]*Women_Perfume_Table[[#This Row],[Price]]</f>
        <v>921.6</v>
      </c>
      <c r="G608" s="2">
        <v>45323</v>
      </c>
      <c r="H608" s="3" t="s">
        <v>337</v>
      </c>
      <c r="I608">
        <f>((Women_Perfume_Table[[#This Row],[Total Sales]]-$M$2)/$M$3)</f>
        <v>-0.35060301149702577</v>
      </c>
      <c r="J608" s="4" t="str">
        <f>IF(Women_Perfume_Table[[#This Row],[Z-Score]]&gt;3,"No","Yes")</f>
        <v>Yes</v>
      </c>
      <c r="K608" s="4">
        <f>AVERAGEIFS(Women_Perfume_Table[Total Sales],Women_Perfume_Table[Type],Women_Perfume_Table[[#This Row],[Type]])</f>
        <v>2618.7521428571413</v>
      </c>
    </row>
    <row r="609" spans="1:11" x14ac:dyDescent="0.3">
      <c r="A609" s="4" t="s">
        <v>122</v>
      </c>
      <c r="B609" t="s">
        <v>2</v>
      </c>
      <c r="C609">
        <v>34.99</v>
      </c>
      <c r="D609">
        <v>10</v>
      </c>
      <c r="E609">
        <v>26</v>
      </c>
      <c r="F609">
        <f>Women_Perfume_Table[[#This Row],[Sold]]*Women_Perfume_Table[[#This Row],[Price]]</f>
        <v>909.74</v>
      </c>
      <c r="G609" s="2">
        <v>45414</v>
      </c>
      <c r="H609" s="3" t="s">
        <v>335</v>
      </c>
      <c r="I609">
        <f>((Women_Perfume_Table[[#This Row],[Total Sales]]-$M$2)/$M$3)</f>
        <v>-0.35092367975265659</v>
      </c>
      <c r="J609" s="4" t="str">
        <f>IF(Women_Perfume_Table[[#This Row],[Z-Score]]&gt;3,"No","Yes")</f>
        <v>Yes</v>
      </c>
      <c r="K609" s="4">
        <f>AVERAGEIFS(Women_Perfume_Table[Total Sales],Women_Perfume_Table[Type],Women_Perfume_Table[[#This Row],[Type]])</f>
        <v>12921.930135363791</v>
      </c>
    </row>
    <row r="610" spans="1:11" x14ac:dyDescent="0.3">
      <c r="A610" s="4" t="s">
        <v>328</v>
      </c>
      <c r="B610" t="s">
        <v>9</v>
      </c>
      <c r="C610">
        <v>22.09</v>
      </c>
      <c r="D610">
        <v>1</v>
      </c>
      <c r="E610">
        <v>41</v>
      </c>
      <c r="F610">
        <f>Women_Perfume_Table[[#This Row],[Sold]]*Women_Perfume_Table[[#This Row],[Price]]</f>
        <v>905.68999999999994</v>
      </c>
      <c r="G610" s="2">
        <v>45323</v>
      </c>
      <c r="H610" s="3" t="s">
        <v>335</v>
      </c>
      <c r="I610">
        <f>((Women_Perfume_Table[[#This Row],[Total Sales]]-$M$2)/$M$3)</f>
        <v>-0.3510331828247733</v>
      </c>
      <c r="J610" s="4" t="str">
        <f>IF(Women_Perfume_Table[[#This Row],[Z-Score]]&gt;3,"No","Yes")</f>
        <v>Yes</v>
      </c>
      <c r="K610" s="4">
        <f>AVERAGEIFS(Women_Perfume_Table[Total Sales],Women_Perfume_Table[Type],Women_Perfume_Table[[#This Row],[Type]])</f>
        <v>2618.7521428571413</v>
      </c>
    </row>
    <row r="611" spans="1:11" x14ac:dyDescent="0.3">
      <c r="A611" s="4" t="s">
        <v>204</v>
      </c>
      <c r="B611" t="s">
        <v>2</v>
      </c>
      <c r="C611">
        <v>38.99</v>
      </c>
      <c r="D611">
        <v>9</v>
      </c>
      <c r="E611">
        <v>23</v>
      </c>
      <c r="F611">
        <f>Women_Perfume_Table[[#This Row],[Sold]]*Women_Perfume_Table[[#This Row],[Price]]</f>
        <v>896.7700000000001</v>
      </c>
      <c r="G611" s="2">
        <v>45383</v>
      </c>
      <c r="H611" s="3" t="s">
        <v>335</v>
      </c>
      <c r="I611">
        <f>((Women_Perfume_Table[[#This Row],[Total Sales]]-$M$2)/$M$3)</f>
        <v>-0.35127435996138601</v>
      </c>
      <c r="J611" s="4" t="str">
        <f>IF(Women_Perfume_Table[[#This Row],[Z-Score]]&gt;3,"No","Yes")</f>
        <v>Yes</v>
      </c>
      <c r="K611" s="4">
        <f>AVERAGEIFS(Women_Perfume_Table[Total Sales],Women_Perfume_Table[Type],Women_Perfume_Table[[#This Row],[Type]])</f>
        <v>12921.930135363791</v>
      </c>
    </row>
    <row r="612" spans="1:11" x14ac:dyDescent="0.3">
      <c r="A612" s="4" t="s">
        <v>219</v>
      </c>
      <c r="B612" t="s">
        <v>2</v>
      </c>
      <c r="C612">
        <v>22.99</v>
      </c>
      <c r="D612">
        <v>7</v>
      </c>
      <c r="E612">
        <v>39</v>
      </c>
      <c r="F612">
        <f>Women_Perfume_Table[[#This Row],[Sold]]*Women_Perfume_Table[[#This Row],[Price]]</f>
        <v>896.6099999999999</v>
      </c>
      <c r="G612" s="2">
        <v>45408</v>
      </c>
      <c r="H612" s="3" t="s">
        <v>335</v>
      </c>
      <c r="I612">
        <f>((Women_Perfume_Table[[#This Row],[Total Sales]]-$M$2)/$M$3)</f>
        <v>-0.35127868600867951</v>
      </c>
      <c r="J612" s="4" t="str">
        <f>IF(Women_Perfume_Table[[#This Row],[Z-Score]]&gt;3,"No","Yes")</f>
        <v>Yes</v>
      </c>
      <c r="K612" s="4">
        <f>AVERAGEIFS(Women_Perfume_Table[Total Sales],Women_Perfume_Table[Type],Women_Perfume_Table[[#This Row],[Type]])</f>
        <v>12921.930135363791</v>
      </c>
    </row>
    <row r="613" spans="1:11" x14ac:dyDescent="0.3">
      <c r="A613" s="4" t="s">
        <v>55</v>
      </c>
      <c r="B613" t="s">
        <v>9</v>
      </c>
      <c r="C613">
        <v>22.99</v>
      </c>
      <c r="D613">
        <v>9</v>
      </c>
      <c r="E613">
        <v>39</v>
      </c>
      <c r="F613">
        <f>Women_Perfume_Table[[#This Row],[Sold]]*Women_Perfume_Table[[#This Row],[Price]]</f>
        <v>896.6099999999999</v>
      </c>
      <c r="G613" s="2">
        <v>45377</v>
      </c>
      <c r="H613" s="3" t="s">
        <v>336</v>
      </c>
      <c r="I613">
        <f>((Women_Perfume_Table[[#This Row],[Total Sales]]-$M$2)/$M$3)</f>
        <v>-0.35127868600867951</v>
      </c>
      <c r="J613" s="4" t="str">
        <f>IF(Women_Perfume_Table[[#This Row],[Z-Score]]&gt;3,"No","Yes")</f>
        <v>Yes</v>
      </c>
      <c r="K613" s="4">
        <f>AVERAGEIFS(Women_Perfume_Table[Total Sales],Women_Perfume_Table[Type],Women_Perfume_Table[[#This Row],[Type]])</f>
        <v>2618.7521428571413</v>
      </c>
    </row>
    <row r="614" spans="1:11" x14ac:dyDescent="0.3">
      <c r="A614" s="4" t="s">
        <v>79</v>
      </c>
      <c r="B614" t="s">
        <v>2</v>
      </c>
      <c r="C614">
        <v>43.99</v>
      </c>
      <c r="D614">
        <v>10</v>
      </c>
      <c r="E614">
        <v>20</v>
      </c>
      <c r="F614">
        <f>Women_Perfume_Table[[#This Row],[Sold]]*Women_Perfume_Table[[#This Row],[Price]]</f>
        <v>879.80000000000007</v>
      </c>
      <c r="G614" s="2">
        <v>45350</v>
      </c>
      <c r="H614" s="3" t="s">
        <v>335</v>
      </c>
      <c r="I614">
        <f>((Women_Perfume_Table[[#This Row],[Total Sales]]-$M$2)/$M$3)</f>
        <v>-0.35173319135245307</v>
      </c>
      <c r="J614" s="4" t="str">
        <f>IF(Women_Perfume_Table[[#This Row],[Z-Score]]&gt;3,"No","Yes")</f>
        <v>Yes</v>
      </c>
      <c r="K614" s="4">
        <f>AVERAGEIFS(Women_Perfume_Table[Total Sales],Women_Perfume_Table[Type],Women_Perfume_Table[[#This Row],[Type]])</f>
        <v>12921.930135363791</v>
      </c>
    </row>
    <row r="615" spans="1:11" x14ac:dyDescent="0.3">
      <c r="A615" s="4" t="s">
        <v>48</v>
      </c>
      <c r="B615" s="4" t="s">
        <v>4</v>
      </c>
      <c r="C615">
        <v>43.82</v>
      </c>
      <c r="D615">
        <v>5</v>
      </c>
      <c r="E615">
        <v>20</v>
      </c>
      <c r="F615">
        <f>Women_Perfume_Table[[#This Row],[Sold]]*Women_Perfume_Table[[#This Row],[Price]]</f>
        <v>876.4</v>
      </c>
      <c r="G615" s="2">
        <v>45382</v>
      </c>
      <c r="H615" s="3" t="s">
        <v>143</v>
      </c>
      <c r="I615">
        <f>((Women_Perfume_Table[[#This Row],[Total Sales]]-$M$2)/$M$3)</f>
        <v>-0.35182511985743997</v>
      </c>
      <c r="J615" s="4" t="str">
        <f>IF(Women_Perfume_Table[[#This Row],[Z-Score]]&gt;3,"No","Yes")</f>
        <v>Yes</v>
      </c>
      <c r="K615" s="4">
        <f>AVERAGEIFS(Women_Perfume_Table[Total Sales],Women_Perfume_Table[Type],Women_Perfume_Table[[#This Row],[Type]])</f>
        <v>24241.821658291443</v>
      </c>
    </row>
    <row r="616" spans="1:11" x14ac:dyDescent="0.3">
      <c r="A616" s="4" t="s">
        <v>13</v>
      </c>
      <c r="B616" t="s">
        <v>4</v>
      </c>
      <c r="C616">
        <v>11.95</v>
      </c>
      <c r="D616">
        <v>10</v>
      </c>
      <c r="E616">
        <v>73</v>
      </c>
      <c r="F616">
        <f>Women_Perfume_Table[[#This Row],[Sold]]*Women_Perfume_Table[[#This Row],[Price]]</f>
        <v>872.34999999999991</v>
      </c>
      <c r="G616" s="2">
        <v>45444</v>
      </c>
      <c r="H616" s="3" t="s">
        <v>337</v>
      </c>
      <c r="I616">
        <f>((Women_Perfume_Table[[#This Row],[Total Sales]]-$M$2)/$M$3)</f>
        <v>-0.35193462292955668</v>
      </c>
      <c r="J616" s="4" t="str">
        <f>IF(Women_Perfume_Table[[#This Row],[Z-Score]]&gt;3,"No","Yes")</f>
        <v>Yes</v>
      </c>
      <c r="K616" s="4">
        <f>AVERAGEIFS(Women_Perfume_Table[Total Sales],Women_Perfume_Table[Type],Women_Perfume_Table[[#This Row],[Type]])</f>
        <v>24241.821658291443</v>
      </c>
    </row>
    <row r="617" spans="1:11" x14ac:dyDescent="0.3">
      <c r="A617" s="4" t="s">
        <v>19</v>
      </c>
      <c r="B617" t="s">
        <v>2</v>
      </c>
      <c r="C617">
        <v>43.49</v>
      </c>
      <c r="D617">
        <v>2</v>
      </c>
      <c r="E617">
        <v>20</v>
      </c>
      <c r="F617">
        <f>Women_Perfume_Table[[#This Row],[Sold]]*Women_Perfume_Table[[#This Row],[Price]]</f>
        <v>869.80000000000007</v>
      </c>
      <c r="G617" s="2">
        <v>45340</v>
      </c>
      <c r="H617" s="3" t="s">
        <v>143</v>
      </c>
      <c r="I617">
        <f>((Women_Perfume_Table[[#This Row],[Total Sales]]-$M$2)/$M$3)</f>
        <v>-0.3520035693082969</v>
      </c>
      <c r="J617" s="4" t="str">
        <f>IF(Women_Perfume_Table[[#This Row],[Z-Score]]&gt;3,"No","Yes")</f>
        <v>Yes</v>
      </c>
      <c r="K617" s="4">
        <f>AVERAGEIFS(Women_Perfume_Table[Total Sales],Women_Perfume_Table[Type],Women_Perfume_Table[[#This Row],[Type]])</f>
        <v>12921.930135363791</v>
      </c>
    </row>
    <row r="618" spans="1:11" x14ac:dyDescent="0.3">
      <c r="A618" s="4" t="s">
        <v>204</v>
      </c>
      <c r="B618" t="s">
        <v>2</v>
      </c>
      <c r="C618">
        <v>29.99</v>
      </c>
      <c r="D618">
        <v>10</v>
      </c>
      <c r="E618">
        <v>29</v>
      </c>
      <c r="F618">
        <f>Women_Perfume_Table[[#This Row],[Sold]]*Women_Perfume_Table[[#This Row],[Price]]</f>
        <v>869.70999999999992</v>
      </c>
      <c r="G618" s="2">
        <v>45392</v>
      </c>
      <c r="H618" s="3" t="s">
        <v>335</v>
      </c>
      <c r="I618">
        <f>((Women_Perfume_Table[[#This Row],[Total Sales]]-$M$2)/$M$3)</f>
        <v>-0.35200600270989951</v>
      </c>
      <c r="J618" s="4" t="str">
        <f>IF(Women_Perfume_Table[[#This Row],[Z-Score]]&gt;3,"No","Yes")</f>
        <v>Yes</v>
      </c>
      <c r="K618" s="4">
        <f>AVERAGEIFS(Women_Perfume_Table[Total Sales],Women_Perfume_Table[Type],Women_Perfume_Table[[#This Row],[Type]])</f>
        <v>12921.930135363791</v>
      </c>
    </row>
    <row r="619" spans="1:11" x14ac:dyDescent="0.3">
      <c r="A619" s="4" t="s">
        <v>220</v>
      </c>
      <c r="B619" t="s">
        <v>2</v>
      </c>
      <c r="C619">
        <v>42.99</v>
      </c>
      <c r="D619">
        <v>10</v>
      </c>
      <c r="E619">
        <v>20</v>
      </c>
      <c r="F619">
        <f>Women_Perfume_Table[[#This Row],[Sold]]*Women_Perfume_Table[[#This Row],[Price]]</f>
        <v>859.80000000000007</v>
      </c>
      <c r="G619" s="2">
        <v>45396</v>
      </c>
      <c r="H619" s="3" t="s">
        <v>335</v>
      </c>
      <c r="I619">
        <f>((Women_Perfume_Table[[#This Row],[Total Sales]]-$M$2)/$M$3)</f>
        <v>-0.35227394726414074</v>
      </c>
      <c r="J619" s="4" t="str">
        <f>IF(Women_Perfume_Table[[#This Row],[Z-Score]]&gt;3,"No","Yes")</f>
        <v>Yes</v>
      </c>
      <c r="K619" s="4">
        <f>AVERAGEIFS(Women_Perfume_Table[Total Sales],Women_Perfume_Table[Type],Women_Perfume_Table[[#This Row],[Type]])</f>
        <v>12921.930135363791</v>
      </c>
    </row>
    <row r="620" spans="1:11" x14ac:dyDescent="0.3">
      <c r="A620" s="4" t="s">
        <v>79</v>
      </c>
      <c r="B620" t="s">
        <v>2</v>
      </c>
      <c r="C620">
        <v>49.99</v>
      </c>
      <c r="D620">
        <v>5</v>
      </c>
      <c r="E620">
        <v>17</v>
      </c>
      <c r="F620">
        <f>Women_Perfume_Table[[#This Row],[Sold]]*Women_Perfume_Table[[#This Row],[Price]]</f>
        <v>849.83</v>
      </c>
      <c r="G620" s="2">
        <v>45293</v>
      </c>
      <c r="H620" s="3" t="s">
        <v>143</v>
      </c>
      <c r="I620">
        <f>((Women_Perfume_Table[[#This Row],[Total Sales]]-$M$2)/$M$3)</f>
        <v>-0.35254351408611706</v>
      </c>
      <c r="J620" s="4" t="str">
        <f>IF(Women_Perfume_Table[[#This Row],[Z-Score]]&gt;3,"No","Yes")</f>
        <v>Yes</v>
      </c>
      <c r="K620" s="4">
        <f>AVERAGEIFS(Women_Perfume_Table[Total Sales],Women_Perfume_Table[Type],Women_Perfume_Table[[#This Row],[Type]])</f>
        <v>12921.930135363791</v>
      </c>
    </row>
    <row r="621" spans="1:11" x14ac:dyDescent="0.3">
      <c r="A621" s="4" t="s">
        <v>320</v>
      </c>
      <c r="B621" t="s">
        <v>9</v>
      </c>
      <c r="C621">
        <v>14.9</v>
      </c>
      <c r="D621">
        <v>10</v>
      </c>
      <c r="E621">
        <v>56</v>
      </c>
      <c r="F621">
        <f>Women_Perfume_Table[[#This Row],[Sold]]*Women_Perfume_Table[[#This Row],[Price]]</f>
        <v>834.4</v>
      </c>
      <c r="G621" s="2">
        <v>45327</v>
      </c>
      <c r="H621" s="3" t="s">
        <v>335</v>
      </c>
      <c r="I621">
        <f>((Women_Perfume_Table[[#This Row],[Total Sales]]-$M$2)/$M$3)</f>
        <v>-0.35296070727198409</v>
      </c>
      <c r="J621" s="4" t="str">
        <f>IF(Women_Perfume_Table[[#This Row],[Z-Score]]&gt;3,"No","Yes")</f>
        <v>Yes</v>
      </c>
      <c r="K621" s="4">
        <f>AVERAGEIFS(Women_Perfume_Table[Total Sales],Women_Perfume_Table[Type],Women_Perfume_Table[[#This Row],[Type]])</f>
        <v>2618.7521428571413</v>
      </c>
    </row>
    <row r="622" spans="1:11" x14ac:dyDescent="0.3">
      <c r="A622" s="4" t="s">
        <v>116</v>
      </c>
      <c r="B622" t="s">
        <v>2</v>
      </c>
      <c r="C622">
        <v>119</v>
      </c>
      <c r="D622">
        <v>2</v>
      </c>
      <c r="E622">
        <v>7</v>
      </c>
      <c r="F622">
        <f>Women_Perfume_Table[[#This Row],[Sold]]*Women_Perfume_Table[[#This Row],[Price]]</f>
        <v>833</v>
      </c>
      <c r="G622" s="2">
        <v>45370</v>
      </c>
      <c r="H622" s="3" t="s">
        <v>335</v>
      </c>
      <c r="I622">
        <f>((Women_Perfume_Table[[#This Row],[Total Sales]]-$M$2)/$M$3)</f>
        <v>-0.35299856018580222</v>
      </c>
      <c r="J622" s="4" t="str">
        <f>IF(Women_Perfume_Table[[#This Row],[Z-Score]]&gt;3,"No","Yes")</f>
        <v>Yes</v>
      </c>
      <c r="K622" s="4">
        <f>AVERAGEIFS(Women_Perfume_Table[Total Sales],Women_Perfume_Table[Type],Women_Perfume_Table[[#This Row],[Type]])</f>
        <v>12921.930135363791</v>
      </c>
    </row>
    <row r="623" spans="1:11" x14ac:dyDescent="0.3">
      <c r="A623" s="4" t="s">
        <v>55</v>
      </c>
      <c r="B623" t="s">
        <v>2</v>
      </c>
      <c r="C623">
        <v>20</v>
      </c>
      <c r="D623">
        <v>2</v>
      </c>
      <c r="E623">
        <v>41</v>
      </c>
      <c r="F623">
        <f>Women_Perfume_Table[[#This Row],[Sold]]*Women_Perfume_Table[[#This Row],[Price]]</f>
        <v>820</v>
      </c>
      <c r="G623" s="2">
        <v>45322</v>
      </c>
      <c r="H623" s="3" t="s">
        <v>335</v>
      </c>
      <c r="I623">
        <f>((Women_Perfume_Table[[#This Row],[Total Sales]]-$M$2)/$M$3)</f>
        <v>-0.35335005152839921</v>
      </c>
      <c r="J623" s="4" t="str">
        <f>IF(Women_Perfume_Table[[#This Row],[Z-Score]]&gt;3,"No","Yes")</f>
        <v>Yes</v>
      </c>
      <c r="K623" s="4">
        <f>AVERAGEIFS(Women_Perfume_Table[Total Sales],Women_Perfume_Table[Type],Women_Perfume_Table[[#This Row],[Type]])</f>
        <v>12921.930135363791</v>
      </c>
    </row>
    <row r="624" spans="1:11" x14ac:dyDescent="0.3">
      <c r="A624" s="4" t="s">
        <v>258</v>
      </c>
      <c r="B624" t="s">
        <v>2</v>
      </c>
      <c r="C624">
        <v>19.899999999999999</v>
      </c>
      <c r="D624">
        <v>1</v>
      </c>
      <c r="E624">
        <v>41</v>
      </c>
      <c r="F624">
        <f>Women_Perfume_Table[[#This Row],[Sold]]*Women_Perfume_Table[[#This Row],[Price]]</f>
        <v>815.9</v>
      </c>
      <c r="G624" s="2">
        <v>45440</v>
      </c>
      <c r="H624" s="3" t="s">
        <v>336</v>
      </c>
      <c r="I624">
        <f>((Women_Perfume_Table[[#This Row],[Total Sales]]-$M$2)/$M$3)</f>
        <v>-0.35346090649029521</v>
      </c>
      <c r="J624" s="4" t="str">
        <f>IF(Women_Perfume_Table[[#This Row],[Z-Score]]&gt;3,"No","Yes")</f>
        <v>Yes</v>
      </c>
      <c r="K624" s="4">
        <f>AVERAGEIFS(Women_Perfume_Table[Total Sales],Women_Perfume_Table[Type],Women_Perfume_Table[[#This Row],[Type]])</f>
        <v>12921.930135363791</v>
      </c>
    </row>
    <row r="625" spans="1:11" x14ac:dyDescent="0.3">
      <c r="A625" s="4" t="s">
        <v>220</v>
      </c>
      <c r="B625" t="s">
        <v>2</v>
      </c>
      <c r="C625">
        <v>67.5</v>
      </c>
      <c r="D625">
        <v>10</v>
      </c>
      <c r="E625">
        <v>12</v>
      </c>
      <c r="F625">
        <f>Women_Perfume_Table[[#This Row],[Sold]]*Women_Perfume_Table[[#This Row],[Price]]</f>
        <v>810</v>
      </c>
      <c r="G625" s="2">
        <v>45360</v>
      </c>
      <c r="H625" s="3" t="s">
        <v>336</v>
      </c>
      <c r="I625">
        <f>((Women_Perfume_Table[[#This Row],[Total Sales]]-$M$2)/$M$3)</f>
        <v>-0.35362042948424305</v>
      </c>
      <c r="J625" s="4" t="str">
        <f>IF(Women_Perfume_Table[[#This Row],[Z-Score]]&gt;3,"No","Yes")</f>
        <v>Yes</v>
      </c>
      <c r="K625" s="4">
        <f>AVERAGEIFS(Women_Perfume_Table[Total Sales],Women_Perfume_Table[Type],Women_Perfume_Table[[#This Row],[Type]])</f>
        <v>12921.930135363791</v>
      </c>
    </row>
    <row r="626" spans="1:11" x14ac:dyDescent="0.3">
      <c r="A626" s="4" t="s">
        <v>120</v>
      </c>
      <c r="B626" t="s">
        <v>7</v>
      </c>
      <c r="C626">
        <v>36.65</v>
      </c>
      <c r="D626">
        <v>3</v>
      </c>
      <c r="E626">
        <v>22</v>
      </c>
      <c r="F626">
        <f>Women_Perfume_Table[[#This Row],[Sold]]*Women_Perfume_Table[[#This Row],[Price]]</f>
        <v>806.3</v>
      </c>
      <c r="G626" s="2">
        <v>45300</v>
      </c>
      <c r="H626" s="3" t="s">
        <v>337</v>
      </c>
      <c r="I626">
        <f>((Women_Perfume_Table[[#This Row],[Total Sales]]-$M$2)/$M$3)</f>
        <v>-0.3537204693279053</v>
      </c>
      <c r="J626" s="4" t="str">
        <f>IF(Women_Perfume_Table[[#This Row],[Z-Score]]&gt;3,"No","Yes")</f>
        <v>Yes</v>
      </c>
      <c r="K626" s="4">
        <f>AVERAGEIFS(Women_Perfume_Table[Total Sales],Women_Perfume_Table[Type],Women_Perfume_Table[[#This Row],[Type]])</f>
        <v>398.99928571428575</v>
      </c>
    </row>
    <row r="627" spans="1:11" x14ac:dyDescent="0.3">
      <c r="A627" s="4" t="s">
        <v>384</v>
      </c>
      <c r="B627" t="s">
        <v>2</v>
      </c>
      <c r="C627">
        <v>30.99</v>
      </c>
      <c r="D627">
        <v>10</v>
      </c>
      <c r="E627">
        <v>26</v>
      </c>
      <c r="F627">
        <f>Women_Perfume_Table[[#This Row],[Sold]]*Women_Perfume_Table[[#This Row],[Price]]</f>
        <v>805.74</v>
      </c>
      <c r="G627" s="2">
        <v>45306</v>
      </c>
      <c r="H627" s="3" t="s">
        <v>335</v>
      </c>
      <c r="I627">
        <f>((Women_Perfume_Table[[#This Row],[Total Sales]]-$M$2)/$M$3)</f>
        <v>-0.35373561049343255</v>
      </c>
      <c r="J627" s="4" t="str">
        <f>IF(Women_Perfume_Table[[#This Row],[Z-Score]]&gt;3,"No","Yes")</f>
        <v>Yes</v>
      </c>
      <c r="K627" s="4">
        <f>AVERAGEIFS(Women_Perfume_Table[Total Sales],Women_Perfume_Table[Type],Women_Perfume_Table[[#This Row],[Type]])</f>
        <v>12921.930135363791</v>
      </c>
    </row>
    <row r="628" spans="1:11" x14ac:dyDescent="0.3">
      <c r="A628" s="4" t="s">
        <v>249</v>
      </c>
      <c r="B628" t="s">
        <v>2</v>
      </c>
      <c r="C628">
        <v>19.12</v>
      </c>
      <c r="D628">
        <v>3</v>
      </c>
      <c r="E628">
        <v>42</v>
      </c>
      <c r="F628">
        <f>Women_Perfume_Table[[#This Row],[Sold]]*Women_Perfume_Table[[#This Row],[Price]]</f>
        <v>803.04000000000008</v>
      </c>
      <c r="G628" s="2">
        <v>45352</v>
      </c>
      <c r="H628" s="3" t="s">
        <v>336</v>
      </c>
      <c r="I628">
        <f>((Women_Perfume_Table[[#This Row],[Total Sales]]-$M$2)/$M$3)</f>
        <v>-0.35380861254151036</v>
      </c>
      <c r="J628" s="4" t="str">
        <f>IF(Women_Perfume_Table[[#This Row],[Z-Score]]&gt;3,"No","Yes")</f>
        <v>Yes</v>
      </c>
      <c r="K628" s="4">
        <f>AVERAGEIFS(Women_Perfume_Table[Total Sales],Women_Perfume_Table[Type],Women_Perfume_Table[[#This Row],[Type]])</f>
        <v>12921.930135363791</v>
      </c>
    </row>
    <row r="629" spans="1:11" x14ac:dyDescent="0.3">
      <c r="A629" s="4" t="s">
        <v>201</v>
      </c>
      <c r="B629" t="s">
        <v>4</v>
      </c>
      <c r="C629">
        <v>19.05</v>
      </c>
      <c r="D629">
        <v>8</v>
      </c>
      <c r="E629">
        <v>42</v>
      </c>
      <c r="F629">
        <f>Women_Perfume_Table[[#This Row],[Sold]]*Women_Perfume_Table[[#This Row],[Price]]</f>
        <v>800.1</v>
      </c>
      <c r="G629" s="2">
        <v>45373</v>
      </c>
      <c r="H629" s="3" t="s">
        <v>335</v>
      </c>
      <c r="I629">
        <f>((Women_Perfume_Table[[#This Row],[Total Sales]]-$M$2)/$M$3)</f>
        <v>-0.35388810366052847</v>
      </c>
      <c r="J629" s="4" t="str">
        <f>IF(Women_Perfume_Table[[#This Row],[Z-Score]]&gt;3,"No","Yes")</f>
        <v>Yes</v>
      </c>
      <c r="K629" s="4">
        <f>AVERAGEIFS(Women_Perfume_Table[Total Sales],Women_Perfume_Table[Type],Women_Perfume_Table[[#This Row],[Type]])</f>
        <v>24241.821658291443</v>
      </c>
    </row>
    <row r="630" spans="1:11" x14ac:dyDescent="0.3">
      <c r="A630" s="4" t="s">
        <v>149</v>
      </c>
      <c r="B630" t="s">
        <v>2</v>
      </c>
      <c r="C630">
        <v>29.49</v>
      </c>
      <c r="D630">
        <v>6</v>
      </c>
      <c r="E630">
        <v>27</v>
      </c>
      <c r="F630">
        <f>Women_Perfume_Table[[#This Row],[Sold]]*Women_Perfume_Table[[#This Row],[Price]]</f>
        <v>796.2299999999999</v>
      </c>
      <c r="G630" s="2">
        <v>45333</v>
      </c>
      <c r="H630" s="3" t="s">
        <v>336</v>
      </c>
      <c r="I630">
        <f>((Women_Perfume_Table[[#This Row],[Total Sales]]-$M$2)/$M$3)</f>
        <v>-0.35399273992944008</v>
      </c>
      <c r="J630" s="4" t="str">
        <f>IF(Women_Perfume_Table[[#This Row],[Z-Score]]&gt;3,"No","Yes")</f>
        <v>Yes</v>
      </c>
      <c r="K630" s="4">
        <f>AVERAGEIFS(Women_Perfume_Table[Total Sales],Women_Perfume_Table[Type],Women_Perfume_Table[[#This Row],[Type]])</f>
        <v>12921.930135363791</v>
      </c>
    </row>
    <row r="631" spans="1:11" x14ac:dyDescent="0.3">
      <c r="A631" s="4" t="s">
        <v>21</v>
      </c>
      <c r="B631" t="s">
        <v>2</v>
      </c>
      <c r="C631">
        <v>13.95</v>
      </c>
      <c r="D631">
        <v>10</v>
      </c>
      <c r="E631">
        <v>57</v>
      </c>
      <c r="F631">
        <f>Women_Perfume_Table[[#This Row],[Sold]]*Women_Perfume_Table[[#This Row],[Price]]</f>
        <v>795.15</v>
      </c>
      <c r="G631" s="2">
        <v>45333</v>
      </c>
      <c r="H631" s="3" t="s">
        <v>337</v>
      </c>
      <c r="I631">
        <f>((Women_Perfume_Table[[#This Row],[Total Sales]]-$M$2)/$M$3)</f>
        <v>-0.35402194074867122</v>
      </c>
      <c r="J631" s="4" t="str">
        <f>IF(Women_Perfume_Table[[#This Row],[Z-Score]]&gt;3,"No","Yes")</f>
        <v>Yes</v>
      </c>
      <c r="K631" s="4">
        <f>AVERAGEIFS(Women_Perfume_Table[Total Sales],Women_Perfume_Table[Type],Women_Perfume_Table[[#This Row],[Type]])</f>
        <v>12921.930135363791</v>
      </c>
    </row>
    <row r="632" spans="1:11" x14ac:dyDescent="0.3">
      <c r="A632" s="4" t="s">
        <v>11</v>
      </c>
      <c r="B632" t="s">
        <v>2</v>
      </c>
      <c r="C632">
        <v>43.69</v>
      </c>
      <c r="D632">
        <v>6</v>
      </c>
      <c r="E632">
        <v>18</v>
      </c>
      <c r="F632">
        <f>Women_Perfume_Table[[#This Row],[Sold]]*Women_Perfume_Table[[#This Row],[Price]]</f>
        <v>786.42</v>
      </c>
      <c r="G632" s="2">
        <v>45374</v>
      </c>
      <c r="H632" s="3" t="s">
        <v>335</v>
      </c>
      <c r="I632">
        <f>((Women_Perfume_Table[[#This Row],[Total Sales]]-$M$2)/$M$3)</f>
        <v>-0.35425798070412284</v>
      </c>
      <c r="J632" s="4" t="str">
        <f>IF(Women_Perfume_Table[[#This Row],[Z-Score]]&gt;3,"No","Yes")</f>
        <v>Yes</v>
      </c>
      <c r="K632" s="4">
        <f>AVERAGEIFS(Women_Perfume_Table[Total Sales],Women_Perfume_Table[Type],Women_Perfume_Table[[#This Row],[Type]])</f>
        <v>12921.930135363791</v>
      </c>
    </row>
    <row r="633" spans="1:11" x14ac:dyDescent="0.3">
      <c r="A633" s="4" t="s">
        <v>56</v>
      </c>
      <c r="B633" t="s">
        <v>4</v>
      </c>
      <c r="C633">
        <v>55.99</v>
      </c>
      <c r="D633">
        <v>3</v>
      </c>
      <c r="E633">
        <v>14</v>
      </c>
      <c r="F633">
        <f>Women_Perfume_Table[[#This Row],[Sold]]*Women_Perfume_Table[[#This Row],[Price]]</f>
        <v>783.86</v>
      </c>
      <c r="G633" s="2">
        <v>45384</v>
      </c>
      <c r="H633" s="3" t="s">
        <v>143</v>
      </c>
      <c r="I633">
        <f>((Women_Perfume_Table[[#This Row],[Total Sales]]-$M$2)/$M$3)</f>
        <v>-0.35432719746081887</v>
      </c>
      <c r="J633" s="4" t="str">
        <f>IF(Women_Perfume_Table[[#This Row],[Z-Score]]&gt;3,"No","Yes")</f>
        <v>Yes</v>
      </c>
      <c r="K633" s="4">
        <f>AVERAGEIFS(Women_Perfume_Table[Total Sales],Women_Perfume_Table[Type],Women_Perfume_Table[[#This Row],[Type]])</f>
        <v>24241.821658291443</v>
      </c>
    </row>
    <row r="634" spans="1:11" x14ac:dyDescent="0.3">
      <c r="A634" s="4" t="s">
        <v>80</v>
      </c>
      <c r="B634" t="s">
        <v>46</v>
      </c>
      <c r="C634">
        <v>86.99</v>
      </c>
      <c r="D634">
        <v>7</v>
      </c>
      <c r="E634">
        <v>9</v>
      </c>
      <c r="F634">
        <f>Women_Perfume_Table[[#This Row],[Sold]]*Women_Perfume_Table[[#This Row],[Price]]</f>
        <v>782.91</v>
      </c>
      <c r="G634" s="2">
        <v>45430</v>
      </c>
      <c r="H634" s="3" t="s">
        <v>337</v>
      </c>
      <c r="I634">
        <f>((Women_Perfume_Table[[#This Row],[Total Sales]]-$M$2)/$M$3)</f>
        <v>-0.35435288336662407</v>
      </c>
      <c r="J634" s="4" t="str">
        <f>IF(Women_Perfume_Table[[#This Row],[Z-Score]]&gt;3,"No","Yes")</f>
        <v>Yes</v>
      </c>
      <c r="K634" s="4">
        <f>AVERAGEIFS(Women_Perfume_Table[Total Sales],Women_Perfume_Table[Type],Women_Perfume_Table[[#This Row],[Type]])</f>
        <v>7614.4719047619074</v>
      </c>
    </row>
    <row r="635" spans="1:11" x14ac:dyDescent="0.3">
      <c r="A635" s="4" t="s">
        <v>208</v>
      </c>
      <c r="B635" t="s">
        <v>2</v>
      </c>
      <c r="C635">
        <v>29.99</v>
      </c>
      <c r="D635">
        <v>6</v>
      </c>
      <c r="E635">
        <v>26</v>
      </c>
      <c r="F635">
        <f>Women_Perfume_Table[[#This Row],[Sold]]*Women_Perfume_Table[[#This Row],[Price]]</f>
        <v>779.74</v>
      </c>
      <c r="G635" s="2">
        <v>45391</v>
      </c>
      <c r="H635" s="3" t="s">
        <v>143</v>
      </c>
      <c r="I635">
        <f>((Women_Perfume_Table[[#This Row],[Total Sales]]-$M$2)/$M$3)</f>
        <v>-0.35443859317862658</v>
      </c>
      <c r="J635" s="4" t="str">
        <f>IF(Women_Perfume_Table[[#This Row],[Z-Score]]&gt;3,"No","Yes")</f>
        <v>Yes</v>
      </c>
      <c r="K635" s="4">
        <f>AVERAGEIFS(Women_Perfume_Table[Total Sales],Women_Perfume_Table[Type],Women_Perfume_Table[[#This Row],[Type]])</f>
        <v>12921.930135363791</v>
      </c>
    </row>
    <row r="636" spans="1:11" x14ac:dyDescent="0.3">
      <c r="A636" s="4" t="s">
        <v>127</v>
      </c>
      <c r="B636" t="s">
        <v>2</v>
      </c>
      <c r="C636">
        <v>14.99</v>
      </c>
      <c r="D636">
        <v>4</v>
      </c>
      <c r="E636">
        <v>51</v>
      </c>
      <c r="F636">
        <f>Women_Perfume_Table[[#This Row],[Sold]]*Women_Perfume_Table[[#This Row],[Price]]</f>
        <v>764.49</v>
      </c>
      <c r="G636" s="2">
        <v>45347</v>
      </c>
      <c r="H636" s="3" t="s">
        <v>335</v>
      </c>
      <c r="I636">
        <f>((Women_Perfume_Table[[#This Row],[Total Sales]]-$M$2)/$M$3)</f>
        <v>-0.35485091956128839</v>
      </c>
      <c r="J636" s="4" t="str">
        <f>IF(Women_Perfume_Table[[#This Row],[Z-Score]]&gt;3,"No","Yes")</f>
        <v>Yes</v>
      </c>
      <c r="K636" s="4">
        <f>AVERAGEIFS(Women_Perfume_Table[Total Sales],Women_Perfume_Table[Type],Women_Perfume_Table[[#This Row],[Type]])</f>
        <v>12921.930135363791</v>
      </c>
    </row>
    <row r="637" spans="1:11" x14ac:dyDescent="0.3">
      <c r="A637" s="4" t="s">
        <v>122</v>
      </c>
      <c r="B637" t="s">
        <v>2</v>
      </c>
      <c r="C637">
        <v>125</v>
      </c>
      <c r="D637">
        <v>6</v>
      </c>
      <c r="E637">
        <v>6</v>
      </c>
      <c r="F637">
        <f>Women_Perfume_Table[[#This Row],[Sold]]*Women_Perfume_Table[[#This Row],[Price]]</f>
        <v>750</v>
      </c>
      <c r="G637" s="2">
        <v>45439</v>
      </c>
      <c r="H637" s="3" t="s">
        <v>143</v>
      </c>
      <c r="I637">
        <f>((Women_Perfume_Table[[#This Row],[Total Sales]]-$M$2)/$M$3)</f>
        <v>-0.35524269721930612</v>
      </c>
      <c r="J637" s="4" t="str">
        <f>IF(Women_Perfume_Table[[#This Row],[Z-Score]]&gt;3,"No","Yes")</f>
        <v>Yes</v>
      </c>
      <c r="K637" s="4">
        <f>AVERAGEIFS(Women_Perfume_Table[Total Sales],Women_Perfume_Table[Type],Women_Perfume_Table[[#This Row],[Type]])</f>
        <v>12921.930135363791</v>
      </c>
    </row>
    <row r="638" spans="1:11" x14ac:dyDescent="0.3">
      <c r="A638" s="4" t="s">
        <v>40</v>
      </c>
      <c r="B638" t="s">
        <v>2</v>
      </c>
      <c r="C638">
        <v>49.99</v>
      </c>
      <c r="D638">
        <v>5</v>
      </c>
      <c r="E638">
        <v>15</v>
      </c>
      <c r="F638">
        <f>Women_Perfume_Table[[#This Row],[Sold]]*Women_Perfume_Table[[#This Row],[Price]]</f>
        <v>749.85</v>
      </c>
      <c r="G638" s="2">
        <v>45339</v>
      </c>
      <c r="H638" s="3" t="s">
        <v>337</v>
      </c>
      <c r="I638">
        <f>((Women_Perfume_Table[[#This Row],[Total Sales]]-$M$2)/$M$3)</f>
        <v>-0.35524675288864377</v>
      </c>
      <c r="J638" s="4" t="str">
        <f>IF(Women_Perfume_Table[[#This Row],[Z-Score]]&gt;3,"No","Yes")</f>
        <v>Yes</v>
      </c>
      <c r="K638" s="4">
        <f>AVERAGEIFS(Women_Perfume_Table[Total Sales],Women_Perfume_Table[Type],Women_Perfume_Table[[#This Row],[Type]])</f>
        <v>12921.930135363791</v>
      </c>
    </row>
    <row r="639" spans="1:11" x14ac:dyDescent="0.3">
      <c r="A639" s="4" t="s">
        <v>13</v>
      </c>
      <c r="B639" s="4" t="s">
        <v>2</v>
      </c>
      <c r="C639">
        <v>49.99</v>
      </c>
      <c r="D639">
        <v>2</v>
      </c>
      <c r="E639">
        <v>15</v>
      </c>
      <c r="F639">
        <f>Women_Perfume_Table[[#This Row],[Sold]]*Women_Perfume_Table[[#This Row],[Price]]</f>
        <v>749.85</v>
      </c>
      <c r="G639" s="2">
        <v>45336</v>
      </c>
      <c r="H639" s="3" t="s">
        <v>337</v>
      </c>
      <c r="I639">
        <f>((Women_Perfume_Table[[#This Row],[Total Sales]]-$M$2)/$M$3)</f>
        <v>-0.35524675288864377</v>
      </c>
      <c r="J639" s="4" t="str">
        <f>IF(Women_Perfume_Table[[#This Row],[Z-Score]]&gt;3,"No","Yes")</f>
        <v>Yes</v>
      </c>
      <c r="K639" s="4">
        <f>AVERAGEIFS(Women_Perfume_Table[Total Sales],Women_Perfume_Table[Type],Women_Perfume_Table[[#This Row],[Type]])</f>
        <v>12921.930135363791</v>
      </c>
    </row>
    <row r="640" spans="1:11" x14ac:dyDescent="0.3">
      <c r="A640" s="4" t="s">
        <v>15</v>
      </c>
      <c r="B640" t="s">
        <v>4</v>
      </c>
      <c r="C640">
        <v>38.99</v>
      </c>
      <c r="D640">
        <v>10</v>
      </c>
      <c r="E640">
        <v>19</v>
      </c>
      <c r="F640">
        <f>Women_Perfume_Table[[#This Row],[Sold]]*Women_Perfume_Table[[#This Row],[Price]]</f>
        <v>740.81000000000006</v>
      </c>
      <c r="G640" s="2">
        <v>45313</v>
      </c>
      <c r="H640" s="3" t="s">
        <v>336</v>
      </c>
      <c r="I640">
        <f>((Women_Perfume_Table[[#This Row],[Total Sales]]-$M$2)/$M$3)</f>
        <v>-0.35549117456072665</v>
      </c>
      <c r="J640" s="4" t="str">
        <f>IF(Women_Perfume_Table[[#This Row],[Z-Score]]&gt;3,"No","Yes")</f>
        <v>Yes</v>
      </c>
      <c r="K640" s="4">
        <f>AVERAGEIFS(Women_Perfume_Table[Total Sales],Women_Perfume_Table[Type],Women_Perfume_Table[[#This Row],[Type]])</f>
        <v>24241.821658291443</v>
      </c>
    </row>
    <row r="641" spans="1:11" x14ac:dyDescent="0.3">
      <c r="A641" s="4" t="s">
        <v>15</v>
      </c>
      <c r="B641" t="s">
        <v>4</v>
      </c>
      <c r="C641">
        <v>19.989999999999998</v>
      </c>
      <c r="D641">
        <v>10</v>
      </c>
      <c r="E641">
        <v>37</v>
      </c>
      <c r="F641">
        <f>Women_Perfume_Table[[#This Row],[Sold]]*Women_Perfume_Table[[#This Row],[Price]]</f>
        <v>739.63</v>
      </c>
      <c r="G641" s="2">
        <v>45336</v>
      </c>
      <c r="H641" s="3" t="s">
        <v>335</v>
      </c>
      <c r="I641">
        <f>((Women_Perfume_Table[[#This Row],[Total Sales]]-$M$2)/$M$3)</f>
        <v>-0.35552307915951625</v>
      </c>
      <c r="J641" s="4" t="str">
        <f>IF(Women_Perfume_Table[[#This Row],[Z-Score]]&gt;3,"No","Yes")</f>
        <v>Yes</v>
      </c>
      <c r="K641" s="4">
        <f>AVERAGEIFS(Women_Perfume_Table[Total Sales],Women_Perfume_Table[Type],Women_Perfume_Table[[#This Row],[Type]])</f>
        <v>24241.821658291443</v>
      </c>
    </row>
    <row r="642" spans="1:11" x14ac:dyDescent="0.3">
      <c r="A642" s="4" t="s">
        <v>93</v>
      </c>
      <c r="B642" t="s">
        <v>2</v>
      </c>
      <c r="C642">
        <v>11.49</v>
      </c>
      <c r="D642">
        <v>10</v>
      </c>
      <c r="E642">
        <v>64</v>
      </c>
      <c r="F642">
        <f>Women_Perfume_Table[[#This Row],[Sold]]*Women_Perfume_Table[[#This Row],[Price]]</f>
        <v>735.36</v>
      </c>
      <c r="G642" s="2">
        <v>45366</v>
      </c>
      <c r="H642" s="3" t="s">
        <v>337</v>
      </c>
      <c r="I642">
        <f>((Women_Perfume_Table[[#This Row],[Total Sales]]-$M$2)/$M$3)</f>
        <v>-0.3556385305466615</v>
      </c>
      <c r="J642" s="4" t="str">
        <f>IF(Women_Perfume_Table[[#This Row],[Z-Score]]&gt;3,"No","Yes")</f>
        <v>Yes</v>
      </c>
      <c r="K642" s="4">
        <f>AVERAGEIFS(Women_Perfume_Table[Total Sales],Women_Perfume_Table[Type],Women_Perfume_Table[[#This Row],[Type]])</f>
        <v>12921.930135363791</v>
      </c>
    </row>
    <row r="643" spans="1:11" x14ac:dyDescent="0.3">
      <c r="A643" s="4" t="s">
        <v>220</v>
      </c>
      <c r="B643" t="s">
        <v>2</v>
      </c>
      <c r="C643">
        <v>42.99</v>
      </c>
      <c r="D643">
        <v>10</v>
      </c>
      <c r="E643">
        <v>17</v>
      </c>
      <c r="F643">
        <f>Women_Perfume_Table[[#This Row],[Sold]]*Women_Perfume_Table[[#This Row],[Price]]</f>
        <v>730.83</v>
      </c>
      <c r="G643" s="2">
        <v>45431</v>
      </c>
      <c r="H643" s="3" t="s">
        <v>335</v>
      </c>
      <c r="I643">
        <f>((Women_Perfume_Table[[#This Row],[Total Sales]]-$M$2)/$M$3)</f>
        <v>-0.35576101176065877</v>
      </c>
      <c r="J643" s="4" t="str">
        <f>IF(Women_Perfume_Table[[#This Row],[Z-Score]]&gt;3,"No","Yes")</f>
        <v>Yes</v>
      </c>
      <c r="K643" s="4">
        <f>AVERAGEIFS(Women_Perfume_Table[Total Sales],Women_Perfume_Table[Type],Women_Perfume_Table[[#This Row],[Type]])</f>
        <v>12921.930135363791</v>
      </c>
    </row>
    <row r="644" spans="1:11" x14ac:dyDescent="0.3">
      <c r="A644" s="4" t="s">
        <v>238</v>
      </c>
      <c r="B644" t="s">
        <v>2</v>
      </c>
      <c r="C644">
        <v>13.89</v>
      </c>
      <c r="D644">
        <v>5</v>
      </c>
      <c r="E644">
        <v>52</v>
      </c>
      <c r="F644">
        <f>Women_Perfume_Table[[#This Row],[Sold]]*Women_Perfume_Table[[#This Row],[Price]]</f>
        <v>722.28</v>
      </c>
      <c r="G644" s="2">
        <v>45437</v>
      </c>
      <c r="H644" s="3" t="s">
        <v>143</v>
      </c>
      <c r="I644">
        <f>((Women_Perfume_Table[[#This Row],[Total Sales]]-$M$2)/$M$3)</f>
        <v>-0.35599218491290524</v>
      </c>
      <c r="J644" s="4" t="str">
        <f>IF(Women_Perfume_Table[[#This Row],[Z-Score]]&gt;3,"No","Yes")</f>
        <v>Yes</v>
      </c>
      <c r="K644" s="4">
        <f>AVERAGEIFS(Women_Perfume_Table[Total Sales],Women_Perfume_Table[Type],Women_Perfume_Table[[#This Row],[Type]])</f>
        <v>12921.930135363791</v>
      </c>
    </row>
    <row r="645" spans="1:11" x14ac:dyDescent="0.3">
      <c r="A645" s="4" t="s">
        <v>80</v>
      </c>
      <c r="B645" t="s">
        <v>46</v>
      </c>
      <c r="C645">
        <v>79.989999999999995</v>
      </c>
      <c r="D645">
        <v>7</v>
      </c>
      <c r="E645">
        <v>9</v>
      </c>
      <c r="F645">
        <f>Women_Perfume_Table[[#This Row],[Sold]]*Women_Perfume_Table[[#This Row],[Price]]</f>
        <v>719.91</v>
      </c>
      <c r="G645" s="2">
        <v>45414</v>
      </c>
      <c r="H645" s="3" t="s">
        <v>335</v>
      </c>
      <c r="I645">
        <f>((Women_Perfume_Table[[#This Row],[Total Sales]]-$M$2)/$M$3)</f>
        <v>-0.3560562644884403</v>
      </c>
      <c r="J645" s="4" t="str">
        <f>IF(Women_Perfume_Table[[#This Row],[Z-Score]]&gt;3,"No","Yes")</f>
        <v>Yes</v>
      </c>
      <c r="K645" s="4">
        <f>AVERAGEIFS(Women_Perfume_Table[Total Sales],Women_Perfume_Table[Type],Women_Perfume_Table[[#This Row],[Type]])</f>
        <v>7614.4719047619074</v>
      </c>
    </row>
    <row r="646" spans="1:11" x14ac:dyDescent="0.3">
      <c r="A646" s="4" t="s">
        <v>19</v>
      </c>
      <c r="B646" t="s">
        <v>2</v>
      </c>
      <c r="C646">
        <v>13.75</v>
      </c>
      <c r="D646">
        <v>10</v>
      </c>
      <c r="E646">
        <v>52</v>
      </c>
      <c r="F646">
        <f>Women_Perfume_Table[[#This Row],[Sold]]*Women_Perfume_Table[[#This Row],[Price]]</f>
        <v>715</v>
      </c>
      <c r="G646" s="2">
        <v>45402</v>
      </c>
      <c r="H646" s="3" t="s">
        <v>337</v>
      </c>
      <c r="I646">
        <f>((Women_Perfume_Table[[#This Row],[Total Sales]]-$M$2)/$M$3)</f>
        <v>-0.35618902006475961</v>
      </c>
      <c r="J646" s="4" t="str">
        <f>IF(Women_Perfume_Table[[#This Row],[Z-Score]]&gt;3,"No","Yes")</f>
        <v>Yes</v>
      </c>
      <c r="K646" s="4">
        <f>AVERAGEIFS(Women_Perfume_Table[Total Sales],Women_Perfume_Table[Type],Women_Perfume_Table[[#This Row],[Type]])</f>
        <v>12921.930135363791</v>
      </c>
    </row>
    <row r="647" spans="1:11" x14ac:dyDescent="0.3">
      <c r="A647" s="4" t="s">
        <v>346</v>
      </c>
      <c r="B647" t="s">
        <v>25</v>
      </c>
      <c r="C647">
        <v>12</v>
      </c>
      <c r="D647">
        <v>10</v>
      </c>
      <c r="E647">
        <v>59</v>
      </c>
      <c r="F647">
        <f>Women_Perfume_Table[[#This Row],[Sold]]*Women_Perfume_Table[[#This Row],[Price]]</f>
        <v>708</v>
      </c>
      <c r="G647" s="2">
        <v>45429</v>
      </c>
      <c r="H647" s="3" t="s">
        <v>336</v>
      </c>
      <c r="I647">
        <f>((Women_Perfume_Table[[#This Row],[Total Sales]]-$M$2)/$M$3)</f>
        <v>-0.3563782846338503</v>
      </c>
      <c r="J647" s="4" t="str">
        <f>IF(Women_Perfume_Table[[#This Row],[Z-Score]]&gt;3,"No","Yes")</f>
        <v>Yes</v>
      </c>
      <c r="K647" s="4">
        <f>AVERAGEIFS(Women_Perfume_Table[Total Sales],Women_Perfume_Table[Type],Women_Perfume_Table[[#This Row],[Type]])</f>
        <v>1067.6833333333332</v>
      </c>
    </row>
    <row r="648" spans="1:11" x14ac:dyDescent="0.3">
      <c r="A648" s="4" t="s">
        <v>3</v>
      </c>
      <c r="B648" t="s">
        <v>2</v>
      </c>
      <c r="C648">
        <v>58.99</v>
      </c>
      <c r="D648">
        <v>10</v>
      </c>
      <c r="E648">
        <v>12</v>
      </c>
      <c r="F648">
        <f>Women_Perfume_Table[[#This Row],[Sold]]*Women_Perfume_Table[[#This Row],[Price]]</f>
        <v>707.88</v>
      </c>
      <c r="G648" s="2">
        <v>45350</v>
      </c>
      <c r="H648" s="3" t="s">
        <v>336</v>
      </c>
      <c r="I648">
        <f>((Women_Perfume_Table[[#This Row],[Total Sales]]-$M$2)/$M$3)</f>
        <v>-0.35638152916932042</v>
      </c>
      <c r="J648" s="4" t="str">
        <f>IF(Women_Perfume_Table[[#This Row],[Z-Score]]&gt;3,"No","Yes")</f>
        <v>Yes</v>
      </c>
      <c r="K648" s="4">
        <f>AVERAGEIFS(Women_Perfume_Table[Total Sales],Women_Perfume_Table[Type],Women_Perfume_Table[[#This Row],[Type]])</f>
        <v>12921.930135363791</v>
      </c>
    </row>
    <row r="649" spans="1:11" x14ac:dyDescent="0.3">
      <c r="A649" s="4" t="s">
        <v>23</v>
      </c>
      <c r="B649" t="s">
        <v>2</v>
      </c>
      <c r="C649">
        <v>41.5</v>
      </c>
      <c r="D649">
        <v>4</v>
      </c>
      <c r="E649">
        <v>17</v>
      </c>
      <c r="F649">
        <f>Women_Perfume_Table[[#This Row],[Sold]]*Women_Perfume_Table[[#This Row],[Price]]</f>
        <v>705.5</v>
      </c>
      <c r="G649" s="2">
        <v>45396</v>
      </c>
      <c r="H649" s="3" t="s">
        <v>337</v>
      </c>
      <c r="I649">
        <f>((Women_Perfume_Table[[#This Row],[Total Sales]]-$M$2)/$M$3)</f>
        <v>-0.35644587912281123</v>
      </c>
      <c r="J649" s="4" t="str">
        <f>IF(Women_Perfume_Table[[#This Row],[Z-Score]]&gt;3,"No","Yes")</f>
        <v>Yes</v>
      </c>
      <c r="K649" s="4">
        <f>AVERAGEIFS(Women_Perfume_Table[Total Sales],Women_Perfume_Table[Type],Women_Perfume_Table[[#This Row],[Type]])</f>
        <v>12921.930135363791</v>
      </c>
    </row>
    <row r="650" spans="1:11" x14ac:dyDescent="0.3">
      <c r="A650" s="4" t="s">
        <v>19</v>
      </c>
      <c r="B650" t="s">
        <v>2</v>
      </c>
      <c r="C650">
        <v>43.99</v>
      </c>
      <c r="D650">
        <v>2</v>
      </c>
      <c r="E650">
        <v>16</v>
      </c>
      <c r="F650">
        <f>Women_Perfume_Table[[#This Row],[Sold]]*Women_Perfume_Table[[#This Row],[Price]]</f>
        <v>703.84</v>
      </c>
      <c r="G650" s="2">
        <v>45322</v>
      </c>
      <c r="H650" s="3" t="s">
        <v>336</v>
      </c>
      <c r="I650">
        <f>((Women_Perfume_Table[[#This Row],[Total Sales]]-$M$2)/$M$3)</f>
        <v>-0.35649076186348133</v>
      </c>
      <c r="J650" s="4" t="str">
        <f>IF(Women_Perfume_Table[[#This Row],[Z-Score]]&gt;3,"No","Yes")</f>
        <v>Yes</v>
      </c>
      <c r="K650" s="4">
        <f>AVERAGEIFS(Women_Perfume_Table[Total Sales],Women_Perfume_Table[Type],Women_Perfume_Table[[#This Row],[Type]])</f>
        <v>12921.930135363791</v>
      </c>
    </row>
    <row r="651" spans="1:11" x14ac:dyDescent="0.3">
      <c r="A651" s="4" t="s">
        <v>360</v>
      </c>
      <c r="B651" t="s">
        <v>4</v>
      </c>
      <c r="C651">
        <v>50</v>
      </c>
      <c r="D651">
        <v>2</v>
      </c>
      <c r="E651">
        <v>14</v>
      </c>
      <c r="F651">
        <f>Women_Perfume_Table[[#This Row],[Sold]]*Women_Perfume_Table[[#This Row],[Price]]</f>
        <v>700</v>
      </c>
      <c r="G651" s="2">
        <v>45334</v>
      </c>
      <c r="H651" s="3" t="s">
        <v>335</v>
      </c>
      <c r="I651">
        <f>((Women_Perfume_Table[[#This Row],[Total Sales]]-$M$2)/$M$3)</f>
        <v>-0.35659458699852536</v>
      </c>
      <c r="J651" s="4" t="str">
        <f>IF(Women_Perfume_Table[[#This Row],[Z-Score]]&gt;3,"No","Yes")</f>
        <v>Yes</v>
      </c>
      <c r="K651" s="4">
        <f>AVERAGEIFS(Women_Perfume_Table[Total Sales],Women_Perfume_Table[Type],Women_Perfume_Table[[#This Row],[Type]])</f>
        <v>24241.821658291443</v>
      </c>
    </row>
    <row r="652" spans="1:11" x14ac:dyDescent="0.3">
      <c r="A652" s="4" t="s">
        <v>346</v>
      </c>
      <c r="B652" t="s">
        <v>2</v>
      </c>
      <c r="C652">
        <v>99.99</v>
      </c>
      <c r="D652">
        <v>1</v>
      </c>
      <c r="E652">
        <v>7</v>
      </c>
      <c r="F652">
        <f>Women_Perfume_Table[[#This Row],[Sold]]*Women_Perfume_Table[[#This Row],[Price]]</f>
        <v>699.93</v>
      </c>
      <c r="G652" s="2">
        <v>45421</v>
      </c>
      <c r="H652" s="3" t="s">
        <v>335</v>
      </c>
      <c r="I652">
        <f>((Women_Perfume_Table[[#This Row],[Total Sales]]-$M$2)/$M$3)</f>
        <v>-0.35659647964421626</v>
      </c>
      <c r="J652" s="4" t="str">
        <f>IF(Women_Perfume_Table[[#This Row],[Z-Score]]&gt;3,"No","Yes")</f>
        <v>Yes</v>
      </c>
      <c r="K652" s="4">
        <f>AVERAGEIFS(Women_Perfume_Table[Total Sales],Women_Perfume_Table[Type],Women_Perfume_Table[[#This Row],[Type]])</f>
        <v>12921.930135363791</v>
      </c>
    </row>
    <row r="653" spans="1:11" x14ac:dyDescent="0.3">
      <c r="A653" s="4" t="s">
        <v>107</v>
      </c>
      <c r="B653" t="s">
        <v>46</v>
      </c>
      <c r="C653">
        <v>11.99</v>
      </c>
      <c r="D653">
        <v>1</v>
      </c>
      <c r="E653">
        <v>58</v>
      </c>
      <c r="F653">
        <f>Women_Perfume_Table[[#This Row],[Sold]]*Women_Perfume_Table[[#This Row],[Price]]</f>
        <v>695.42</v>
      </c>
      <c r="G653" s="2">
        <v>45358</v>
      </c>
      <c r="H653" s="3" t="s">
        <v>143</v>
      </c>
      <c r="I653">
        <f>((Women_Perfume_Table[[#This Row],[Total Sales]]-$M$2)/$M$3)</f>
        <v>-0.35671842010230187</v>
      </c>
      <c r="J653" s="4" t="str">
        <f>IF(Women_Perfume_Table[[#This Row],[Z-Score]]&gt;3,"No","Yes")</f>
        <v>Yes</v>
      </c>
      <c r="K653" s="4">
        <f>AVERAGEIFS(Women_Perfume_Table[Total Sales],Women_Perfume_Table[Type],Women_Perfume_Table[[#This Row],[Type]])</f>
        <v>7614.4719047619074</v>
      </c>
    </row>
    <row r="654" spans="1:11" x14ac:dyDescent="0.3">
      <c r="A654" s="4" t="s">
        <v>261</v>
      </c>
      <c r="B654" t="s">
        <v>2</v>
      </c>
      <c r="C654">
        <v>99</v>
      </c>
      <c r="D654">
        <v>5</v>
      </c>
      <c r="E654">
        <v>7</v>
      </c>
      <c r="F654">
        <f>Women_Perfume_Table[[#This Row],[Sold]]*Women_Perfume_Table[[#This Row],[Price]]</f>
        <v>693</v>
      </c>
      <c r="G654" s="2">
        <v>45323</v>
      </c>
      <c r="H654" s="3" t="s">
        <v>336</v>
      </c>
      <c r="I654">
        <f>((Women_Perfume_Table[[#This Row],[Total Sales]]-$M$2)/$M$3)</f>
        <v>-0.35678385156761605</v>
      </c>
      <c r="J654" s="4" t="str">
        <f>IF(Women_Perfume_Table[[#This Row],[Z-Score]]&gt;3,"No","Yes")</f>
        <v>Yes</v>
      </c>
      <c r="K654" s="4">
        <f>AVERAGEIFS(Women_Perfume_Table[Total Sales],Women_Perfume_Table[Type],Women_Perfume_Table[[#This Row],[Type]])</f>
        <v>12921.930135363791</v>
      </c>
    </row>
    <row r="655" spans="1:11" x14ac:dyDescent="0.3">
      <c r="A655" s="4" t="s">
        <v>21</v>
      </c>
      <c r="B655" t="s">
        <v>244</v>
      </c>
      <c r="C655">
        <v>20.79</v>
      </c>
      <c r="D655">
        <v>7</v>
      </c>
      <c r="E655">
        <v>33</v>
      </c>
      <c r="F655">
        <f>Women_Perfume_Table[[#This Row],[Sold]]*Women_Perfume_Table[[#This Row],[Price]]</f>
        <v>686.06999999999994</v>
      </c>
      <c r="G655" s="2">
        <v>45301</v>
      </c>
      <c r="H655" s="3" t="s">
        <v>336</v>
      </c>
      <c r="I655">
        <f>((Women_Perfume_Table[[#This Row],[Total Sales]]-$M$2)/$M$3)</f>
        <v>-0.35697122349101584</v>
      </c>
      <c r="J655" s="4" t="str">
        <f>IF(Women_Perfume_Table[[#This Row],[Z-Score]]&gt;3,"No","Yes")</f>
        <v>Yes</v>
      </c>
      <c r="K655" s="4">
        <f>AVERAGEIFS(Women_Perfume_Table[Total Sales],Women_Perfume_Table[Type],Women_Perfume_Table[[#This Row],[Type]])</f>
        <v>1516.0349999999999</v>
      </c>
    </row>
    <row r="656" spans="1:11" x14ac:dyDescent="0.3">
      <c r="A656" s="4" t="s">
        <v>195</v>
      </c>
      <c r="B656" t="s">
        <v>4</v>
      </c>
      <c r="C656">
        <v>48.88</v>
      </c>
      <c r="D656">
        <v>10</v>
      </c>
      <c r="E656">
        <v>14</v>
      </c>
      <c r="F656">
        <f>Women_Perfume_Table[[#This Row],[Sold]]*Women_Perfume_Table[[#This Row],[Price]]</f>
        <v>684.32</v>
      </c>
      <c r="G656" s="2">
        <v>45304</v>
      </c>
      <c r="H656" s="3" t="s">
        <v>336</v>
      </c>
      <c r="I656">
        <f>((Women_Perfume_Table[[#This Row],[Total Sales]]-$M$2)/$M$3)</f>
        <v>-0.3570185396332885</v>
      </c>
      <c r="J656" s="4" t="str">
        <f>IF(Women_Perfume_Table[[#This Row],[Z-Score]]&gt;3,"No","Yes")</f>
        <v>Yes</v>
      </c>
      <c r="K656" s="4">
        <f>AVERAGEIFS(Women_Perfume_Table[Total Sales],Women_Perfume_Table[Type],Women_Perfume_Table[[#This Row],[Type]])</f>
        <v>24241.821658291443</v>
      </c>
    </row>
    <row r="657" spans="1:11" x14ac:dyDescent="0.3">
      <c r="A657" s="4" t="s">
        <v>270</v>
      </c>
      <c r="B657" t="s">
        <v>4</v>
      </c>
      <c r="C657">
        <v>14.45</v>
      </c>
      <c r="D657">
        <v>22</v>
      </c>
      <c r="E657">
        <v>47</v>
      </c>
      <c r="F657">
        <f>Women_Perfume_Table[[#This Row],[Sold]]*Women_Perfume_Table[[#This Row],[Price]]</f>
        <v>679.15</v>
      </c>
      <c r="G657" s="2">
        <v>45428</v>
      </c>
      <c r="H657" s="3" t="s">
        <v>335</v>
      </c>
      <c r="I657">
        <f>((Women_Perfume_Table[[#This Row],[Total Sales]]-$M$2)/$M$3)</f>
        <v>-0.35715832503645978</v>
      </c>
      <c r="J657" s="4" t="str">
        <f>IF(Women_Perfume_Table[[#This Row],[Z-Score]]&gt;3,"No","Yes")</f>
        <v>Yes</v>
      </c>
      <c r="K657" s="4">
        <f>AVERAGEIFS(Women_Perfume_Table[Total Sales],Women_Perfume_Table[Type],Women_Perfume_Table[[#This Row],[Type]])</f>
        <v>24241.821658291443</v>
      </c>
    </row>
    <row r="658" spans="1:11" x14ac:dyDescent="0.3">
      <c r="A658" s="4" t="s">
        <v>153</v>
      </c>
      <c r="B658" t="s">
        <v>7</v>
      </c>
      <c r="C658">
        <v>45.11</v>
      </c>
      <c r="D658">
        <v>3</v>
      </c>
      <c r="E658">
        <v>15</v>
      </c>
      <c r="F658">
        <f>Women_Perfume_Table[[#This Row],[Sold]]*Women_Perfume_Table[[#This Row],[Price]]</f>
        <v>676.65</v>
      </c>
      <c r="G658" s="2">
        <v>45321</v>
      </c>
      <c r="H658" s="3" t="s">
        <v>336</v>
      </c>
      <c r="I658">
        <f>((Women_Perfume_Table[[#This Row],[Total Sales]]-$M$2)/$M$3)</f>
        <v>-0.35722591952542077</v>
      </c>
      <c r="J658" s="4" t="str">
        <f>IF(Women_Perfume_Table[[#This Row],[Z-Score]]&gt;3,"No","Yes")</f>
        <v>Yes</v>
      </c>
      <c r="K658" s="4">
        <f>AVERAGEIFS(Women_Perfume_Table[Total Sales],Women_Perfume_Table[Type],Women_Perfume_Table[[#This Row],[Type]])</f>
        <v>398.99928571428575</v>
      </c>
    </row>
    <row r="659" spans="1:11" x14ac:dyDescent="0.3">
      <c r="A659" s="4" t="s">
        <v>83</v>
      </c>
      <c r="B659" t="s">
        <v>2</v>
      </c>
      <c r="C659">
        <v>12.99</v>
      </c>
      <c r="D659">
        <v>1</v>
      </c>
      <c r="E659">
        <v>52</v>
      </c>
      <c r="F659">
        <f>Women_Perfume_Table[[#This Row],[Sold]]*Women_Perfume_Table[[#This Row],[Price]]</f>
        <v>675.48</v>
      </c>
      <c r="G659" s="2">
        <v>45396</v>
      </c>
      <c r="H659" s="3" t="s">
        <v>335</v>
      </c>
      <c r="I659">
        <f>((Women_Perfume_Table[[#This Row],[Total Sales]]-$M$2)/$M$3)</f>
        <v>-0.35725755374625451</v>
      </c>
      <c r="J659" s="4" t="str">
        <f>IF(Women_Perfume_Table[[#This Row],[Z-Score]]&gt;3,"No","Yes")</f>
        <v>Yes</v>
      </c>
      <c r="K659" s="4">
        <f>AVERAGEIFS(Women_Perfume_Table[Total Sales],Women_Perfume_Table[Type],Women_Perfume_Table[[#This Row],[Type]])</f>
        <v>12921.930135363791</v>
      </c>
    </row>
    <row r="660" spans="1:11" x14ac:dyDescent="0.3">
      <c r="A660" s="4" t="s">
        <v>270</v>
      </c>
      <c r="B660" t="s">
        <v>293</v>
      </c>
      <c r="C660">
        <v>22.48</v>
      </c>
      <c r="D660">
        <v>10</v>
      </c>
      <c r="E660">
        <v>30</v>
      </c>
      <c r="F660">
        <f>Women_Perfume_Table[[#This Row],[Sold]]*Women_Perfume_Table[[#This Row],[Price]]</f>
        <v>674.4</v>
      </c>
      <c r="G660" s="2">
        <v>45422</v>
      </c>
      <c r="H660" s="3" t="s">
        <v>335</v>
      </c>
      <c r="I660">
        <f>((Women_Perfume_Table[[#This Row],[Total Sales]]-$M$2)/$M$3)</f>
        <v>-0.35728675456548564</v>
      </c>
      <c r="J660" s="4" t="str">
        <f>IF(Women_Perfume_Table[[#This Row],[Z-Score]]&gt;3,"No","Yes")</f>
        <v>Yes</v>
      </c>
      <c r="K660" s="4">
        <f>AVERAGEIFS(Women_Perfume_Table[Total Sales],Women_Perfume_Table[Type],Women_Perfume_Table[[#This Row],[Type]])</f>
        <v>352.19499999999999</v>
      </c>
    </row>
    <row r="661" spans="1:11" x14ac:dyDescent="0.3">
      <c r="A661" s="4" t="s">
        <v>213</v>
      </c>
      <c r="B661" t="s">
        <v>214</v>
      </c>
      <c r="C661">
        <v>19</v>
      </c>
      <c r="D661">
        <v>10</v>
      </c>
      <c r="E661">
        <v>35</v>
      </c>
      <c r="F661">
        <f>Women_Perfume_Table[[#This Row],[Sold]]*Women_Perfume_Table[[#This Row],[Price]]</f>
        <v>665</v>
      </c>
      <c r="G661" s="2">
        <v>45432</v>
      </c>
      <c r="H661" s="3" t="s">
        <v>143</v>
      </c>
      <c r="I661">
        <f>((Women_Perfume_Table[[#This Row],[Total Sales]]-$M$2)/$M$3)</f>
        <v>-0.35754090984397879</v>
      </c>
      <c r="J661" s="4" t="str">
        <f>IF(Women_Perfume_Table[[#This Row],[Z-Score]]&gt;3,"No","Yes")</f>
        <v>Yes</v>
      </c>
      <c r="K661" s="4">
        <f>AVERAGEIFS(Women_Perfume_Table[Total Sales],Women_Perfume_Table[Type],Women_Perfume_Table[[#This Row],[Type]])</f>
        <v>665</v>
      </c>
    </row>
    <row r="662" spans="1:11" x14ac:dyDescent="0.3">
      <c r="A662" s="4" t="s">
        <v>80</v>
      </c>
      <c r="B662" t="s">
        <v>46</v>
      </c>
      <c r="C662">
        <v>16.989999999999998</v>
      </c>
      <c r="D662">
        <v>10</v>
      </c>
      <c r="E662">
        <v>39</v>
      </c>
      <c r="F662">
        <f>Women_Perfume_Table[[#This Row],[Sold]]*Women_Perfume_Table[[#This Row],[Price]]</f>
        <v>662.6099999999999</v>
      </c>
      <c r="G662" s="2">
        <v>45375</v>
      </c>
      <c r="H662" s="3" t="s">
        <v>336</v>
      </c>
      <c r="I662">
        <f>((Women_Perfume_Table[[#This Row],[Total Sales]]-$M$2)/$M$3)</f>
        <v>-0.35760553017542546</v>
      </c>
      <c r="J662" s="4" t="str">
        <f>IF(Women_Perfume_Table[[#This Row],[Z-Score]]&gt;3,"No","Yes")</f>
        <v>Yes</v>
      </c>
      <c r="K662" s="4">
        <f>AVERAGEIFS(Women_Perfume_Table[Total Sales],Women_Perfume_Table[Type],Women_Perfume_Table[[#This Row],[Type]])</f>
        <v>7614.4719047619074</v>
      </c>
    </row>
    <row r="663" spans="1:11" x14ac:dyDescent="0.3">
      <c r="A663" s="4" t="s">
        <v>307</v>
      </c>
      <c r="B663" t="s">
        <v>9</v>
      </c>
      <c r="C663">
        <v>55</v>
      </c>
      <c r="D663">
        <v>6</v>
      </c>
      <c r="E663">
        <v>12</v>
      </c>
      <c r="F663">
        <f>Women_Perfume_Table[[#This Row],[Sold]]*Women_Perfume_Table[[#This Row],[Price]]</f>
        <v>660</v>
      </c>
      <c r="G663" s="2">
        <v>45436</v>
      </c>
      <c r="H663" s="3" t="s">
        <v>143</v>
      </c>
      <c r="I663">
        <f>((Women_Perfume_Table[[#This Row],[Total Sales]]-$M$2)/$M$3)</f>
        <v>-0.35767609882190077</v>
      </c>
      <c r="J663" s="4" t="str">
        <f>IF(Women_Perfume_Table[[#This Row],[Z-Score]]&gt;3,"No","Yes")</f>
        <v>Yes</v>
      </c>
      <c r="K663" s="4">
        <f>AVERAGEIFS(Women_Perfume_Table[Total Sales],Women_Perfume_Table[Type],Women_Perfume_Table[[#This Row],[Type]])</f>
        <v>2618.7521428571413</v>
      </c>
    </row>
    <row r="664" spans="1:11" x14ac:dyDescent="0.3">
      <c r="A664" s="4" t="s">
        <v>48</v>
      </c>
      <c r="B664" t="s">
        <v>4</v>
      </c>
      <c r="C664">
        <v>59.99</v>
      </c>
      <c r="D664">
        <v>1</v>
      </c>
      <c r="E664">
        <v>11</v>
      </c>
      <c r="F664">
        <f>Women_Perfume_Table[[#This Row],[Sold]]*Women_Perfume_Table[[#This Row],[Price]]</f>
        <v>659.89</v>
      </c>
      <c r="G664" s="2">
        <v>45311</v>
      </c>
      <c r="H664" s="3" t="s">
        <v>336</v>
      </c>
      <c r="I664">
        <f>((Women_Perfume_Table[[#This Row],[Total Sales]]-$M$2)/$M$3)</f>
        <v>-0.35767907297941504</v>
      </c>
      <c r="J664" s="4" t="str">
        <f>IF(Women_Perfume_Table[[#This Row],[Z-Score]]&gt;3,"No","Yes")</f>
        <v>Yes</v>
      </c>
      <c r="K664" s="4">
        <f>AVERAGEIFS(Women_Perfume_Table[Total Sales],Women_Perfume_Table[Type],Women_Perfume_Table[[#This Row],[Type]])</f>
        <v>24241.821658291443</v>
      </c>
    </row>
    <row r="665" spans="1:11" x14ac:dyDescent="0.3">
      <c r="A665" s="4" t="s">
        <v>220</v>
      </c>
      <c r="B665" t="s">
        <v>2</v>
      </c>
      <c r="C665">
        <v>43.99</v>
      </c>
      <c r="D665">
        <v>6</v>
      </c>
      <c r="E665">
        <v>15</v>
      </c>
      <c r="F665">
        <f>Women_Perfume_Table[[#This Row],[Sold]]*Women_Perfume_Table[[#This Row],[Price]]</f>
        <v>659.85</v>
      </c>
      <c r="G665" s="2">
        <v>45436</v>
      </c>
      <c r="H665" s="3" t="s">
        <v>336</v>
      </c>
      <c r="I665">
        <f>((Women_Perfume_Table[[#This Row],[Total Sales]]-$M$2)/$M$3)</f>
        <v>-0.35768015449123841</v>
      </c>
      <c r="J665" s="4" t="str">
        <f>IF(Women_Perfume_Table[[#This Row],[Z-Score]]&gt;3,"No","Yes")</f>
        <v>Yes</v>
      </c>
      <c r="K665" s="4">
        <f>AVERAGEIFS(Women_Perfume_Table[Total Sales],Women_Perfume_Table[Type],Women_Perfume_Table[[#This Row],[Type]])</f>
        <v>12921.930135363791</v>
      </c>
    </row>
    <row r="666" spans="1:11" x14ac:dyDescent="0.3">
      <c r="A666" s="4" t="s">
        <v>220</v>
      </c>
      <c r="B666" t="s">
        <v>2</v>
      </c>
      <c r="C666">
        <v>43.99</v>
      </c>
      <c r="D666">
        <v>6</v>
      </c>
      <c r="E666">
        <v>15</v>
      </c>
      <c r="F666">
        <f>Women_Perfume_Table[[#This Row],[Sold]]*Women_Perfume_Table[[#This Row],[Price]]</f>
        <v>659.85</v>
      </c>
      <c r="G666" s="2">
        <v>45371</v>
      </c>
      <c r="H666" s="3" t="s">
        <v>337</v>
      </c>
      <c r="I666">
        <f>((Women_Perfume_Table[[#This Row],[Total Sales]]-$M$2)/$M$3)</f>
        <v>-0.35768015449123841</v>
      </c>
      <c r="J666" s="4" t="str">
        <f>IF(Women_Perfume_Table[[#This Row],[Z-Score]]&gt;3,"No","Yes")</f>
        <v>Yes</v>
      </c>
      <c r="K666" s="4">
        <f>AVERAGEIFS(Women_Perfume_Table[Total Sales],Women_Perfume_Table[Type],Women_Perfume_Table[[#This Row],[Type]])</f>
        <v>12921.930135363791</v>
      </c>
    </row>
    <row r="667" spans="1:11" x14ac:dyDescent="0.3">
      <c r="A667" s="4" t="s">
        <v>3</v>
      </c>
      <c r="B667" t="s">
        <v>9</v>
      </c>
      <c r="C667">
        <v>19.75</v>
      </c>
      <c r="D667">
        <v>10</v>
      </c>
      <c r="E667">
        <v>33</v>
      </c>
      <c r="F667">
        <f>Women_Perfume_Table[[#This Row],[Sold]]*Women_Perfume_Table[[#This Row],[Price]]</f>
        <v>651.75</v>
      </c>
      <c r="G667" s="2">
        <v>45396</v>
      </c>
      <c r="H667" s="3" t="s">
        <v>143</v>
      </c>
      <c r="I667">
        <f>((Women_Perfume_Table[[#This Row],[Total Sales]]-$M$2)/$M$3)</f>
        <v>-0.35789916063547189</v>
      </c>
      <c r="J667" s="4" t="str">
        <f>IF(Women_Perfume_Table[[#This Row],[Z-Score]]&gt;3,"No","Yes")</f>
        <v>Yes</v>
      </c>
      <c r="K667" s="4">
        <f>AVERAGEIFS(Women_Perfume_Table[Total Sales],Women_Perfume_Table[Type],Women_Perfume_Table[[#This Row],[Type]])</f>
        <v>2618.7521428571413</v>
      </c>
    </row>
    <row r="668" spans="1:11" x14ac:dyDescent="0.3">
      <c r="A668" s="4" t="s">
        <v>80</v>
      </c>
      <c r="B668" t="s">
        <v>9</v>
      </c>
      <c r="C668">
        <v>49.99</v>
      </c>
      <c r="D668">
        <v>9</v>
      </c>
      <c r="E668">
        <v>13</v>
      </c>
      <c r="F668">
        <f>Women_Perfume_Table[[#This Row],[Sold]]*Women_Perfume_Table[[#This Row],[Price]]</f>
        <v>649.87</v>
      </c>
      <c r="G668" s="2">
        <v>45373</v>
      </c>
      <c r="H668" s="3" t="s">
        <v>335</v>
      </c>
      <c r="I668">
        <f>((Women_Perfume_Table[[#This Row],[Total Sales]]-$M$2)/$M$3)</f>
        <v>-0.35794999169117053</v>
      </c>
      <c r="J668" s="4" t="str">
        <f>IF(Women_Perfume_Table[[#This Row],[Z-Score]]&gt;3,"No","Yes")</f>
        <v>Yes</v>
      </c>
      <c r="K668" s="4">
        <f>AVERAGEIFS(Women_Perfume_Table[Total Sales],Women_Perfume_Table[Type],Women_Perfume_Table[[#This Row],[Type]])</f>
        <v>2618.7521428571413</v>
      </c>
    </row>
    <row r="669" spans="1:11" x14ac:dyDescent="0.3">
      <c r="A669" s="4" t="s">
        <v>220</v>
      </c>
      <c r="B669" t="s">
        <v>2</v>
      </c>
      <c r="C669">
        <v>9.99</v>
      </c>
      <c r="D669">
        <v>10</v>
      </c>
      <c r="E669">
        <v>65</v>
      </c>
      <c r="F669">
        <f>Women_Perfume_Table[[#This Row],[Sold]]*Women_Perfume_Table[[#This Row],[Price]]</f>
        <v>649.35</v>
      </c>
      <c r="G669" s="2">
        <v>45342</v>
      </c>
      <c r="H669" s="3" t="s">
        <v>143</v>
      </c>
      <c r="I669">
        <f>((Women_Perfume_Table[[#This Row],[Total Sales]]-$M$2)/$M$3)</f>
        <v>-0.35796405134487441</v>
      </c>
      <c r="J669" s="4" t="str">
        <f>IF(Women_Perfume_Table[[#This Row],[Z-Score]]&gt;3,"No","Yes")</f>
        <v>Yes</v>
      </c>
      <c r="K669" s="4">
        <f>AVERAGEIFS(Women_Perfume_Table[Total Sales],Women_Perfume_Table[Type],Women_Perfume_Table[[#This Row],[Type]])</f>
        <v>12921.930135363791</v>
      </c>
    </row>
    <row r="670" spans="1:11" x14ac:dyDescent="0.3">
      <c r="A670" s="4" t="s">
        <v>48</v>
      </c>
      <c r="B670" t="s">
        <v>2</v>
      </c>
      <c r="C670">
        <v>53.99</v>
      </c>
      <c r="D670">
        <v>6</v>
      </c>
      <c r="E670">
        <v>12</v>
      </c>
      <c r="F670">
        <f>Women_Perfume_Table[[#This Row],[Sold]]*Women_Perfume_Table[[#This Row],[Price]]</f>
        <v>647.88</v>
      </c>
      <c r="G670" s="2">
        <v>45389</v>
      </c>
      <c r="H670" s="3" t="s">
        <v>337</v>
      </c>
      <c r="I670">
        <f>((Women_Perfume_Table[[#This Row],[Total Sales]]-$M$2)/$M$3)</f>
        <v>-0.3580037969043835</v>
      </c>
      <c r="J670" s="4" t="str">
        <f>IF(Women_Perfume_Table[[#This Row],[Z-Score]]&gt;3,"No","Yes")</f>
        <v>Yes</v>
      </c>
      <c r="K670" s="4">
        <f>AVERAGEIFS(Women_Perfume_Table[Total Sales],Women_Perfume_Table[Type],Women_Perfume_Table[[#This Row],[Type]])</f>
        <v>12921.930135363791</v>
      </c>
    </row>
    <row r="671" spans="1:11" x14ac:dyDescent="0.3">
      <c r="A671" s="4" t="s">
        <v>197</v>
      </c>
      <c r="B671" t="s">
        <v>2</v>
      </c>
      <c r="C671">
        <v>18.95</v>
      </c>
      <c r="D671">
        <v>10</v>
      </c>
      <c r="E671">
        <v>34</v>
      </c>
      <c r="F671">
        <f>Women_Perfume_Table[[#This Row],[Sold]]*Women_Perfume_Table[[#This Row],[Price]]</f>
        <v>644.29999999999995</v>
      </c>
      <c r="G671" s="2">
        <v>45408</v>
      </c>
      <c r="H671" s="3" t="s">
        <v>337</v>
      </c>
      <c r="I671">
        <f>((Women_Perfume_Table[[#This Row],[Total Sales]]-$M$2)/$M$3)</f>
        <v>-0.35810059221257562</v>
      </c>
      <c r="J671" s="4" t="str">
        <f>IF(Women_Perfume_Table[[#This Row],[Z-Score]]&gt;3,"No","Yes")</f>
        <v>Yes</v>
      </c>
      <c r="K671" s="4">
        <f>AVERAGEIFS(Women_Perfume_Table[Total Sales],Women_Perfume_Table[Type],Women_Perfume_Table[[#This Row],[Type]])</f>
        <v>12921.930135363791</v>
      </c>
    </row>
    <row r="672" spans="1:11" x14ac:dyDescent="0.3">
      <c r="A672" s="4" t="s">
        <v>80</v>
      </c>
      <c r="B672" t="s">
        <v>46</v>
      </c>
      <c r="C672">
        <v>15.98</v>
      </c>
      <c r="D672">
        <v>10</v>
      </c>
      <c r="E672">
        <v>40</v>
      </c>
      <c r="F672">
        <f>Women_Perfume_Table[[#This Row],[Sold]]*Women_Perfume_Table[[#This Row],[Price]]</f>
        <v>639.20000000000005</v>
      </c>
      <c r="G672" s="2">
        <v>45413</v>
      </c>
      <c r="H672" s="3" t="s">
        <v>335</v>
      </c>
      <c r="I672">
        <f>((Women_Perfume_Table[[#This Row],[Total Sales]]-$M$2)/$M$3)</f>
        <v>-0.35823848497005589</v>
      </c>
      <c r="J672" s="4" t="str">
        <f>IF(Women_Perfume_Table[[#This Row],[Z-Score]]&gt;3,"No","Yes")</f>
        <v>Yes</v>
      </c>
      <c r="K672" s="4">
        <f>AVERAGEIFS(Women_Perfume_Table[Total Sales],Women_Perfume_Table[Type],Women_Perfume_Table[[#This Row],[Type]])</f>
        <v>7614.4719047619074</v>
      </c>
    </row>
    <row r="673" spans="1:11" x14ac:dyDescent="0.3">
      <c r="A673" s="4" t="s">
        <v>5</v>
      </c>
      <c r="B673" t="s">
        <v>2</v>
      </c>
      <c r="C673">
        <v>49</v>
      </c>
      <c r="D673">
        <v>7</v>
      </c>
      <c r="E673">
        <v>13</v>
      </c>
      <c r="F673">
        <f>Women_Perfume_Table[[#This Row],[Sold]]*Women_Perfume_Table[[#This Row],[Price]]</f>
        <v>637</v>
      </c>
      <c r="G673" s="2">
        <v>45366</v>
      </c>
      <c r="H673" s="3" t="s">
        <v>337</v>
      </c>
      <c r="I673">
        <f>((Women_Perfume_Table[[#This Row],[Total Sales]]-$M$2)/$M$3)</f>
        <v>-0.35829796812034159</v>
      </c>
      <c r="J673" s="4" t="str">
        <f>IF(Women_Perfume_Table[[#This Row],[Z-Score]]&gt;3,"No","Yes")</f>
        <v>Yes</v>
      </c>
      <c r="K673" s="4">
        <f>AVERAGEIFS(Women_Perfume_Table[Total Sales],Women_Perfume_Table[Type],Women_Perfume_Table[[#This Row],[Type]])</f>
        <v>12921.930135363791</v>
      </c>
    </row>
    <row r="674" spans="1:11" x14ac:dyDescent="0.3">
      <c r="A674" s="4" t="s">
        <v>254</v>
      </c>
      <c r="B674" t="s">
        <v>255</v>
      </c>
      <c r="C674">
        <v>12.99</v>
      </c>
      <c r="D674">
        <v>10</v>
      </c>
      <c r="E674">
        <v>49</v>
      </c>
      <c r="F674">
        <f>Women_Perfume_Table[[#This Row],[Sold]]*Women_Perfume_Table[[#This Row],[Price]]</f>
        <v>636.51</v>
      </c>
      <c r="G674" s="2">
        <v>45303</v>
      </c>
      <c r="H674" s="3" t="s">
        <v>335</v>
      </c>
      <c r="I674">
        <f>((Women_Perfume_Table[[#This Row],[Total Sales]]-$M$2)/$M$3)</f>
        <v>-0.35831121664017795</v>
      </c>
      <c r="J674" s="4" t="str">
        <f>IF(Women_Perfume_Table[[#This Row],[Z-Score]]&gt;3,"No","Yes")</f>
        <v>Yes</v>
      </c>
      <c r="K674" s="4">
        <f>AVERAGEIFS(Women_Perfume_Table[Total Sales],Women_Perfume_Table[Type],Women_Perfume_Table[[#This Row],[Type]])</f>
        <v>636.51</v>
      </c>
    </row>
    <row r="675" spans="1:11" x14ac:dyDescent="0.3">
      <c r="A675" s="4" t="s">
        <v>346</v>
      </c>
      <c r="B675" t="s">
        <v>9</v>
      </c>
      <c r="C675">
        <v>89.99</v>
      </c>
      <c r="D675">
        <v>6</v>
      </c>
      <c r="E675">
        <v>7</v>
      </c>
      <c r="F675">
        <f>Women_Perfume_Table[[#This Row],[Sold]]*Women_Perfume_Table[[#This Row],[Price]]</f>
        <v>629.92999999999995</v>
      </c>
      <c r="G675" s="2">
        <v>45332</v>
      </c>
      <c r="H675" s="3" t="s">
        <v>143</v>
      </c>
      <c r="I675">
        <f>((Women_Perfume_Table[[#This Row],[Total Sales]]-$M$2)/$M$3)</f>
        <v>-0.35848912533512317</v>
      </c>
      <c r="J675" s="4" t="str">
        <f>IF(Women_Perfume_Table[[#This Row],[Z-Score]]&gt;3,"No","Yes")</f>
        <v>Yes</v>
      </c>
      <c r="K675" s="4">
        <f>AVERAGEIFS(Women_Perfume_Table[Total Sales],Women_Perfume_Table[Type],Women_Perfume_Table[[#This Row],[Type]])</f>
        <v>2618.7521428571413</v>
      </c>
    </row>
    <row r="676" spans="1:11" x14ac:dyDescent="0.3">
      <c r="A676" s="4" t="s">
        <v>220</v>
      </c>
      <c r="B676" t="s">
        <v>2</v>
      </c>
      <c r="C676">
        <v>44.99</v>
      </c>
      <c r="D676">
        <v>5</v>
      </c>
      <c r="E676">
        <v>14</v>
      </c>
      <c r="F676">
        <f>Women_Perfume_Table[[#This Row],[Sold]]*Women_Perfume_Table[[#This Row],[Price]]</f>
        <v>629.86</v>
      </c>
      <c r="G676" s="2">
        <v>45294</v>
      </c>
      <c r="H676" s="3" t="s">
        <v>335</v>
      </c>
      <c r="I676">
        <f>((Women_Perfume_Table[[#This Row],[Total Sales]]-$M$2)/$M$3)</f>
        <v>-0.35849101798081406</v>
      </c>
      <c r="J676" s="4" t="str">
        <f>IF(Women_Perfume_Table[[#This Row],[Z-Score]]&gt;3,"No","Yes")</f>
        <v>Yes</v>
      </c>
      <c r="K676" s="4">
        <f>AVERAGEIFS(Women_Perfume_Table[Total Sales],Women_Perfume_Table[Type],Women_Perfume_Table[[#This Row],[Type]])</f>
        <v>12921.930135363791</v>
      </c>
    </row>
    <row r="677" spans="1:11" x14ac:dyDescent="0.3">
      <c r="A677" s="4" t="s">
        <v>40</v>
      </c>
      <c r="B677" t="s">
        <v>2</v>
      </c>
      <c r="C677">
        <v>34.99</v>
      </c>
      <c r="D677">
        <v>6</v>
      </c>
      <c r="E677">
        <v>18</v>
      </c>
      <c r="F677">
        <f>Women_Perfume_Table[[#This Row],[Sold]]*Women_Perfume_Table[[#This Row],[Price]]</f>
        <v>629.82000000000005</v>
      </c>
      <c r="G677" s="2">
        <v>45415</v>
      </c>
      <c r="H677" s="3" t="s">
        <v>335</v>
      </c>
      <c r="I677">
        <f>((Women_Perfume_Table[[#This Row],[Total Sales]]-$M$2)/$M$3)</f>
        <v>-0.35849209949263749</v>
      </c>
      <c r="J677" s="4" t="str">
        <f>IF(Women_Perfume_Table[[#This Row],[Z-Score]]&gt;3,"No","Yes")</f>
        <v>Yes</v>
      </c>
      <c r="K677" s="4">
        <f>AVERAGEIFS(Women_Perfume_Table[Total Sales],Women_Perfume_Table[Type],Women_Perfume_Table[[#This Row],[Type]])</f>
        <v>12921.930135363791</v>
      </c>
    </row>
    <row r="678" spans="1:11" x14ac:dyDescent="0.3">
      <c r="A678" s="4" t="s">
        <v>40</v>
      </c>
      <c r="B678" t="s">
        <v>4</v>
      </c>
      <c r="C678">
        <v>29.99</v>
      </c>
      <c r="D678">
        <v>10</v>
      </c>
      <c r="E678">
        <v>21</v>
      </c>
      <c r="F678">
        <f>Women_Perfume_Table[[#This Row],[Sold]]*Women_Perfume_Table[[#This Row],[Price]]</f>
        <v>629.79</v>
      </c>
      <c r="G678" s="2">
        <v>45398</v>
      </c>
      <c r="H678" s="3" t="s">
        <v>337</v>
      </c>
      <c r="I678">
        <f>((Women_Perfume_Table[[#This Row],[Total Sales]]-$M$2)/$M$3)</f>
        <v>-0.35849291062650496</v>
      </c>
      <c r="J678" s="4" t="str">
        <f>IF(Women_Perfume_Table[[#This Row],[Z-Score]]&gt;3,"No","Yes")</f>
        <v>Yes</v>
      </c>
      <c r="K678" s="4">
        <f>AVERAGEIFS(Women_Perfume_Table[Total Sales],Women_Perfume_Table[Type],Women_Perfume_Table[[#This Row],[Type]])</f>
        <v>24241.821658291443</v>
      </c>
    </row>
    <row r="679" spans="1:11" x14ac:dyDescent="0.3">
      <c r="A679" s="4" t="s">
        <v>220</v>
      </c>
      <c r="B679" t="s">
        <v>2</v>
      </c>
      <c r="C679">
        <v>44.95</v>
      </c>
      <c r="D679">
        <v>1</v>
      </c>
      <c r="E679">
        <v>14</v>
      </c>
      <c r="F679">
        <f>Women_Perfume_Table[[#This Row],[Sold]]*Women_Perfume_Table[[#This Row],[Price]]</f>
        <v>629.30000000000007</v>
      </c>
      <c r="G679" s="2">
        <v>45351</v>
      </c>
      <c r="H679" s="3" t="s">
        <v>143</v>
      </c>
      <c r="I679">
        <f>((Women_Perfume_Table[[#This Row],[Total Sales]]-$M$2)/$M$3)</f>
        <v>-0.35850615914634137</v>
      </c>
      <c r="J679" s="4" t="str">
        <f>IF(Women_Perfume_Table[[#This Row],[Z-Score]]&gt;3,"No","Yes")</f>
        <v>Yes</v>
      </c>
      <c r="K679" s="4">
        <f>AVERAGEIFS(Women_Perfume_Table[Total Sales],Women_Perfume_Table[Type],Women_Perfume_Table[[#This Row],[Type]])</f>
        <v>12921.930135363791</v>
      </c>
    </row>
    <row r="680" spans="1:11" x14ac:dyDescent="0.3">
      <c r="A680" s="4" t="s">
        <v>47</v>
      </c>
      <c r="B680" s="4" t="s">
        <v>4</v>
      </c>
      <c r="C680">
        <v>24.99</v>
      </c>
      <c r="D680">
        <v>3</v>
      </c>
      <c r="E680">
        <v>25</v>
      </c>
      <c r="F680">
        <f>Women_Perfume_Table[[#This Row],[Sold]]*Women_Perfume_Table[[#This Row],[Price]]</f>
        <v>624.75</v>
      </c>
      <c r="G680" s="2">
        <v>45405</v>
      </c>
      <c r="H680" s="3" t="s">
        <v>336</v>
      </c>
      <c r="I680">
        <f>((Women_Perfume_Table[[#This Row],[Total Sales]]-$M$2)/$M$3)</f>
        <v>-0.35862918111625031</v>
      </c>
      <c r="J680" s="4" t="str">
        <f>IF(Women_Perfume_Table[[#This Row],[Z-Score]]&gt;3,"No","Yes")</f>
        <v>Yes</v>
      </c>
      <c r="K680" s="4">
        <f>AVERAGEIFS(Women_Perfume_Table[Total Sales],Women_Perfume_Table[Type],Women_Perfume_Table[[#This Row],[Type]])</f>
        <v>24241.821658291443</v>
      </c>
    </row>
    <row r="681" spans="1:11" x14ac:dyDescent="0.3">
      <c r="A681" s="4" t="s">
        <v>19</v>
      </c>
      <c r="B681" t="s">
        <v>2</v>
      </c>
      <c r="C681">
        <v>51.99</v>
      </c>
      <c r="D681">
        <v>8</v>
      </c>
      <c r="E681">
        <v>12</v>
      </c>
      <c r="F681">
        <f>Women_Perfume_Table[[#This Row],[Sold]]*Women_Perfume_Table[[#This Row],[Price]]</f>
        <v>623.88</v>
      </c>
      <c r="G681" s="2">
        <v>45320</v>
      </c>
      <c r="H681" s="3" t="s">
        <v>337</v>
      </c>
      <c r="I681">
        <f>((Women_Perfume_Table[[#This Row],[Total Sales]]-$M$2)/$M$3)</f>
        <v>-0.35865270399840871</v>
      </c>
      <c r="J681" s="4" t="str">
        <f>IF(Women_Perfume_Table[[#This Row],[Z-Score]]&gt;3,"No","Yes")</f>
        <v>Yes</v>
      </c>
      <c r="K681" s="4">
        <f>AVERAGEIFS(Women_Perfume_Table[Total Sales],Women_Perfume_Table[Type],Women_Perfume_Table[[#This Row],[Type]])</f>
        <v>12921.930135363791</v>
      </c>
    </row>
    <row r="682" spans="1:11" x14ac:dyDescent="0.3">
      <c r="A682" s="4" t="s">
        <v>149</v>
      </c>
      <c r="B682" t="s">
        <v>2</v>
      </c>
      <c r="C682">
        <v>23.99</v>
      </c>
      <c r="D682">
        <v>8</v>
      </c>
      <c r="E682">
        <v>26</v>
      </c>
      <c r="F682">
        <f>Women_Perfume_Table[[#This Row],[Sold]]*Women_Perfume_Table[[#This Row],[Price]]</f>
        <v>623.74</v>
      </c>
      <c r="G682" s="2">
        <v>45414</v>
      </c>
      <c r="H682" s="3" t="s">
        <v>336</v>
      </c>
      <c r="I682">
        <f>((Women_Perfume_Table[[#This Row],[Total Sales]]-$M$2)/$M$3)</f>
        <v>-0.35865648928979055</v>
      </c>
      <c r="J682" s="4" t="str">
        <f>IF(Women_Perfume_Table[[#This Row],[Z-Score]]&gt;3,"No","Yes")</f>
        <v>Yes</v>
      </c>
      <c r="K682" s="4">
        <f>AVERAGEIFS(Women_Perfume_Table[Total Sales],Women_Perfume_Table[Type],Women_Perfume_Table[[#This Row],[Type]])</f>
        <v>12921.930135363791</v>
      </c>
    </row>
    <row r="683" spans="1:11" x14ac:dyDescent="0.3">
      <c r="A683" s="4" t="s">
        <v>3</v>
      </c>
      <c r="B683" t="s">
        <v>2</v>
      </c>
      <c r="C683">
        <v>16.27</v>
      </c>
      <c r="D683">
        <v>300</v>
      </c>
      <c r="E683">
        <v>38</v>
      </c>
      <c r="F683">
        <f>Women_Perfume_Table[[#This Row],[Sold]]*Women_Perfume_Table[[#This Row],[Price]]</f>
        <v>618.26</v>
      </c>
      <c r="G683" s="2">
        <v>45396</v>
      </c>
      <c r="H683" s="3" t="s">
        <v>143</v>
      </c>
      <c r="I683">
        <f>((Women_Perfume_Table[[#This Row],[Total Sales]]-$M$2)/$M$3)</f>
        <v>-0.35880465640959291</v>
      </c>
      <c r="J683" s="4" t="str">
        <f>IF(Women_Perfume_Table[[#This Row],[Z-Score]]&gt;3,"No","Yes")</f>
        <v>Yes</v>
      </c>
      <c r="K683" s="4">
        <f>AVERAGEIFS(Women_Perfume_Table[Total Sales],Women_Perfume_Table[Type],Women_Perfume_Table[[#This Row],[Type]])</f>
        <v>12921.930135363791</v>
      </c>
    </row>
    <row r="684" spans="1:11" x14ac:dyDescent="0.3">
      <c r="A684" s="4" t="s">
        <v>63</v>
      </c>
      <c r="B684" t="s">
        <v>4</v>
      </c>
      <c r="C684">
        <v>33.86</v>
      </c>
      <c r="D684">
        <v>8</v>
      </c>
      <c r="E684">
        <v>18</v>
      </c>
      <c r="F684">
        <f>Women_Perfume_Table[[#This Row],[Sold]]*Women_Perfume_Table[[#This Row],[Price]]</f>
        <v>609.48</v>
      </c>
      <c r="G684" s="2">
        <v>45411</v>
      </c>
      <c r="H684" s="3" t="s">
        <v>336</v>
      </c>
      <c r="I684">
        <f>((Women_Perfume_Table[[#This Row],[Total Sales]]-$M$2)/$M$3)</f>
        <v>-0.35904204825482383</v>
      </c>
      <c r="J684" s="4" t="str">
        <f>IF(Women_Perfume_Table[[#This Row],[Z-Score]]&gt;3,"No","Yes")</f>
        <v>Yes</v>
      </c>
      <c r="K684" s="4">
        <f>AVERAGEIFS(Women_Perfume_Table[Total Sales],Women_Perfume_Table[Type],Women_Perfume_Table[[#This Row],[Type]])</f>
        <v>24241.821658291443</v>
      </c>
    </row>
    <row r="685" spans="1:11" x14ac:dyDescent="0.3">
      <c r="A685" s="4" t="s">
        <v>80</v>
      </c>
      <c r="B685" t="s">
        <v>46</v>
      </c>
      <c r="C685">
        <v>86.99</v>
      </c>
      <c r="D685">
        <v>3</v>
      </c>
      <c r="E685">
        <v>7</v>
      </c>
      <c r="F685">
        <f>Women_Perfume_Table[[#This Row],[Sold]]*Women_Perfume_Table[[#This Row],[Price]]</f>
        <v>608.92999999999995</v>
      </c>
      <c r="G685" s="2">
        <v>45347</v>
      </c>
      <c r="H685" s="3" t="s">
        <v>336</v>
      </c>
      <c r="I685">
        <f>((Women_Perfume_Table[[#This Row],[Total Sales]]-$M$2)/$M$3)</f>
        <v>-0.35905691904239523</v>
      </c>
      <c r="J685" s="4" t="str">
        <f>IF(Women_Perfume_Table[[#This Row],[Z-Score]]&gt;3,"No","Yes")</f>
        <v>Yes</v>
      </c>
      <c r="K685" s="4">
        <f>AVERAGEIFS(Women_Perfume_Table[Total Sales],Women_Perfume_Table[Type],Women_Perfume_Table[[#This Row],[Type]])</f>
        <v>7614.4719047619074</v>
      </c>
    </row>
    <row r="686" spans="1:11" x14ac:dyDescent="0.3">
      <c r="A686" s="4" t="s">
        <v>10</v>
      </c>
      <c r="B686" t="s">
        <v>2</v>
      </c>
      <c r="C686">
        <v>37.99</v>
      </c>
      <c r="D686">
        <v>10</v>
      </c>
      <c r="E686">
        <v>16</v>
      </c>
      <c r="F686">
        <f>Women_Perfume_Table[[#This Row],[Sold]]*Women_Perfume_Table[[#This Row],[Price]]</f>
        <v>607.84</v>
      </c>
      <c r="G686" s="2">
        <v>45337</v>
      </c>
      <c r="H686" s="3" t="s">
        <v>335</v>
      </c>
      <c r="I686">
        <f>((Women_Perfume_Table[[#This Row],[Total Sales]]-$M$2)/$M$3)</f>
        <v>-0.35908639023958222</v>
      </c>
      <c r="J686" s="4" t="str">
        <f>IF(Women_Perfume_Table[[#This Row],[Z-Score]]&gt;3,"No","Yes")</f>
        <v>Yes</v>
      </c>
      <c r="K686" s="4">
        <f>AVERAGEIFS(Women_Perfume_Table[Total Sales],Women_Perfume_Table[Type],Women_Perfume_Table[[#This Row],[Type]])</f>
        <v>12921.930135363791</v>
      </c>
    </row>
    <row r="687" spans="1:11" x14ac:dyDescent="0.3">
      <c r="A687" s="4" t="s">
        <v>15</v>
      </c>
      <c r="B687" t="s">
        <v>4</v>
      </c>
      <c r="C687">
        <v>33</v>
      </c>
      <c r="D687">
        <v>5</v>
      </c>
      <c r="E687">
        <v>18</v>
      </c>
      <c r="F687">
        <f>Women_Perfume_Table[[#This Row],[Sold]]*Women_Perfume_Table[[#This Row],[Price]]</f>
        <v>594</v>
      </c>
      <c r="G687" s="2">
        <v>45380</v>
      </c>
      <c r="H687" s="3" t="s">
        <v>337</v>
      </c>
      <c r="I687">
        <f>((Women_Perfume_Table[[#This Row],[Total Sales]]-$M$2)/$M$3)</f>
        <v>-0.35946059333047009</v>
      </c>
      <c r="J687" s="4" t="str">
        <f>IF(Women_Perfume_Table[[#This Row],[Z-Score]]&gt;3,"No","Yes")</f>
        <v>Yes</v>
      </c>
      <c r="K687" s="4">
        <f>AVERAGEIFS(Women_Perfume_Table[Total Sales],Women_Perfume_Table[Type],Women_Perfume_Table[[#This Row],[Type]])</f>
        <v>24241.821658291443</v>
      </c>
    </row>
    <row r="688" spans="1:11" x14ac:dyDescent="0.3">
      <c r="A688" s="4" t="s">
        <v>204</v>
      </c>
      <c r="B688" t="s">
        <v>2</v>
      </c>
      <c r="C688">
        <v>29.6</v>
      </c>
      <c r="D688">
        <v>6</v>
      </c>
      <c r="E688">
        <v>20</v>
      </c>
      <c r="F688">
        <f>Women_Perfume_Table[[#This Row],[Sold]]*Women_Perfume_Table[[#This Row],[Price]]</f>
        <v>592</v>
      </c>
      <c r="G688" s="2">
        <v>45316</v>
      </c>
      <c r="H688" s="3" t="s">
        <v>337</v>
      </c>
      <c r="I688">
        <f>((Women_Perfume_Table[[#This Row],[Total Sales]]-$M$2)/$M$3)</f>
        <v>-0.35951466892163886</v>
      </c>
      <c r="J688" s="4" t="str">
        <f>IF(Women_Perfume_Table[[#This Row],[Z-Score]]&gt;3,"No","Yes")</f>
        <v>Yes</v>
      </c>
      <c r="K688" s="4">
        <f>AVERAGEIFS(Women_Perfume_Table[Total Sales],Women_Perfume_Table[Type],Women_Perfume_Table[[#This Row],[Type]])</f>
        <v>12921.930135363791</v>
      </c>
    </row>
    <row r="689" spans="1:11" x14ac:dyDescent="0.3">
      <c r="A689" s="4" t="s">
        <v>56</v>
      </c>
      <c r="B689" t="s">
        <v>111</v>
      </c>
      <c r="C689">
        <v>27.99</v>
      </c>
      <c r="D689">
        <v>10</v>
      </c>
      <c r="E689">
        <v>21</v>
      </c>
      <c r="F689">
        <f>Women_Perfume_Table[[#This Row],[Sold]]*Women_Perfume_Table[[#This Row],[Price]]</f>
        <v>587.79</v>
      </c>
      <c r="G689" s="2">
        <v>45348</v>
      </c>
      <c r="H689" s="3" t="s">
        <v>337</v>
      </c>
      <c r="I689">
        <f>((Women_Perfume_Table[[#This Row],[Total Sales]]-$M$2)/$M$3)</f>
        <v>-0.35962849804104913</v>
      </c>
      <c r="J689" s="4" t="str">
        <f>IF(Women_Perfume_Table[[#This Row],[Z-Score]]&gt;3,"No","Yes")</f>
        <v>Yes</v>
      </c>
      <c r="K689" s="4">
        <f>AVERAGEIFS(Women_Perfume_Table[Total Sales],Women_Perfume_Table[Type],Women_Perfume_Table[[#This Row],[Type]])</f>
        <v>5114.6000000000004</v>
      </c>
    </row>
    <row r="690" spans="1:11" x14ac:dyDescent="0.3">
      <c r="A690" s="4" t="s">
        <v>13</v>
      </c>
      <c r="B690" t="s">
        <v>4</v>
      </c>
      <c r="C690">
        <v>32.49</v>
      </c>
      <c r="D690">
        <v>6</v>
      </c>
      <c r="E690">
        <v>18</v>
      </c>
      <c r="F690">
        <f>Women_Perfume_Table[[#This Row],[Sold]]*Women_Perfume_Table[[#This Row],[Price]]</f>
        <v>584.82000000000005</v>
      </c>
      <c r="G690" s="2">
        <v>45426</v>
      </c>
      <c r="H690" s="3" t="s">
        <v>337</v>
      </c>
      <c r="I690">
        <f>((Women_Perfume_Table[[#This Row],[Total Sales]]-$M$2)/$M$3)</f>
        <v>-0.35970880029393476</v>
      </c>
      <c r="J690" s="4" t="str">
        <f>IF(Women_Perfume_Table[[#This Row],[Z-Score]]&gt;3,"No","Yes")</f>
        <v>Yes</v>
      </c>
      <c r="K690" s="4">
        <f>AVERAGEIFS(Women_Perfume_Table[Total Sales],Women_Perfume_Table[Type],Women_Perfume_Table[[#This Row],[Type]])</f>
        <v>24241.821658291443</v>
      </c>
    </row>
    <row r="691" spans="1:11" x14ac:dyDescent="0.3">
      <c r="A691" s="4" t="s">
        <v>219</v>
      </c>
      <c r="B691" t="s">
        <v>9</v>
      </c>
      <c r="C691">
        <v>7.99</v>
      </c>
      <c r="D691">
        <v>10</v>
      </c>
      <c r="E691">
        <v>73</v>
      </c>
      <c r="F691">
        <f>Women_Perfume_Table[[#This Row],[Sold]]*Women_Perfume_Table[[#This Row],[Price]]</f>
        <v>583.27</v>
      </c>
      <c r="G691" s="2">
        <v>45441</v>
      </c>
      <c r="H691" s="3" t="s">
        <v>143</v>
      </c>
      <c r="I691">
        <f>((Women_Perfume_Table[[#This Row],[Total Sales]]-$M$2)/$M$3)</f>
        <v>-0.35975070887709054</v>
      </c>
      <c r="J691" s="4" t="str">
        <f>IF(Women_Perfume_Table[[#This Row],[Z-Score]]&gt;3,"No","Yes")</f>
        <v>Yes</v>
      </c>
      <c r="K691" s="4">
        <f>AVERAGEIFS(Women_Perfume_Table[Total Sales],Women_Perfume_Table[Type],Women_Perfume_Table[[#This Row],[Type]])</f>
        <v>2618.7521428571413</v>
      </c>
    </row>
    <row r="692" spans="1:11" x14ac:dyDescent="0.3">
      <c r="A692" s="4" t="s">
        <v>116</v>
      </c>
      <c r="B692" t="s">
        <v>4</v>
      </c>
      <c r="C692">
        <v>115.22</v>
      </c>
      <c r="D692">
        <v>8</v>
      </c>
      <c r="E692">
        <v>5</v>
      </c>
      <c r="F692">
        <f>Women_Perfume_Table[[#This Row],[Sold]]*Women_Perfume_Table[[#This Row],[Price]]</f>
        <v>576.1</v>
      </c>
      <c r="G692" s="2">
        <v>45366</v>
      </c>
      <c r="H692" s="3" t="s">
        <v>143</v>
      </c>
      <c r="I692">
        <f>((Women_Perfume_Table[[#This Row],[Total Sales]]-$M$2)/$M$3)</f>
        <v>-0.35994456987143059</v>
      </c>
      <c r="J692" s="4" t="str">
        <f>IF(Women_Perfume_Table[[#This Row],[Z-Score]]&gt;3,"No","Yes")</f>
        <v>Yes</v>
      </c>
      <c r="K692" s="4">
        <f>AVERAGEIFS(Women_Perfume_Table[Total Sales],Women_Perfume_Table[Type],Women_Perfume_Table[[#This Row],[Type]])</f>
        <v>24241.821658291443</v>
      </c>
    </row>
    <row r="693" spans="1:11" x14ac:dyDescent="0.3">
      <c r="A693" s="4" t="s">
        <v>15</v>
      </c>
      <c r="B693" t="s">
        <v>4</v>
      </c>
      <c r="C693">
        <v>8.98</v>
      </c>
      <c r="D693">
        <v>6</v>
      </c>
      <c r="E693">
        <v>64</v>
      </c>
      <c r="F693">
        <f>Women_Perfume_Table[[#This Row],[Sold]]*Women_Perfume_Table[[#This Row],[Price]]</f>
        <v>574.72</v>
      </c>
      <c r="G693" s="2">
        <v>45440</v>
      </c>
      <c r="H693" s="3" t="s">
        <v>143</v>
      </c>
      <c r="I693">
        <f>((Women_Perfume_Table[[#This Row],[Total Sales]]-$M$2)/$M$3)</f>
        <v>-0.35998188202933706</v>
      </c>
      <c r="J693" s="4" t="str">
        <f>IF(Women_Perfume_Table[[#This Row],[Z-Score]]&gt;3,"No","Yes")</f>
        <v>Yes</v>
      </c>
      <c r="K693" s="4">
        <f>AVERAGEIFS(Women_Perfume_Table[Total Sales],Women_Perfume_Table[Type],Women_Perfume_Table[[#This Row],[Type]])</f>
        <v>24241.821658291443</v>
      </c>
    </row>
    <row r="694" spans="1:11" x14ac:dyDescent="0.3">
      <c r="A694" s="4" t="s">
        <v>323</v>
      </c>
      <c r="B694" t="s">
        <v>4</v>
      </c>
      <c r="C694">
        <v>40.99</v>
      </c>
      <c r="D694">
        <v>10</v>
      </c>
      <c r="E694">
        <v>14</v>
      </c>
      <c r="F694">
        <f>Women_Perfume_Table[[#This Row],[Sold]]*Women_Perfume_Table[[#This Row],[Price]]</f>
        <v>573.86</v>
      </c>
      <c r="G694" s="2">
        <v>45427</v>
      </c>
      <c r="H694" s="3" t="s">
        <v>337</v>
      </c>
      <c r="I694">
        <f>((Women_Perfume_Table[[#This Row],[Total Sales]]-$M$2)/$M$3)</f>
        <v>-0.36000513453353961</v>
      </c>
      <c r="J694" s="4" t="str">
        <f>IF(Women_Perfume_Table[[#This Row],[Z-Score]]&gt;3,"No","Yes")</f>
        <v>Yes</v>
      </c>
      <c r="K694" s="4">
        <f>AVERAGEIFS(Women_Perfume_Table[Total Sales],Women_Perfume_Table[Type],Women_Perfume_Table[[#This Row],[Type]])</f>
        <v>24241.821658291443</v>
      </c>
    </row>
    <row r="695" spans="1:11" x14ac:dyDescent="0.3">
      <c r="A695" s="4" t="s">
        <v>387</v>
      </c>
      <c r="B695" t="s">
        <v>2</v>
      </c>
      <c r="C695">
        <v>29.95</v>
      </c>
      <c r="D695">
        <v>6</v>
      </c>
      <c r="E695">
        <v>19</v>
      </c>
      <c r="F695">
        <f>Women_Perfume_Table[[#This Row],[Sold]]*Women_Perfume_Table[[#This Row],[Price]]</f>
        <v>569.04999999999995</v>
      </c>
      <c r="G695" s="2">
        <v>45318</v>
      </c>
      <c r="H695" s="3" t="s">
        <v>337</v>
      </c>
      <c r="I695">
        <f>((Women_Perfume_Table[[#This Row],[Total Sales]]-$M$2)/$M$3)</f>
        <v>-0.36013518633030051</v>
      </c>
      <c r="J695" s="4" t="str">
        <f>IF(Women_Perfume_Table[[#This Row],[Z-Score]]&gt;3,"No","Yes")</f>
        <v>Yes</v>
      </c>
      <c r="K695" s="4">
        <f>AVERAGEIFS(Women_Perfume_Table[Total Sales],Women_Perfume_Table[Type],Women_Perfume_Table[[#This Row],[Type]])</f>
        <v>12921.930135363791</v>
      </c>
    </row>
    <row r="696" spans="1:11" x14ac:dyDescent="0.3">
      <c r="A696" s="4" t="s">
        <v>215</v>
      </c>
      <c r="B696" t="s">
        <v>4</v>
      </c>
      <c r="C696">
        <v>27.06</v>
      </c>
      <c r="D696">
        <v>18</v>
      </c>
      <c r="E696">
        <v>21</v>
      </c>
      <c r="F696">
        <f>Women_Perfume_Table[[#This Row],[Sold]]*Women_Perfume_Table[[#This Row],[Price]]</f>
        <v>568.26</v>
      </c>
      <c r="G696" s="2">
        <v>45306</v>
      </c>
      <c r="H696" s="3" t="s">
        <v>143</v>
      </c>
      <c r="I696">
        <f>((Women_Perfume_Table[[#This Row],[Total Sales]]-$M$2)/$M$3)</f>
        <v>-0.36015654618881215</v>
      </c>
      <c r="J696" s="4" t="str">
        <f>IF(Women_Perfume_Table[[#This Row],[Z-Score]]&gt;3,"No","Yes")</f>
        <v>Yes</v>
      </c>
      <c r="K696" s="4">
        <f>AVERAGEIFS(Women_Perfume_Table[Total Sales],Women_Perfume_Table[Type],Women_Perfume_Table[[#This Row],[Type]])</f>
        <v>24241.821658291443</v>
      </c>
    </row>
    <row r="697" spans="1:11" x14ac:dyDescent="0.3">
      <c r="A697" s="4" t="s">
        <v>56</v>
      </c>
      <c r="B697" t="s">
        <v>2</v>
      </c>
      <c r="C697">
        <v>79.989999999999995</v>
      </c>
      <c r="D697">
        <v>10</v>
      </c>
      <c r="E697">
        <v>7</v>
      </c>
      <c r="F697">
        <f>Women_Perfume_Table[[#This Row],[Sold]]*Women_Perfume_Table[[#This Row],[Price]]</f>
        <v>559.92999999999995</v>
      </c>
      <c r="G697" s="2">
        <v>45304</v>
      </c>
      <c r="H697" s="3" t="s">
        <v>336</v>
      </c>
      <c r="I697">
        <f>((Women_Perfume_Table[[#This Row],[Total Sales]]-$M$2)/$M$3)</f>
        <v>-0.36038177102603008</v>
      </c>
      <c r="J697" s="4" t="str">
        <f>IF(Women_Perfume_Table[[#This Row],[Z-Score]]&gt;3,"No","Yes")</f>
        <v>Yes</v>
      </c>
      <c r="K697" s="4">
        <f>AVERAGEIFS(Women_Perfume_Table[Total Sales],Women_Perfume_Table[Type],Women_Perfume_Table[[#This Row],[Type]])</f>
        <v>12921.930135363791</v>
      </c>
    </row>
    <row r="698" spans="1:11" x14ac:dyDescent="0.3">
      <c r="A698" s="4" t="s">
        <v>80</v>
      </c>
      <c r="B698" t="s">
        <v>46</v>
      </c>
      <c r="C698">
        <v>79.989999999999995</v>
      </c>
      <c r="D698">
        <v>9</v>
      </c>
      <c r="E698">
        <v>7</v>
      </c>
      <c r="F698">
        <f>Women_Perfume_Table[[#This Row],[Sold]]*Women_Perfume_Table[[#This Row],[Price]]</f>
        <v>559.92999999999995</v>
      </c>
      <c r="G698" s="2">
        <v>45302</v>
      </c>
      <c r="H698" s="3" t="s">
        <v>337</v>
      </c>
      <c r="I698">
        <f>((Women_Perfume_Table[[#This Row],[Total Sales]]-$M$2)/$M$3)</f>
        <v>-0.36038177102603008</v>
      </c>
      <c r="J698" s="4" t="str">
        <f>IF(Women_Perfume_Table[[#This Row],[Z-Score]]&gt;3,"No","Yes")</f>
        <v>Yes</v>
      </c>
      <c r="K698" s="4">
        <f>AVERAGEIFS(Women_Perfume_Table[Total Sales],Women_Perfume_Table[Type],Women_Perfume_Table[[#This Row],[Type]])</f>
        <v>7614.4719047619074</v>
      </c>
    </row>
    <row r="699" spans="1:11" x14ac:dyDescent="0.3">
      <c r="A699" s="4" t="s">
        <v>204</v>
      </c>
      <c r="B699" t="s">
        <v>2</v>
      </c>
      <c r="C699">
        <v>15.99</v>
      </c>
      <c r="D699">
        <v>9</v>
      </c>
      <c r="E699">
        <v>35</v>
      </c>
      <c r="F699">
        <f>Women_Perfume_Table[[#This Row],[Sold]]*Women_Perfume_Table[[#This Row],[Price]]</f>
        <v>559.65</v>
      </c>
      <c r="G699" s="2">
        <v>45364</v>
      </c>
      <c r="H699" s="3" t="s">
        <v>335</v>
      </c>
      <c r="I699">
        <f>((Women_Perfume_Table[[#This Row],[Total Sales]]-$M$2)/$M$3)</f>
        <v>-0.36038934160879371</v>
      </c>
      <c r="J699" s="4" t="str">
        <f>IF(Women_Perfume_Table[[#This Row],[Z-Score]]&gt;3,"No","Yes")</f>
        <v>Yes</v>
      </c>
      <c r="K699" s="4">
        <f>AVERAGEIFS(Women_Perfume_Table[Total Sales],Women_Perfume_Table[Type],Women_Perfume_Table[[#This Row],[Type]])</f>
        <v>12921.930135363791</v>
      </c>
    </row>
    <row r="700" spans="1:11" x14ac:dyDescent="0.3">
      <c r="A700" s="4" t="s">
        <v>94</v>
      </c>
      <c r="B700" t="s">
        <v>2</v>
      </c>
      <c r="C700">
        <v>34.950000000000003</v>
      </c>
      <c r="D700">
        <v>2</v>
      </c>
      <c r="E700">
        <v>16</v>
      </c>
      <c r="F700">
        <f>Women_Perfume_Table[[#This Row],[Sold]]*Women_Perfume_Table[[#This Row],[Price]]</f>
        <v>559.20000000000005</v>
      </c>
      <c r="G700" s="2">
        <v>45428</v>
      </c>
      <c r="H700" s="3" t="s">
        <v>335</v>
      </c>
      <c r="I700">
        <f>((Women_Perfume_Table[[#This Row],[Total Sales]]-$M$2)/$M$3)</f>
        <v>-0.3604015086168067</v>
      </c>
      <c r="J700" s="4" t="str">
        <f>IF(Women_Perfume_Table[[#This Row],[Z-Score]]&gt;3,"No","Yes")</f>
        <v>Yes</v>
      </c>
      <c r="K700" s="4">
        <f>AVERAGEIFS(Women_Perfume_Table[Total Sales],Women_Perfume_Table[Type],Women_Perfume_Table[[#This Row],[Type]])</f>
        <v>12921.930135363791</v>
      </c>
    </row>
    <row r="701" spans="1:11" x14ac:dyDescent="0.3">
      <c r="A701" s="4" t="s">
        <v>98</v>
      </c>
      <c r="B701" t="s">
        <v>2</v>
      </c>
      <c r="C701">
        <v>12.99</v>
      </c>
      <c r="D701">
        <v>10</v>
      </c>
      <c r="E701">
        <v>43</v>
      </c>
      <c r="F701">
        <f>Women_Perfume_Table[[#This Row],[Sold]]*Women_Perfume_Table[[#This Row],[Price]]</f>
        <v>558.57000000000005</v>
      </c>
      <c r="G701" s="2">
        <v>45427</v>
      </c>
      <c r="H701" s="3" t="s">
        <v>143</v>
      </c>
      <c r="I701">
        <f>((Women_Perfume_Table[[#This Row],[Total Sales]]-$M$2)/$M$3)</f>
        <v>-0.36041854242802485</v>
      </c>
      <c r="J701" s="4" t="str">
        <f>IF(Women_Perfume_Table[[#This Row],[Z-Score]]&gt;3,"No","Yes")</f>
        <v>Yes</v>
      </c>
      <c r="K701" s="4">
        <f>AVERAGEIFS(Women_Perfume_Table[Total Sales],Women_Perfume_Table[Type],Women_Perfume_Table[[#This Row],[Type]])</f>
        <v>12921.930135363791</v>
      </c>
    </row>
    <row r="702" spans="1:11" x14ac:dyDescent="0.3">
      <c r="A702" s="4" t="s">
        <v>384</v>
      </c>
      <c r="B702" t="s">
        <v>206</v>
      </c>
      <c r="C702">
        <v>11.88</v>
      </c>
      <c r="D702">
        <v>10</v>
      </c>
      <c r="E702">
        <v>47</v>
      </c>
      <c r="F702">
        <f>Women_Perfume_Table[[#This Row],[Sold]]*Women_Perfume_Table[[#This Row],[Price]]</f>
        <v>558.36</v>
      </c>
      <c r="G702" s="2">
        <v>45373</v>
      </c>
      <c r="H702" s="3" t="s">
        <v>336</v>
      </c>
      <c r="I702">
        <f>((Women_Perfume_Table[[#This Row],[Total Sales]]-$M$2)/$M$3)</f>
        <v>-0.36042422036509758</v>
      </c>
      <c r="J702" s="4" t="str">
        <f>IF(Women_Perfume_Table[[#This Row],[Z-Score]]&gt;3,"No","Yes")</f>
        <v>Yes</v>
      </c>
      <c r="K702" s="4">
        <f>AVERAGEIFS(Women_Perfume_Table[Total Sales],Women_Perfume_Table[Type],Women_Perfume_Table[[#This Row],[Type]])</f>
        <v>1029.6335714285715</v>
      </c>
    </row>
    <row r="703" spans="1:11" x14ac:dyDescent="0.3">
      <c r="A703" s="4" t="s">
        <v>14</v>
      </c>
      <c r="B703" t="s">
        <v>2</v>
      </c>
      <c r="C703">
        <v>78.989999999999995</v>
      </c>
      <c r="D703">
        <v>10</v>
      </c>
      <c r="E703">
        <v>7</v>
      </c>
      <c r="F703">
        <f>Women_Perfume_Table[[#This Row],[Sold]]*Women_Perfume_Table[[#This Row],[Price]]</f>
        <v>552.92999999999995</v>
      </c>
      <c r="G703" s="2">
        <v>45293</v>
      </c>
      <c r="H703" s="3" t="s">
        <v>336</v>
      </c>
      <c r="I703">
        <f>((Women_Perfume_Table[[#This Row],[Total Sales]]-$M$2)/$M$3)</f>
        <v>-0.36057103559512077</v>
      </c>
      <c r="J703" s="4" t="str">
        <f>IF(Women_Perfume_Table[[#This Row],[Z-Score]]&gt;3,"No","Yes")</f>
        <v>Yes</v>
      </c>
      <c r="K703" s="4">
        <f>AVERAGEIFS(Women_Perfume_Table[Total Sales],Women_Perfume_Table[Type],Women_Perfume_Table[[#This Row],[Type]])</f>
        <v>12921.930135363791</v>
      </c>
    </row>
    <row r="704" spans="1:11" x14ac:dyDescent="0.3">
      <c r="A704" s="4" t="s">
        <v>70</v>
      </c>
      <c r="B704" t="s">
        <v>206</v>
      </c>
      <c r="C704">
        <v>23.95</v>
      </c>
      <c r="D704">
        <v>5</v>
      </c>
      <c r="E704">
        <v>23</v>
      </c>
      <c r="F704">
        <f>Women_Perfume_Table[[#This Row],[Sold]]*Women_Perfume_Table[[#This Row],[Price]]</f>
        <v>550.85</v>
      </c>
      <c r="G704" s="2">
        <v>45398</v>
      </c>
      <c r="H704" s="3" t="s">
        <v>335</v>
      </c>
      <c r="I704">
        <f>((Women_Perfume_Table[[#This Row],[Total Sales]]-$M$2)/$M$3)</f>
        <v>-0.36062727420993629</v>
      </c>
      <c r="J704" s="4" t="str">
        <f>IF(Women_Perfume_Table[[#This Row],[Z-Score]]&gt;3,"No","Yes")</f>
        <v>Yes</v>
      </c>
      <c r="K704" s="4">
        <f>AVERAGEIFS(Women_Perfume_Table[Total Sales],Women_Perfume_Table[Type],Women_Perfume_Table[[#This Row],[Type]])</f>
        <v>1029.6335714285715</v>
      </c>
    </row>
    <row r="705" spans="1:11" x14ac:dyDescent="0.3">
      <c r="A705" s="4" t="s">
        <v>304</v>
      </c>
      <c r="B705" t="s">
        <v>129</v>
      </c>
      <c r="C705">
        <v>49.99</v>
      </c>
      <c r="D705">
        <v>1</v>
      </c>
      <c r="E705">
        <v>11</v>
      </c>
      <c r="F705">
        <f>Women_Perfume_Table[[#This Row],[Sold]]*Women_Perfume_Table[[#This Row],[Price]]</f>
        <v>549.89</v>
      </c>
      <c r="G705" s="2">
        <v>45376</v>
      </c>
      <c r="H705" s="3" t="s">
        <v>143</v>
      </c>
      <c r="I705">
        <f>((Women_Perfume_Table[[#This Row],[Total Sales]]-$M$2)/$M$3)</f>
        <v>-0.36065323049369735</v>
      </c>
      <c r="J705" s="4" t="str">
        <f>IF(Women_Perfume_Table[[#This Row],[Z-Score]]&gt;3,"No","Yes")</f>
        <v>Yes</v>
      </c>
      <c r="K705" s="4">
        <f>AVERAGEIFS(Women_Perfume_Table[Total Sales],Women_Perfume_Table[Type],Women_Perfume_Table[[#This Row],[Type]])</f>
        <v>5501.9646666666658</v>
      </c>
    </row>
    <row r="706" spans="1:11" x14ac:dyDescent="0.3">
      <c r="A706" s="4" t="s">
        <v>15</v>
      </c>
      <c r="B706" t="s">
        <v>2</v>
      </c>
      <c r="C706">
        <v>54.9</v>
      </c>
      <c r="D706">
        <v>10</v>
      </c>
      <c r="E706">
        <v>10</v>
      </c>
      <c r="F706">
        <f>Women_Perfume_Table[[#This Row],[Sold]]*Women_Perfume_Table[[#This Row],[Price]]</f>
        <v>549</v>
      </c>
      <c r="G706" s="2">
        <v>45372</v>
      </c>
      <c r="H706" s="3" t="s">
        <v>336</v>
      </c>
      <c r="I706">
        <f>((Women_Perfume_Table[[#This Row],[Total Sales]]-$M$2)/$M$3)</f>
        <v>-0.36067729413176741</v>
      </c>
      <c r="J706" s="4" t="str">
        <f>IF(Women_Perfume_Table[[#This Row],[Z-Score]]&gt;3,"No","Yes")</f>
        <v>Yes</v>
      </c>
      <c r="K706" s="4">
        <f>AVERAGEIFS(Women_Perfume_Table[Total Sales],Women_Perfume_Table[Type],Women_Perfume_Table[[#This Row],[Type]])</f>
        <v>12921.930135363791</v>
      </c>
    </row>
    <row r="707" spans="1:11" x14ac:dyDescent="0.3">
      <c r="A707" s="4" t="s">
        <v>299</v>
      </c>
      <c r="B707" t="s">
        <v>9</v>
      </c>
      <c r="C707">
        <v>54.9</v>
      </c>
      <c r="D707">
        <v>1</v>
      </c>
      <c r="E707">
        <v>10</v>
      </c>
      <c r="F707">
        <f>Women_Perfume_Table[[#This Row],[Sold]]*Women_Perfume_Table[[#This Row],[Price]]</f>
        <v>549</v>
      </c>
      <c r="G707" s="2">
        <v>45418</v>
      </c>
      <c r="H707" s="3" t="s">
        <v>336</v>
      </c>
      <c r="I707">
        <f>((Women_Perfume_Table[[#This Row],[Total Sales]]-$M$2)/$M$3)</f>
        <v>-0.36067729413176741</v>
      </c>
      <c r="J707" s="4" t="str">
        <f>IF(Women_Perfume_Table[[#This Row],[Z-Score]]&gt;3,"No","Yes")</f>
        <v>Yes</v>
      </c>
      <c r="K707" s="4">
        <f>AVERAGEIFS(Women_Perfume_Table[Total Sales],Women_Perfume_Table[Type],Women_Perfume_Table[[#This Row],[Type]])</f>
        <v>2618.7521428571413</v>
      </c>
    </row>
    <row r="708" spans="1:11" x14ac:dyDescent="0.3">
      <c r="A708" s="4" t="s">
        <v>204</v>
      </c>
      <c r="B708" t="s">
        <v>2</v>
      </c>
      <c r="C708">
        <v>30.49</v>
      </c>
      <c r="D708">
        <v>6</v>
      </c>
      <c r="E708">
        <v>18</v>
      </c>
      <c r="F708">
        <f>Women_Perfume_Table[[#This Row],[Sold]]*Women_Perfume_Table[[#This Row],[Price]]</f>
        <v>548.81999999999994</v>
      </c>
      <c r="G708" s="2">
        <v>45367</v>
      </c>
      <c r="H708" s="3" t="s">
        <v>335</v>
      </c>
      <c r="I708">
        <f>((Women_Perfume_Table[[#This Row],[Total Sales]]-$M$2)/$M$3)</f>
        <v>-0.36068216093497263</v>
      </c>
      <c r="J708" s="4" t="str">
        <f>IF(Women_Perfume_Table[[#This Row],[Z-Score]]&gt;3,"No","Yes")</f>
        <v>Yes</v>
      </c>
      <c r="K708" s="4">
        <f>AVERAGEIFS(Women_Perfume_Table[Total Sales],Women_Perfume_Table[Type],Women_Perfume_Table[[#This Row],[Type]])</f>
        <v>12921.930135363791</v>
      </c>
    </row>
    <row r="709" spans="1:11" x14ac:dyDescent="0.3">
      <c r="A709" s="4" t="s">
        <v>3</v>
      </c>
      <c r="B709" t="s">
        <v>111</v>
      </c>
      <c r="C709">
        <v>12.95</v>
      </c>
      <c r="D709">
        <v>10</v>
      </c>
      <c r="E709">
        <v>42</v>
      </c>
      <c r="F709">
        <f>Women_Perfume_Table[[#This Row],[Sold]]*Women_Perfume_Table[[#This Row],[Price]]</f>
        <v>543.9</v>
      </c>
      <c r="G709" s="2">
        <v>45302</v>
      </c>
      <c r="H709" s="3" t="s">
        <v>143</v>
      </c>
      <c r="I709">
        <f>((Women_Perfume_Table[[#This Row],[Total Sales]]-$M$2)/$M$3)</f>
        <v>-0.3608151868892478</v>
      </c>
      <c r="J709" s="4" t="str">
        <f>IF(Women_Perfume_Table[[#This Row],[Z-Score]]&gt;3,"No","Yes")</f>
        <v>Yes</v>
      </c>
      <c r="K709" s="4">
        <f>AVERAGEIFS(Women_Perfume_Table[Total Sales],Women_Perfume_Table[Type],Women_Perfume_Table[[#This Row],[Type]])</f>
        <v>5114.6000000000004</v>
      </c>
    </row>
    <row r="710" spans="1:11" x14ac:dyDescent="0.3">
      <c r="A710" s="4" t="s">
        <v>55</v>
      </c>
      <c r="B710" t="s">
        <v>2</v>
      </c>
      <c r="C710">
        <v>18.75</v>
      </c>
      <c r="D710">
        <v>10</v>
      </c>
      <c r="E710">
        <v>29</v>
      </c>
      <c r="F710">
        <f>Women_Perfume_Table[[#This Row],[Sold]]*Women_Perfume_Table[[#This Row],[Price]]</f>
        <v>543.75</v>
      </c>
      <c r="G710" s="2">
        <v>45420</v>
      </c>
      <c r="H710" s="3" t="s">
        <v>336</v>
      </c>
      <c r="I710">
        <f>((Women_Perfume_Table[[#This Row],[Total Sales]]-$M$2)/$M$3)</f>
        <v>-0.36081924255858544</v>
      </c>
      <c r="J710" s="4" t="str">
        <f>IF(Women_Perfume_Table[[#This Row],[Z-Score]]&gt;3,"No","Yes")</f>
        <v>Yes</v>
      </c>
      <c r="K710" s="4">
        <f>AVERAGEIFS(Women_Perfume_Table[Total Sales],Women_Perfume_Table[Type],Women_Perfume_Table[[#This Row],[Type]])</f>
        <v>12921.930135363791</v>
      </c>
    </row>
    <row r="711" spans="1:11" x14ac:dyDescent="0.3">
      <c r="A711" s="4" t="s">
        <v>238</v>
      </c>
      <c r="B711" t="s">
        <v>41</v>
      </c>
      <c r="C711">
        <v>60.37</v>
      </c>
      <c r="D711">
        <v>10</v>
      </c>
      <c r="E711">
        <v>9</v>
      </c>
      <c r="F711">
        <f>Women_Perfume_Table[[#This Row],[Sold]]*Women_Perfume_Table[[#This Row],[Price]]</f>
        <v>543.32999999999993</v>
      </c>
      <c r="G711" s="2">
        <v>45434</v>
      </c>
      <c r="H711" s="3" t="s">
        <v>335</v>
      </c>
      <c r="I711">
        <f>((Women_Perfume_Table[[#This Row],[Total Sales]]-$M$2)/$M$3)</f>
        <v>-0.36083059843273085</v>
      </c>
      <c r="J711" s="4" t="str">
        <f>IF(Women_Perfume_Table[[#This Row],[Z-Score]]&gt;3,"No","Yes")</f>
        <v>Yes</v>
      </c>
      <c r="K711" s="4">
        <f>AVERAGEIFS(Women_Perfume_Table[Total Sales],Women_Perfume_Table[Type],Women_Perfume_Table[[#This Row],[Type]])</f>
        <v>12921.930135363791</v>
      </c>
    </row>
    <row r="712" spans="1:11" x14ac:dyDescent="0.3">
      <c r="A712" s="4" t="s">
        <v>40</v>
      </c>
      <c r="B712" t="s">
        <v>41</v>
      </c>
      <c r="C712">
        <v>38.68</v>
      </c>
      <c r="D712">
        <v>10</v>
      </c>
      <c r="E712">
        <v>14</v>
      </c>
      <c r="F712">
        <f>Women_Perfume_Table[[#This Row],[Sold]]*Women_Perfume_Table[[#This Row],[Price]]</f>
        <v>541.52</v>
      </c>
      <c r="G712" s="2">
        <v>45295</v>
      </c>
      <c r="H712" s="3" t="s">
        <v>336</v>
      </c>
      <c r="I712">
        <f>((Women_Perfume_Table[[#This Row],[Total Sales]]-$M$2)/$M$3)</f>
        <v>-0.3608795368427386</v>
      </c>
      <c r="J712" s="4" t="str">
        <f>IF(Women_Perfume_Table[[#This Row],[Z-Score]]&gt;3,"No","Yes")</f>
        <v>Yes</v>
      </c>
      <c r="K712" s="4">
        <f>AVERAGEIFS(Women_Perfume_Table[Total Sales],Women_Perfume_Table[Type],Women_Perfume_Table[[#This Row],[Type]])</f>
        <v>12921.930135363791</v>
      </c>
    </row>
    <row r="713" spans="1:11" x14ac:dyDescent="0.3">
      <c r="A713" s="4" t="s">
        <v>346</v>
      </c>
      <c r="B713" t="s">
        <v>2</v>
      </c>
      <c r="C713">
        <v>89.99</v>
      </c>
      <c r="D713">
        <v>5</v>
      </c>
      <c r="E713">
        <v>6</v>
      </c>
      <c r="F713">
        <f>Women_Perfume_Table[[#This Row],[Sold]]*Women_Perfume_Table[[#This Row],[Price]]</f>
        <v>539.93999999999994</v>
      </c>
      <c r="G713" s="2">
        <v>45303</v>
      </c>
      <c r="H713" s="3" t="s">
        <v>143</v>
      </c>
      <c r="I713">
        <f>((Women_Perfume_Table[[#This Row],[Total Sales]]-$M$2)/$M$3)</f>
        <v>-0.3609222565597619</v>
      </c>
      <c r="J713" s="4" t="str">
        <f>IF(Women_Perfume_Table[[#This Row],[Z-Score]]&gt;3,"No","Yes")</f>
        <v>Yes</v>
      </c>
      <c r="K713" s="4">
        <f>AVERAGEIFS(Women_Perfume_Table[Total Sales],Women_Perfume_Table[Type],Women_Perfume_Table[[#This Row],[Type]])</f>
        <v>12921.930135363791</v>
      </c>
    </row>
    <row r="714" spans="1:11" x14ac:dyDescent="0.3">
      <c r="A714" s="4" t="s">
        <v>14</v>
      </c>
      <c r="B714" t="s">
        <v>2</v>
      </c>
      <c r="C714">
        <v>59.99</v>
      </c>
      <c r="D714">
        <v>10</v>
      </c>
      <c r="E714">
        <v>9</v>
      </c>
      <c r="F714">
        <f>Women_Perfume_Table[[#This Row],[Sold]]*Women_Perfume_Table[[#This Row],[Price]]</f>
        <v>539.91</v>
      </c>
      <c r="G714" s="2">
        <v>45358</v>
      </c>
      <c r="H714" s="3" t="s">
        <v>335</v>
      </c>
      <c r="I714">
        <f>((Women_Perfume_Table[[#This Row],[Total Sales]]-$M$2)/$M$3)</f>
        <v>-0.36092306769362947</v>
      </c>
      <c r="J714" s="4" t="str">
        <f>IF(Women_Perfume_Table[[#This Row],[Z-Score]]&gt;3,"No","Yes")</f>
        <v>Yes</v>
      </c>
      <c r="K714" s="4">
        <f>AVERAGEIFS(Women_Perfume_Table[Total Sales],Women_Perfume_Table[Type],Women_Perfume_Table[[#This Row],[Type]])</f>
        <v>12921.930135363791</v>
      </c>
    </row>
    <row r="715" spans="1:11" x14ac:dyDescent="0.3">
      <c r="A715" s="4" t="s">
        <v>56</v>
      </c>
      <c r="B715" t="s">
        <v>4</v>
      </c>
      <c r="C715">
        <v>53.99</v>
      </c>
      <c r="D715">
        <v>2</v>
      </c>
      <c r="E715">
        <v>10</v>
      </c>
      <c r="F715">
        <f>Women_Perfume_Table[[#This Row],[Sold]]*Women_Perfume_Table[[#This Row],[Price]]</f>
        <v>539.9</v>
      </c>
      <c r="G715" s="2">
        <v>45435</v>
      </c>
      <c r="H715" s="3" t="s">
        <v>337</v>
      </c>
      <c r="I715">
        <f>((Women_Perfume_Table[[#This Row],[Total Sales]]-$M$2)/$M$3)</f>
        <v>-0.36092333807158533</v>
      </c>
      <c r="J715" s="4" t="str">
        <f>IF(Women_Perfume_Table[[#This Row],[Z-Score]]&gt;3,"No","Yes")</f>
        <v>Yes</v>
      </c>
      <c r="K715" s="4">
        <f>AVERAGEIFS(Women_Perfume_Table[Total Sales],Women_Perfume_Table[Type],Women_Perfume_Table[[#This Row],[Type]])</f>
        <v>24241.821658291443</v>
      </c>
    </row>
    <row r="716" spans="1:11" x14ac:dyDescent="0.3">
      <c r="A716" s="4" t="s">
        <v>220</v>
      </c>
      <c r="B716" t="s">
        <v>2</v>
      </c>
      <c r="C716">
        <v>44.99</v>
      </c>
      <c r="D716">
        <v>10</v>
      </c>
      <c r="E716">
        <v>12</v>
      </c>
      <c r="F716">
        <f>Women_Perfume_Table[[#This Row],[Sold]]*Women_Perfume_Table[[#This Row],[Price]]</f>
        <v>539.88</v>
      </c>
      <c r="G716" s="2">
        <v>45319</v>
      </c>
      <c r="H716" s="3" t="s">
        <v>337</v>
      </c>
      <c r="I716">
        <f>((Women_Perfume_Table[[#This Row],[Total Sales]]-$M$2)/$M$3)</f>
        <v>-0.36092387882749705</v>
      </c>
      <c r="J716" s="4" t="str">
        <f>IF(Women_Perfume_Table[[#This Row],[Z-Score]]&gt;3,"No","Yes")</f>
        <v>Yes</v>
      </c>
      <c r="K716" s="4">
        <f>AVERAGEIFS(Women_Perfume_Table[Total Sales],Women_Perfume_Table[Type],Women_Perfume_Table[[#This Row],[Type]])</f>
        <v>12921.930135363791</v>
      </c>
    </row>
    <row r="717" spans="1:11" x14ac:dyDescent="0.3">
      <c r="A717" s="4" t="s">
        <v>278</v>
      </c>
      <c r="B717" t="s">
        <v>2</v>
      </c>
      <c r="C717">
        <v>19.95</v>
      </c>
      <c r="D717">
        <v>4</v>
      </c>
      <c r="E717">
        <v>27</v>
      </c>
      <c r="F717">
        <f>Women_Perfume_Table[[#This Row],[Sold]]*Women_Perfume_Table[[#This Row],[Price]]</f>
        <v>538.65</v>
      </c>
      <c r="G717" s="2">
        <v>45441</v>
      </c>
      <c r="H717" s="3" t="s">
        <v>337</v>
      </c>
      <c r="I717">
        <f>((Women_Perfume_Table[[#This Row],[Total Sales]]-$M$2)/$M$3)</f>
        <v>-0.36095713531606582</v>
      </c>
      <c r="J717" s="4" t="str">
        <f>IF(Women_Perfume_Table[[#This Row],[Z-Score]]&gt;3,"No","Yes")</f>
        <v>Yes</v>
      </c>
      <c r="K717" s="4">
        <f>AVERAGEIFS(Women_Perfume_Table[Total Sales],Women_Perfume_Table[Type],Women_Perfume_Table[[#This Row],[Type]])</f>
        <v>12921.930135363791</v>
      </c>
    </row>
    <row r="718" spans="1:11" x14ac:dyDescent="0.3">
      <c r="A718" s="4" t="s">
        <v>204</v>
      </c>
      <c r="B718" t="s">
        <v>7</v>
      </c>
      <c r="C718">
        <v>53.57</v>
      </c>
      <c r="D718">
        <v>3</v>
      </c>
      <c r="E718">
        <v>10</v>
      </c>
      <c r="F718">
        <f>Women_Perfume_Table[[#This Row],[Sold]]*Women_Perfume_Table[[#This Row],[Price]]</f>
        <v>535.70000000000005</v>
      </c>
      <c r="G718" s="2">
        <v>45292</v>
      </c>
      <c r="H718" s="3" t="s">
        <v>336</v>
      </c>
      <c r="I718">
        <f>((Women_Perfume_Table[[#This Row],[Total Sales]]-$M$2)/$M$3)</f>
        <v>-0.36103689681303969</v>
      </c>
      <c r="J718" s="4" t="str">
        <f>IF(Women_Perfume_Table[[#This Row],[Z-Score]]&gt;3,"No","Yes")</f>
        <v>Yes</v>
      </c>
      <c r="K718" s="4">
        <f>AVERAGEIFS(Women_Perfume_Table[Total Sales],Women_Perfume_Table[Type],Women_Perfume_Table[[#This Row],[Type]])</f>
        <v>398.99928571428575</v>
      </c>
    </row>
    <row r="719" spans="1:11" x14ac:dyDescent="0.3">
      <c r="A719" s="4" t="s">
        <v>55</v>
      </c>
      <c r="B719" t="s">
        <v>46</v>
      </c>
      <c r="C719">
        <v>22.99</v>
      </c>
      <c r="D719">
        <v>10</v>
      </c>
      <c r="E719">
        <v>23</v>
      </c>
      <c r="F719">
        <f>Women_Perfume_Table[[#This Row],[Sold]]*Women_Perfume_Table[[#This Row],[Price]]</f>
        <v>528.77</v>
      </c>
      <c r="G719" s="2">
        <v>45415</v>
      </c>
      <c r="H719" s="3" t="s">
        <v>143</v>
      </c>
      <c r="I719">
        <f>((Women_Perfume_Table[[#This Row],[Total Sales]]-$M$2)/$M$3)</f>
        <v>-0.36122426873643948</v>
      </c>
      <c r="J719" s="4" t="str">
        <f>IF(Women_Perfume_Table[[#This Row],[Z-Score]]&gt;3,"No","Yes")</f>
        <v>Yes</v>
      </c>
      <c r="K719" s="4">
        <f>AVERAGEIFS(Women_Perfume_Table[Total Sales],Women_Perfume_Table[Type],Women_Perfume_Table[[#This Row],[Type]])</f>
        <v>7614.4719047619074</v>
      </c>
    </row>
    <row r="720" spans="1:11" x14ac:dyDescent="0.3">
      <c r="A720" s="4" t="s">
        <v>12</v>
      </c>
      <c r="B720" s="4" t="s">
        <v>4</v>
      </c>
      <c r="C720">
        <v>43.98</v>
      </c>
      <c r="D720">
        <v>7</v>
      </c>
      <c r="E720">
        <v>12</v>
      </c>
      <c r="F720">
        <f>Women_Perfume_Table[[#This Row],[Sold]]*Women_Perfume_Table[[#This Row],[Price]]</f>
        <v>527.76</v>
      </c>
      <c r="G720" s="2">
        <v>45345</v>
      </c>
      <c r="H720" s="3" t="s">
        <v>335</v>
      </c>
      <c r="I720">
        <f>((Women_Perfume_Table[[#This Row],[Total Sales]]-$M$2)/$M$3)</f>
        <v>-0.36125157690997972</v>
      </c>
      <c r="J720" s="4" t="str">
        <f>IF(Women_Perfume_Table[[#This Row],[Z-Score]]&gt;3,"No","Yes")</f>
        <v>Yes</v>
      </c>
      <c r="K720" s="4">
        <f>AVERAGEIFS(Women_Perfume_Table[Total Sales],Women_Perfume_Table[Type],Women_Perfume_Table[[#This Row],[Type]])</f>
        <v>24241.821658291443</v>
      </c>
    </row>
    <row r="721" spans="1:11" x14ac:dyDescent="0.3">
      <c r="A721" s="4" t="s">
        <v>18</v>
      </c>
      <c r="B721" t="s">
        <v>7</v>
      </c>
      <c r="C721">
        <v>26.31</v>
      </c>
      <c r="D721">
        <v>3</v>
      </c>
      <c r="E721">
        <v>20</v>
      </c>
      <c r="F721">
        <f>Women_Perfume_Table[[#This Row],[Sold]]*Women_Perfume_Table[[#This Row],[Price]]</f>
        <v>526.19999999999993</v>
      </c>
      <c r="G721" s="2">
        <v>45374</v>
      </c>
      <c r="H721" s="3" t="s">
        <v>143</v>
      </c>
      <c r="I721">
        <f>((Women_Perfume_Table[[#This Row],[Total Sales]]-$M$2)/$M$3)</f>
        <v>-0.36129375587109136</v>
      </c>
      <c r="J721" s="4" t="str">
        <f>IF(Women_Perfume_Table[[#This Row],[Z-Score]]&gt;3,"No","Yes")</f>
        <v>Yes</v>
      </c>
      <c r="K721" s="4">
        <f>AVERAGEIFS(Women_Perfume_Table[Total Sales],Women_Perfume_Table[Type],Women_Perfume_Table[[#This Row],[Type]])</f>
        <v>398.99928571428575</v>
      </c>
    </row>
    <row r="722" spans="1:11" x14ac:dyDescent="0.3">
      <c r="A722" s="4" t="s">
        <v>236</v>
      </c>
      <c r="B722" t="s">
        <v>4</v>
      </c>
      <c r="C722">
        <v>24.99</v>
      </c>
      <c r="D722">
        <v>4</v>
      </c>
      <c r="E722">
        <v>21</v>
      </c>
      <c r="F722">
        <f>Women_Perfume_Table[[#This Row],[Sold]]*Women_Perfume_Table[[#This Row],[Price]]</f>
        <v>524.79</v>
      </c>
      <c r="G722" s="2">
        <v>45406</v>
      </c>
      <c r="H722" s="3" t="s">
        <v>336</v>
      </c>
      <c r="I722">
        <f>((Women_Perfume_Table[[#This Row],[Total Sales]]-$M$2)/$M$3)</f>
        <v>-0.36133187916286535</v>
      </c>
      <c r="J722" s="4" t="str">
        <f>IF(Women_Perfume_Table[[#This Row],[Z-Score]]&gt;3,"No","Yes")</f>
        <v>Yes</v>
      </c>
      <c r="K722" s="4">
        <f>AVERAGEIFS(Women_Perfume_Table[Total Sales],Women_Perfume_Table[Type],Women_Perfume_Table[[#This Row],[Type]])</f>
        <v>24241.821658291443</v>
      </c>
    </row>
    <row r="723" spans="1:11" x14ac:dyDescent="0.3">
      <c r="A723" s="4" t="s">
        <v>80</v>
      </c>
      <c r="B723" t="s">
        <v>46</v>
      </c>
      <c r="C723">
        <v>86.99</v>
      </c>
      <c r="D723">
        <v>4</v>
      </c>
      <c r="E723">
        <v>6</v>
      </c>
      <c r="F723">
        <f>Women_Perfume_Table[[#This Row],[Sold]]*Women_Perfume_Table[[#This Row],[Price]]</f>
        <v>521.93999999999994</v>
      </c>
      <c r="G723" s="2">
        <v>45367</v>
      </c>
      <c r="H723" s="3" t="s">
        <v>143</v>
      </c>
      <c r="I723">
        <f>((Women_Perfume_Table[[#This Row],[Total Sales]]-$M$2)/$M$3)</f>
        <v>-0.36140893688028086</v>
      </c>
      <c r="J723" s="4" t="str">
        <f>IF(Women_Perfume_Table[[#This Row],[Z-Score]]&gt;3,"No","Yes")</f>
        <v>Yes</v>
      </c>
      <c r="K723" s="4">
        <f>AVERAGEIFS(Women_Perfume_Table[Total Sales],Women_Perfume_Table[Type],Women_Perfume_Table[[#This Row],[Type]])</f>
        <v>7614.4719047619074</v>
      </c>
    </row>
    <row r="724" spans="1:11" x14ac:dyDescent="0.3">
      <c r="A724" s="4" t="s">
        <v>80</v>
      </c>
      <c r="B724" t="s">
        <v>46</v>
      </c>
      <c r="C724">
        <v>86.99</v>
      </c>
      <c r="D724">
        <v>4</v>
      </c>
      <c r="E724">
        <v>6</v>
      </c>
      <c r="F724">
        <f>Women_Perfume_Table[[#This Row],[Sold]]*Women_Perfume_Table[[#This Row],[Price]]</f>
        <v>521.93999999999994</v>
      </c>
      <c r="G724" s="2">
        <v>45321</v>
      </c>
      <c r="H724" s="3" t="s">
        <v>143</v>
      </c>
      <c r="I724">
        <f>((Women_Perfume_Table[[#This Row],[Total Sales]]-$M$2)/$M$3)</f>
        <v>-0.36140893688028086</v>
      </c>
      <c r="J724" s="4" t="str">
        <f>IF(Women_Perfume_Table[[#This Row],[Z-Score]]&gt;3,"No","Yes")</f>
        <v>Yes</v>
      </c>
      <c r="K724" s="4">
        <f>AVERAGEIFS(Women_Perfume_Table[Total Sales],Women_Perfume_Table[Type],Women_Perfume_Table[[#This Row],[Type]])</f>
        <v>7614.4719047619074</v>
      </c>
    </row>
    <row r="725" spans="1:11" x14ac:dyDescent="0.3">
      <c r="A725" s="4" t="s">
        <v>20</v>
      </c>
      <c r="B725" t="s">
        <v>4</v>
      </c>
      <c r="C725">
        <v>20</v>
      </c>
      <c r="D725">
        <v>1</v>
      </c>
      <c r="E725">
        <v>26</v>
      </c>
      <c r="F725">
        <f>Women_Perfume_Table[[#This Row],[Sold]]*Women_Perfume_Table[[#This Row],[Price]]</f>
        <v>520</v>
      </c>
      <c r="G725" s="2">
        <v>45372</v>
      </c>
      <c r="H725" s="3" t="s">
        <v>337</v>
      </c>
      <c r="I725">
        <f>((Women_Perfume_Table[[#This Row],[Total Sales]]-$M$2)/$M$3)</f>
        <v>-0.36146139020371454</v>
      </c>
      <c r="J725" s="4" t="str">
        <f>IF(Women_Perfume_Table[[#This Row],[Z-Score]]&gt;3,"No","Yes")</f>
        <v>Yes</v>
      </c>
      <c r="K725" s="4">
        <f>AVERAGEIFS(Women_Perfume_Table[Total Sales],Women_Perfume_Table[Type],Women_Perfume_Table[[#This Row],[Type]])</f>
        <v>24241.821658291443</v>
      </c>
    </row>
    <row r="726" spans="1:11" x14ac:dyDescent="0.3">
      <c r="A726" s="4" t="s">
        <v>287</v>
      </c>
      <c r="B726" t="s">
        <v>2</v>
      </c>
      <c r="C726">
        <v>29.99</v>
      </c>
      <c r="D726">
        <v>10</v>
      </c>
      <c r="E726">
        <v>17</v>
      </c>
      <c r="F726">
        <f>Women_Perfume_Table[[#This Row],[Sold]]*Women_Perfume_Table[[#This Row],[Price]]</f>
        <v>509.83</v>
      </c>
      <c r="G726" s="2">
        <v>45312</v>
      </c>
      <c r="H726" s="3" t="s">
        <v>335</v>
      </c>
      <c r="I726">
        <f>((Women_Perfume_Table[[#This Row],[Total Sales]]-$M$2)/$M$3)</f>
        <v>-0.36173636458480773</v>
      </c>
      <c r="J726" s="4" t="str">
        <f>IF(Women_Perfume_Table[[#This Row],[Z-Score]]&gt;3,"No","Yes")</f>
        <v>Yes</v>
      </c>
      <c r="K726" s="4">
        <f>AVERAGEIFS(Women_Perfume_Table[Total Sales],Women_Perfume_Table[Type],Women_Perfume_Table[[#This Row],[Type]])</f>
        <v>12921.930135363791</v>
      </c>
    </row>
    <row r="727" spans="1:11" x14ac:dyDescent="0.3">
      <c r="A727" s="4" t="s">
        <v>210</v>
      </c>
      <c r="B727" t="s">
        <v>4</v>
      </c>
      <c r="C727">
        <v>20</v>
      </c>
      <c r="D727">
        <v>15</v>
      </c>
      <c r="E727">
        <v>25</v>
      </c>
      <c r="F727">
        <f>Women_Perfume_Table[[#This Row],[Sold]]*Women_Perfume_Table[[#This Row],[Price]]</f>
        <v>500</v>
      </c>
      <c r="G727" s="2">
        <v>45397</v>
      </c>
      <c r="H727" s="3" t="s">
        <v>335</v>
      </c>
      <c r="I727">
        <f>((Women_Perfume_Table[[#This Row],[Total Sales]]-$M$2)/$M$3)</f>
        <v>-0.36200214611540227</v>
      </c>
      <c r="J727" s="4" t="str">
        <f>IF(Women_Perfume_Table[[#This Row],[Z-Score]]&gt;3,"No","Yes")</f>
        <v>Yes</v>
      </c>
      <c r="K727" s="4">
        <f>AVERAGEIFS(Women_Perfume_Table[Total Sales],Women_Perfume_Table[Type],Women_Perfume_Table[[#This Row],[Type]])</f>
        <v>24241.821658291443</v>
      </c>
    </row>
    <row r="728" spans="1:11" x14ac:dyDescent="0.3">
      <c r="A728" s="4" t="s">
        <v>299</v>
      </c>
      <c r="B728" t="s">
        <v>4</v>
      </c>
      <c r="C728">
        <v>10</v>
      </c>
      <c r="D728">
        <v>10</v>
      </c>
      <c r="E728">
        <v>50</v>
      </c>
      <c r="F728">
        <f>Women_Perfume_Table[[#This Row],[Sold]]*Women_Perfume_Table[[#This Row],[Price]]</f>
        <v>500</v>
      </c>
      <c r="G728" s="2">
        <v>45437</v>
      </c>
      <c r="H728" s="3" t="s">
        <v>143</v>
      </c>
      <c r="I728">
        <f>((Women_Perfume_Table[[#This Row],[Total Sales]]-$M$2)/$M$3)</f>
        <v>-0.36200214611540227</v>
      </c>
      <c r="J728" s="4" t="str">
        <f>IF(Women_Perfume_Table[[#This Row],[Z-Score]]&gt;3,"No","Yes")</f>
        <v>Yes</v>
      </c>
      <c r="K728" s="4">
        <f>AVERAGEIFS(Women_Perfume_Table[Total Sales],Women_Perfume_Table[Type],Women_Perfume_Table[[#This Row],[Type]])</f>
        <v>24241.821658291443</v>
      </c>
    </row>
    <row r="729" spans="1:11" x14ac:dyDescent="0.3">
      <c r="A729" s="4" t="s">
        <v>27</v>
      </c>
      <c r="B729" t="s">
        <v>2</v>
      </c>
      <c r="C729">
        <v>99.99</v>
      </c>
      <c r="D729">
        <v>10</v>
      </c>
      <c r="E729">
        <v>5</v>
      </c>
      <c r="F729">
        <f>Women_Perfume_Table[[#This Row],[Sold]]*Women_Perfume_Table[[#This Row],[Price]]</f>
        <v>499.95</v>
      </c>
      <c r="G729" s="2">
        <v>45324</v>
      </c>
      <c r="H729" s="3" t="s">
        <v>143</v>
      </c>
      <c r="I729">
        <f>((Women_Perfume_Table[[#This Row],[Total Sales]]-$M$2)/$M$3)</f>
        <v>-0.36200349800518145</v>
      </c>
      <c r="J729" s="4" t="str">
        <f>IF(Women_Perfume_Table[[#This Row],[Z-Score]]&gt;3,"No","Yes")</f>
        <v>Yes</v>
      </c>
      <c r="K729" s="4">
        <f>AVERAGEIFS(Women_Perfume_Table[Total Sales],Women_Perfume_Table[Type],Women_Perfume_Table[[#This Row],[Type]])</f>
        <v>12921.930135363791</v>
      </c>
    </row>
    <row r="730" spans="1:11" x14ac:dyDescent="0.3">
      <c r="A730" s="4" t="s">
        <v>220</v>
      </c>
      <c r="B730" t="s">
        <v>2</v>
      </c>
      <c r="C730">
        <v>49.99</v>
      </c>
      <c r="D730">
        <v>6</v>
      </c>
      <c r="E730">
        <v>10</v>
      </c>
      <c r="F730">
        <f>Women_Perfume_Table[[#This Row],[Sold]]*Women_Perfume_Table[[#This Row],[Price]]</f>
        <v>499.90000000000003</v>
      </c>
      <c r="G730" s="2">
        <v>45377</v>
      </c>
      <c r="H730" s="3" t="s">
        <v>143</v>
      </c>
      <c r="I730">
        <f>((Women_Perfume_Table[[#This Row],[Total Sales]]-$M$2)/$M$3)</f>
        <v>-0.36200484989496068</v>
      </c>
      <c r="J730" s="4" t="str">
        <f>IF(Women_Perfume_Table[[#This Row],[Z-Score]]&gt;3,"No","Yes")</f>
        <v>Yes</v>
      </c>
      <c r="K730" s="4">
        <f>AVERAGEIFS(Women_Perfume_Table[Total Sales],Women_Perfume_Table[Type],Women_Perfume_Table[[#This Row],[Type]])</f>
        <v>12921.930135363791</v>
      </c>
    </row>
    <row r="731" spans="1:11" x14ac:dyDescent="0.3">
      <c r="A731" s="4" t="s">
        <v>14</v>
      </c>
      <c r="B731" t="s">
        <v>2</v>
      </c>
      <c r="C731">
        <v>54.99</v>
      </c>
      <c r="D731">
        <v>1</v>
      </c>
      <c r="E731">
        <v>9</v>
      </c>
      <c r="F731">
        <f>Women_Perfume_Table[[#This Row],[Sold]]*Women_Perfume_Table[[#This Row],[Price]]</f>
        <v>494.91</v>
      </c>
      <c r="G731" s="2">
        <v>45416</v>
      </c>
      <c r="H731" s="3" t="s">
        <v>143</v>
      </c>
      <c r="I731">
        <f>((Women_Perfume_Table[[#This Row],[Total Sales]]-$M$2)/$M$3)</f>
        <v>-0.36213976849492679</v>
      </c>
      <c r="J731" s="4" t="str">
        <f>IF(Women_Perfume_Table[[#This Row],[Z-Score]]&gt;3,"No","Yes")</f>
        <v>Yes</v>
      </c>
      <c r="K731" s="4">
        <f>AVERAGEIFS(Women_Perfume_Table[Total Sales],Women_Perfume_Table[Type],Women_Perfume_Table[[#This Row],[Type]])</f>
        <v>12921.930135363791</v>
      </c>
    </row>
    <row r="732" spans="1:11" x14ac:dyDescent="0.3">
      <c r="A732" s="4" t="s">
        <v>382</v>
      </c>
      <c r="B732" t="s">
        <v>2</v>
      </c>
      <c r="C732">
        <v>44.78</v>
      </c>
      <c r="D732">
        <v>2</v>
      </c>
      <c r="E732">
        <v>11</v>
      </c>
      <c r="F732">
        <f>Women_Perfume_Table[[#This Row],[Sold]]*Women_Perfume_Table[[#This Row],[Price]]</f>
        <v>492.58000000000004</v>
      </c>
      <c r="G732" s="2">
        <v>45387</v>
      </c>
      <c r="H732" s="3" t="s">
        <v>337</v>
      </c>
      <c r="I732">
        <f>((Women_Perfume_Table[[#This Row],[Total Sales]]-$M$2)/$M$3)</f>
        <v>-0.36220276655863837</v>
      </c>
      <c r="J732" s="4" t="str">
        <f>IF(Women_Perfume_Table[[#This Row],[Z-Score]]&gt;3,"No","Yes")</f>
        <v>Yes</v>
      </c>
      <c r="K732" s="4">
        <f>AVERAGEIFS(Women_Perfume_Table[Total Sales],Women_Perfume_Table[Type],Women_Perfume_Table[[#This Row],[Type]])</f>
        <v>12921.930135363791</v>
      </c>
    </row>
    <row r="733" spans="1:11" x14ac:dyDescent="0.3">
      <c r="A733" s="4" t="s">
        <v>127</v>
      </c>
      <c r="B733" t="s">
        <v>2</v>
      </c>
      <c r="C733">
        <v>24.5</v>
      </c>
      <c r="D733">
        <v>10</v>
      </c>
      <c r="E733">
        <v>20</v>
      </c>
      <c r="F733">
        <f>Women_Perfume_Table[[#This Row],[Sold]]*Women_Perfume_Table[[#This Row],[Price]]</f>
        <v>490</v>
      </c>
      <c r="G733" s="2">
        <v>45401</v>
      </c>
      <c r="H733" s="3" t="s">
        <v>337</v>
      </c>
      <c r="I733">
        <f>((Women_Perfume_Table[[#This Row],[Total Sales]]-$M$2)/$M$3)</f>
        <v>-0.3622725240712461</v>
      </c>
      <c r="J733" s="4" t="str">
        <f>IF(Women_Perfume_Table[[#This Row],[Z-Score]]&gt;3,"No","Yes")</f>
        <v>Yes</v>
      </c>
      <c r="K733" s="4">
        <f>AVERAGEIFS(Women_Perfume_Table[Total Sales],Women_Perfume_Table[Type],Women_Perfume_Table[[#This Row],[Type]])</f>
        <v>12921.930135363791</v>
      </c>
    </row>
    <row r="734" spans="1:11" x14ac:dyDescent="0.3">
      <c r="A734" s="4" t="s">
        <v>388</v>
      </c>
      <c r="B734" t="s">
        <v>2</v>
      </c>
      <c r="C734">
        <v>69.989999999999995</v>
      </c>
      <c r="D734">
        <v>4</v>
      </c>
      <c r="E734">
        <v>7</v>
      </c>
      <c r="F734">
        <f>Women_Perfume_Table[[#This Row],[Sold]]*Women_Perfume_Table[[#This Row],[Price]]</f>
        <v>489.92999999999995</v>
      </c>
      <c r="G734" s="2">
        <v>45369</v>
      </c>
      <c r="H734" s="3" t="s">
        <v>335</v>
      </c>
      <c r="I734">
        <f>((Women_Perfume_Table[[#This Row],[Total Sales]]-$M$2)/$M$3)</f>
        <v>-0.362274416716937</v>
      </c>
      <c r="J734" s="4" t="str">
        <f>IF(Women_Perfume_Table[[#This Row],[Z-Score]]&gt;3,"No","Yes")</f>
        <v>Yes</v>
      </c>
      <c r="K734" s="4">
        <f>AVERAGEIFS(Women_Perfume_Table[Total Sales],Women_Perfume_Table[Type],Women_Perfume_Table[[#This Row],[Type]])</f>
        <v>12921.930135363791</v>
      </c>
    </row>
    <row r="735" spans="1:11" x14ac:dyDescent="0.3">
      <c r="A735" s="4" t="s">
        <v>19</v>
      </c>
      <c r="B735" t="s">
        <v>2</v>
      </c>
      <c r="C735">
        <v>43.99</v>
      </c>
      <c r="D735">
        <v>2</v>
      </c>
      <c r="E735">
        <v>11</v>
      </c>
      <c r="F735">
        <f>Women_Perfume_Table[[#This Row],[Sold]]*Women_Perfume_Table[[#This Row],[Price]]</f>
        <v>483.89000000000004</v>
      </c>
      <c r="G735" s="2">
        <v>45398</v>
      </c>
      <c r="H735" s="3" t="s">
        <v>336</v>
      </c>
      <c r="I735">
        <f>((Women_Perfume_Table[[#This Row],[Total Sales]]-$M$2)/$M$3)</f>
        <v>-0.36243772500226668</v>
      </c>
      <c r="J735" s="4" t="str">
        <f>IF(Women_Perfume_Table[[#This Row],[Z-Score]]&gt;3,"No","Yes")</f>
        <v>Yes</v>
      </c>
      <c r="K735" s="4">
        <f>AVERAGEIFS(Women_Perfume_Table[Total Sales],Women_Perfume_Table[Type],Women_Perfume_Table[[#This Row],[Type]])</f>
        <v>12921.930135363791</v>
      </c>
    </row>
    <row r="736" spans="1:11" x14ac:dyDescent="0.3">
      <c r="A736" s="4" t="s">
        <v>21</v>
      </c>
      <c r="B736" t="s">
        <v>2</v>
      </c>
      <c r="C736">
        <v>24.02</v>
      </c>
      <c r="D736">
        <v>10</v>
      </c>
      <c r="E736">
        <v>20</v>
      </c>
      <c r="F736">
        <f>Women_Perfume_Table[[#This Row],[Sold]]*Women_Perfume_Table[[#This Row],[Price]]</f>
        <v>480.4</v>
      </c>
      <c r="G736" s="2">
        <v>45340</v>
      </c>
      <c r="H736" s="3" t="s">
        <v>335</v>
      </c>
      <c r="I736">
        <f>((Women_Perfume_Table[[#This Row],[Total Sales]]-$M$2)/$M$3)</f>
        <v>-0.36253208690885619</v>
      </c>
      <c r="J736" s="4" t="str">
        <f>IF(Women_Perfume_Table[[#This Row],[Z-Score]]&gt;3,"No","Yes")</f>
        <v>Yes</v>
      </c>
      <c r="K736" s="4">
        <f>AVERAGEIFS(Women_Perfume_Table[Total Sales],Women_Perfume_Table[Type],Women_Perfume_Table[[#This Row],[Type]])</f>
        <v>12921.930135363791</v>
      </c>
    </row>
    <row r="737" spans="1:11" x14ac:dyDescent="0.3">
      <c r="A737" s="4" t="s">
        <v>55</v>
      </c>
      <c r="B737" t="s">
        <v>2</v>
      </c>
      <c r="C737">
        <v>20</v>
      </c>
      <c r="D737">
        <v>6</v>
      </c>
      <c r="E737">
        <v>24</v>
      </c>
      <c r="F737">
        <f>Women_Perfume_Table[[#This Row],[Sold]]*Women_Perfume_Table[[#This Row],[Price]]</f>
        <v>480</v>
      </c>
      <c r="G737" s="2">
        <v>45376</v>
      </c>
      <c r="H737" s="3" t="s">
        <v>335</v>
      </c>
      <c r="I737">
        <f>((Women_Perfume_Table[[#This Row],[Total Sales]]-$M$2)/$M$3)</f>
        <v>-0.36254290202708994</v>
      </c>
      <c r="J737" s="4" t="str">
        <f>IF(Women_Perfume_Table[[#This Row],[Z-Score]]&gt;3,"No","Yes")</f>
        <v>Yes</v>
      </c>
      <c r="K737" s="4">
        <f>AVERAGEIFS(Women_Perfume_Table[Total Sales],Women_Perfume_Table[Type],Women_Perfume_Table[[#This Row],[Type]])</f>
        <v>12921.930135363791</v>
      </c>
    </row>
    <row r="738" spans="1:11" x14ac:dyDescent="0.3">
      <c r="A738" s="4" t="s">
        <v>80</v>
      </c>
      <c r="B738" t="s">
        <v>46</v>
      </c>
      <c r="C738">
        <v>79.989999999999995</v>
      </c>
      <c r="D738">
        <v>4</v>
      </c>
      <c r="E738">
        <v>6</v>
      </c>
      <c r="F738">
        <f>Women_Perfume_Table[[#This Row],[Sold]]*Women_Perfume_Table[[#This Row],[Price]]</f>
        <v>479.93999999999994</v>
      </c>
      <c r="G738" s="2">
        <v>45357</v>
      </c>
      <c r="H738" s="3" t="s">
        <v>337</v>
      </c>
      <c r="I738">
        <f>((Women_Perfume_Table[[#This Row],[Total Sales]]-$M$2)/$M$3)</f>
        <v>-0.36254452429482498</v>
      </c>
      <c r="J738" s="4" t="str">
        <f>IF(Women_Perfume_Table[[#This Row],[Z-Score]]&gt;3,"No","Yes")</f>
        <v>Yes</v>
      </c>
      <c r="K738" s="4">
        <f>AVERAGEIFS(Women_Perfume_Table[Total Sales],Women_Perfume_Table[Type],Women_Perfume_Table[[#This Row],[Type]])</f>
        <v>7614.4719047619074</v>
      </c>
    </row>
    <row r="739" spans="1:11" x14ac:dyDescent="0.3">
      <c r="A739" s="4" t="s">
        <v>14</v>
      </c>
      <c r="B739" t="s">
        <v>2</v>
      </c>
      <c r="C739">
        <v>59.99</v>
      </c>
      <c r="D739">
        <v>1</v>
      </c>
      <c r="E739">
        <v>8</v>
      </c>
      <c r="F739">
        <f>Women_Perfume_Table[[#This Row],[Sold]]*Women_Perfume_Table[[#This Row],[Price]]</f>
        <v>479.92</v>
      </c>
      <c r="G739" s="2">
        <v>45352</v>
      </c>
      <c r="H739" s="3" t="s">
        <v>143</v>
      </c>
      <c r="I739">
        <f>((Women_Perfume_Table[[#This Row],[Total Sales]]-$M$2)/$M$3)</f>
        <v>-0.36254506505073669</v>
      </c>
      <c r="J739" s="4" t="str">
        <f>IF(Women_Perfume_Table[[#This Row],[Z-Score]]&gt;3,"No","Yes")</f>
        <v>Yes</v>
      </c>
      <c r="K739" s="4">
        <f>AVERAGEIFS(Women_Perfume_Table[Total Sales],Women_Perfume_Table[Type],Women_Perfume_Table[[#This Row],[Type]])</f>
        <v>12921.930135363791</v>
      </c>
    </row>
    <row r="740" spans="1:11" x14ac:dyDescent="0.3">
      <c r="A740" s="4" t="s">
        <v>48</v>
      </c>
      <c r="B740" t="s">
        <v>2</v>
      </c>
      <c r="C740">
        <v>59.99</v>
      </c>
      <c r="D740">
        <v>10</v>
      </c>
      <c r="E740">
        <v>8</v>
      </c>
      <c r="F740">
        <f>Women_Perfume_Table[[#This Row],[Sold]]*Women_Perfume_Table[[#This Row],[Price]]</f>
        <v>479.92</v>
      </c>
      <c r="G740" s="2">
        <v>45384</v>
      </c>
      <c r="H740" s="3" t="s">
        <v>336</v>
      </c>
      <c r="I740">
        <f>((Women_Perfume_Table[[#This Row],[Total Sales]]-$M$2)/$M$3)</f>
        <v>-0.36254506505073669</v>
      </c>
      <c r="J740" s="4" t="str">
        <f>IF(Women_Perfume_Table[[#This Row],[Z-Score]]&gt;3,"No","Yes")</f>
        <v>Yes</v>
      </c>
      <c r="K740" s="4">
        <f>AVERAGEIFS(Women_Perfume_Table[Total Sales],Women_Perfume_Table[Type],Women_Perfume_Table[[#This Row],[Type]])</f>
        <v>12921.930135363791</v>
      </c>
    </row>
    <row r="741" spans="1:11" x14ac:dyDescent="0.3">
      <c r="A741" s="4" t="s">
        <v>157</v>
      </c>
      <c r="B741" t="s">
        <v>2</v>
      </c>
      <c r="C741">
        <v>13.99</v>
      </c>
      <c r="D741">
        <v>10</v>
      </c>
      <c r="E741">
        <v>34</v>
      </c>
      <c r="F741">
        <f>Women_Perfume_Table[[#This Row],[Sold]]*Women_Perfume_Table[[#This Row],[Price]]</f>
        <v>475.66</v>
      </c>
      <c r="G741" s="2">
        <v>45442</v>
      </c>
      <c r="H741" s="3" t="s">
        <v>143</v>
      </c>
      <c r="I741">
        <f>((Women_Perfume_Table[[#This Row],[Total Sales]]-$M$2)/$M$3)</f>
        <v>-0.36266024605992619</v>
      </c>
      <c r="J741" s="4" t="str">
        <f>IF(Women_Perfume_Table[[#This Row],[Z-Score]]&gt;3,"No","Yes")</f>
        <v>Yes</v>
      </c>
      <c r="K741" s="4">
        <f>AVERAGEIFS(Women_Perfume_Table[Total Sales],Women_Perfume_Table[Type],Women_Perfume_Table[[#This Row],[Type]])</f>
        <v>12921.930135363791</v>
      </c>
    </row>
    <row r="742" spans="1:11" x14ac:dyDescent="0.3">
      <c r="A742" s="4" t="s">
        <v>19</v>
      </c>
      <c r="B742" t="s">
        <v>2</v>
      </c>
      <c r="C742">
        <v>18.989999999999998</v>
      </c>
      <c r="D742">
        <v>10</v>
      </c>
      <c r="E742">
        <v>25</v>
      </c>
      <c r="F742">
        <f>Women_Perfume_Table[[#This Row],[Sold]]*Women_Perfume_Table[[#This Row],[Price]]</f>
        <v>474.74999999999994</v>
      </c>
      <c r="G742" s="2">
        <v>45400</v>
      </c>
      <c r="H742" s="3" t="s">
        <v>337</v>
      </c>
      <c r="I742">
        <f>((Women_Perfume_Table[[#This Row],[Total Sales]]-$M$2)/$M$3)</f>
        <v>-0.36268485045390797</v>
      </c>
      <c r="J742" s="4" t="str">
        <f>IF(Women_Perfume_Table[[#This Row],[Z-Score]]&gt;3,"No","Yes")</f>
        <v>Yes</v>
      </c>
      <c r="K742" s="4">
        <f>AVERAGEIFS(Women_Perfume_Table[Total Sales],Women_Perfume_Table[Type],Women_Perfume_Table[[#This Row],[Type]])</f>
        <v>12921.930135363791</v>
      </c>
    </row>
    <row r="743" spans="1:11" x14ac:dyDescent="0.3">
      <c r="A743" s="4" t="s">
        <v>72</v>
      </c>
      <c r="B743" t="s">
        <v>2</v>
      </c>
      <c r="C743">
        <v>35.99</v>
      </c>
      <c r="D743">
        <v>6</v>
      </c>
      <c r="E743">
        <v>13</v>
      </c>
      <c r="F743">
        <f>Women_Perfume_Table[[#This Row],[Sold]]*Women_Perfume_Table[[#This Row],[Price]]</f>
        <v>467.87</v>
      </c>
      <c r="G743" s="2">
        <v>45410</v>
      </c>
      <c r="H743" s="3" t="s">
        <v>143</v>
      </c>
      <c r="I743">
        <f>((Women_Perfume_Table[[#This Row],[Total Sales]]-$M$2)/$M$3)</f>
        <v>-0.36287087048752853</v>
      </c>
      <c r="J743" s="4" t="str">
        <f>IF(Women_Perfume_Table[[#This Row],[Z-Score]]&gt;3,"No","Yes")</f>
        <v>Yes</v>
      </c>
      <c r="K743" s="4">
        <f>AVERAGEIFS(Women_Perfume_Table[Total Sales],Women_Perfume_Table[Type],Women_Perfume_Table[[#This Row],[Type]])</f>
        <v>12921.930135363791</v>
      </c>
    </row>
    <row r="744" spans="1:11" x14ac:dyDescent="0.3">
      <c r="A744" s="4" t="s">
        <v>241</v>
      </c>
      <c r="B744" t="s">
        <v>2</v>
      </c>
      <c r="C744">
        <v>12.99</v>
      </c>
      <c r="D744">
        <v>15</v>
      </c>
      <c r="E744">
        <v>36</v>
      </c>
      <c r="F744">
        <f>Women_Perfume_Table[[#This Row],[Sold]]*Women_Perfume_Table[[#This Row],[Price]]</f>
        <v>467.64</v>
      </c>
      <c r="G744" s="2">
        <v>45321</v>
      </c>
      <c r="H744" s="3" t="s">
        <v>143</v>
      </c>
      <c r="I744">
        <f>((Women_Perfume_Table[[#This Row],[Total Sales]]-$M$2)/$M$3)</f>
        <v>-0.36287708918051292</v>
      </c>
      <c r="J744" s="4" t="str">
        <f>IF(Women_Perfume_Table[[#This Row],[Z-Score]]&gt;3,"No","Yes")</f>
        <v>Yes</v>
      </c>
      <c r="K744" s="4">
        <f>AVERAGEIFS(Women_Perfume_Table[Total Sales],Women_Perfume_Table[Type],Women_Perfume_Table[[#This Row],[Type]])</f>
        <v>12921.930135363791</v>
      </c>
    </row>
    <row r="745" spans="1:11" x14ac:dyDescent="0.3">
      <c r="A745" s="4" t="s">
        <v>224</v>
      </c>
      <c r="B745" t="s">
        <v>2</v>
      </c>
      <c r="C745">
        <v>42</v>
      </c>
      <c r="D745">
        <v>4</v>
      </c>
      <c r="E745">
        <v>11</v>
      </c>
      <c r="F745">
        <f>Women_Perfume_Table[[#This Row],[Sold]]*Women_Perfume_Table[[#This Row],[Price]]</f>
        <v>462</v>
      </c>
      <c r="G745" s="2">
        <v>45334</v>
      </c>
      <c r="H745" s="3" t="s">
        <v>143</v>
      </c>
      <c r="I745">
        <f>((Women_Perfume_Table[[#This Row],[Total Sales]]-$M$2)/$M$3)</f>
        <v>-0.36302958234760885</v>
      </c>
      <c r="J745" s="4" t="str">
        <f>IF(Women_Perfume_Table[[#This Row],[Z-Score]]&gt;3,"No","Yes")</f>
        <v>Yes</v>
      </c>
      <c r="K745" s="4">
        <f>AVERAGEIFS(Women_Perfume_Table[Total Sales],Women_Perfume_Table[Type],Women_Perfume_Table[[#This Row],[Type]])</f>
        <v>12921.930135363791</v>
      </c>
    </row>
    <row r="746" spans="1:11" x14ac:dyDescent="0.3">
      <c r="A746" s="4" t="s">
        <v>21</v>
      </c>
      <c r="B746" t="s">
        <v>2</v>
      </c>
      <c r="C746">
        <v>42</v>
      </c>
      <c r="D746">
        <v>1</v>
      </c>
      <c r="E746">
        <v>11</v>
      </c>
      <c r="F746">
        <f>Women_Perfume_Table[[#This Row],[Sold]]*Women_Perfume_Table[[#This Row],[Price]]</f>
        <v>462</v>
      </c>
      <c r="G746" s="2">
        <v>45414</v>
      </c>
      <c r="H746" s="3" t="s">
        <v>336</v>
      </c>
      <c r="I746">
        <f>((Women_Perfume_Table[[#This Row],[Total Sales]]-$M$2)/$M$3)</f>
        <v>-0.36302958234760885</v>
      </c>
      <c r="J746" s="4" t="str">
        <f>IF(Women_Perfume_Table[[#This Row],[Z-Score]]&gt;3,"No","Yes")</f>
        <v>Yes</v>
      </c>
      <c r="K746" s="4">
        <f>AVERAGEIFS(Women_Perfume_Table[Total Sales],Women_Perfume_Table[Type],Women_Perfume_Table[[#This Row],[Type]])</f>
        <v>12921.930135363791</v>
      </c>
    </row>
    <row r="747" spans="1:11" x14ac:dyDescent="0.3">
      <c r="A747" s="4" t="s">
        <v>14</v>
      </c>
      <c r="B747" t="s">
        <v>4</v>
      </c>
      <c r="C747">
        <v>32.99</v>
      </c>
      <c r="D747">
        <v>4</v>
      </c>
      <c r="E747">
        <v>14</v>
      </c>
      <c r="F747">
        <f>Women_Perfume_Table[[#This Row],[Sold]]*Women_Perfume_Table[[#This Row],[Price]]</f>
        <v>461.86</v>
      </c>
      <c r="G747" s="2">
        <v>45337</v>
      </c>
      <c r="H747" s="3" t="s">
        <v>337</v>
      </c>
      <c r="I747">
        <f>((Women_Perfume_Table[[#This Row],[Total Sales]]-$M$2)/$M$3)</f>
        <v>-0.36303336763899063</v>
      </c>
      <c r="J747" s="4" t="str">
        <f>IF(Women_Perfume_Table[[#This Row],[Z-Score]]&gt;3,"No","Yes")</f>
        <v>Yes</v>
      </c>
      <c r="K747" s="4">
        <f>AVERAGEIFS(Women_Perfume_Table[Total Sales],Women_Perfume_Table[Type],Women_Perfume_Table[[#This Row],[Type]])</f>
        <v>24241.821658291443</v>
      </c>
    </row>
    <row r="748" spans="1:11" x14ac:dyDescent="0.3">
      <c r="A748" s="4" t="s">
        <v>80</v>
      </c>
      <c r="B748" t="s">
        <v>46</v>
      </c>
      <c r="C748">
        <v>16.98</v>
      </c>
      <c r="D748">
        <v>10</v>
      </c>
      <c r="E748">
        <v>27</v>
      </c>
      <c r="F748">
        <f>Women_Perfume_Table[[#This Row],[Sold]]*Women_Perfume_Table[[#This Row],[Price]]</f>
        <v>458.46000000000004</v>
      </c>
      <c r="G748" s="2">
        <v>45331</v>
      </c>
      <c r="H748" s="3" t="s">
        <v>337</v>
      </c>
      <c r="I748">
        <f>((Women_Perfume_Table[[#This Row],[Total Sales]]-$M$2)/$M$3)</f>
        <v>-0.36312529614397759</v>
      </c>
      <c r="J748" s="4" t="str">
        <f>IF(Women_Perfume_Table[[#This Row],[Z-Score]]&gt;3,"No","Yes")</f>
        <v>Yes</v>
      </c>
      <c r="K748" s="4">
        <f>AVERAGEIFS(Women_Perfume_Table[Total Sales],Women_Perfume_Table[Type],Women_Perfume_Table[[#This Row],[Type]])</f>
        <v>7614.4719047619074</v>
      </c>
    </row>
    <row r="749" spans="1:11" x14ac:dyDescent="0.3">
      <c r="A749" s="4" t="s">
        <v>14</v>
      </c>
      <c r="B749" t="s">
        <v>4</v>
      </c>
      <c r="C749">
        <v>74.989999999999995</v>
      </c>
      <c r="D749">
        <v>1</v>
      </c>
      <c r="E749">
        <v>6</v>
      </c>
      <c r="F749">
        <f>Women_Perfume_Table[[#This Row],[Sold]]*Women_Perfume_Table[[#This Row],[Price]]</f>
        <v>449.93999999999994</v>
      </c>
      <c r="G749" s="2">
        <v>45305</v>
      </c>
      <c r="H749" s="3" t="s">
        <v>143</v>
      </c>
      <c r="I749">
        <f>((Women_Perfume_Table[[#This Row],[Total Sales]]-$M$2)/$M$3)</f>
        <v>-0.36335565816235654</v>
      </c>
      <c r="J749" s="4" t="str">
        <f>IF(Women_Perfume_Table[[#This Row],[Z-Score]]&gt;3,"No","Yes")</f>
        <v>Yes</v>
      </c>
      <c r="K749" s="4">
        <f>AVERAGEIFS(Women_Perfume_Table[Total Sales],Women_Perfume_Table[Type],Women_Perfume_Table[[#This Row],[Type]])</f>
        <v>24241.821658291443</v>
      </c>
    </row>
    <row r="750" spans="1:11" x14ac:dyDescent="0.3">
      <c r="A750" s="4" t="s">
        <v>115</v>
      </c>
      <c r="B750" t="s">
        <v>46</v>
      </c>
      <c r="C750">
        <v>14.89</v>
      </c>
      <c r="D750">
        <v>6</v>
      </c>
      <c r="E750">
        <v>30</v>
      </c>
      <c r="F750">
        <f>Women_Perfume_Table[[#This Row],[Sold]]*Women_Perfume_Table[[#This Row],[Price]]</f>
        <v>446.70000000000005</v>
      </c>
      <c r="G750" s="2">
        <v>45293</v>
      </c>
      <c r="H750" s="3" t="s">
        <v>336</v>
      </c>
      <c r="I750">
        <f>((Women_Perfume_Table[[#This Row],[Total Sales]]-$M$2)/$M$3)</f>
        <v>-0.36344326062004995</v>
      </c>
      <c r="J750" s="4" t="str">
        <f>IF(Women_Perfume_Table[[#This Row],[Z-Score]]&gt;3,"No","Yes")</f>
        <v>Yes</v>
      </c>
      <c r="K750" s="4">
        <f>AVERAGEIFS(Women_Perfume_Table[Total Sales],Women_Perfume_Table[Type],Women_Perfume_Table[[#This Row],[Type]])</f>
        <v>7614.4719047619074</v>
      </c>
    </row>
    <row r="751" spans="1:11" x14ac:dyDescent="0.3">
      <c r="A751" s="4" t="s">
        <v>294</v>
      </c>
      <c r="B751" t="s">
        <v>9</v>
      </c>
      <c r="C751">
        <v>37</v>
      </c>
      <c r="D751">
        <v>10</v>
      </c>
      <c r="E751">
        <v>12</v>
      </c>
      <c r="F751">
        <f>Women_Perfume_Table[[#This Row],[Sold]]*Women_Perfume_Table[[#This Row],[Price]]</f>
        <v>444</v>
      </c>
      <c r="G751" s="2">
        <v>45382</v>
      </c>
      <c r="H751" s="3" t="s">
        <v>143</v>
      </c>
      <c r="I751">
        <f>((Women_Perfume_Table[[#This Row],[Total Sales]]-$M$2)/$M$3)</f>
        <v>-0.36351626266812775</v>
      </c>
      <c r="J751" s="4" t="str">
        <f>IF(Women_Perfume_Table[[#This Row],[Z-Score]]&gt;3,"No","Yes")</f>
        <v>Yes</v>
      </c>
      <c r="K751" s="4">
        <f>AVERAGEIFS(Women_Perfume_Table[Total Sales],Women_Perfume_Table[Type],Women_Perfume_Table[[#This Row],[Type]])</f>
        <v>2618.7521428571413</v>
      </c>
    </row>
    <row r="752" spans="1:11" x14ac:dyDescent="0.3">
      <c r="A752" s="4" t="s">
        <v>186</v>
      </c>
      <c r="B752" t="s">
        <v>46</v>
      </c>
      <c r="C752">
        <v>25.99</v>
      </c>
      <c r="D752">
        <v>3</v>
      </c>
      <c r="E752">
        <v>17</v>
      </c>
      <c r="F752">
        <f>Women_Perfume_Table[[#This Row],[Sold]]*Women_Perfume_Table[[#This Row],[Price]]</f>
        <v>441.83</v>
      </c>
      <c r="G752" s="2">
        <v>45302</v>
      </c>
      <c r="H752" s="3" t="s">
        <v>335</v>
      </c>
      <c r="I752">
        <f>((Women_Perfume_Table[[#This Row],[Total Sales]]-$M$2)/$M$3)</f>
        <v>-0.36357493468454588</v>
      </c>
      <c r="J752" s="4" t="str">
        <f>IF(Women_Perfume_Table[[#This Row],[Z-Score]]&gt;3,"No","Yes")</f>
        <v>Yes</v>
      </c>
      <c r="K752" s="4">
        <f>AVERAGEIFS(Women_Perfume_Table[Total Sales],Women_Perfume_Table[Type],Women_Perfume_Table[[#This Row],[Type]])</f>
        <v>7614.4719047619074</v>
      </c>
    </row>
    <row r="753" spans="1:11" x14ac:dyDescent="0.3">
      <c r="A753" s="4" t="s">
        <v>6</v>
      </c>
      <c r="B753" t="s">
        <v>2</v>
      </c>
      <c r="C753">
        <v>23.25</v>
      </c>
      <c r="D753">
        <v>10</v>
      </c>
      <c r="E753">
        <v>19</v>
      </c>
      <c r="F753">
        <f>Women_Perfume_Table[[#This Row],[Sold]]*Women_Perfume_Table[[#This Row],[Price]]</f>
        <v>441.75</v>
      </c>
      <c r="G753" s="2">
        <v>45421</v>
      </c>
      <c r="H753" s="3" t="s">
        <v>335</v>
      </c>
      <c r="I753">
        <f>((Women_Perfume_Table[[#This Row],[Total Sales]]-$M$2)/$M$3)</f>
        <v>-0.36357709770819263</v>
      </c>
      <c r="J753" s="4" t="str">
        <f>IF(Women_Perfume_Table[[#This Row],[Z-Score]]&gt;3,"No","Yes")</f>
        <v>Yes</v>
      </c>
      <c r="K753" s="4">
        <f>AVERAGEIFS(Women_Perfume_Table[Total Sales],Women_Perfume_Table[Type],Women_Perfume_Table[[#This Row],[Type]])</f>
        <v>12921.930135363791</v>
      </c>
    </row>
    <row r="754" spans="1:11" x14ac:dyDescent="0.3">
      <c r="A754" s="4" t="s">
        <v>63</v>
      </c>
      <c r="B754" t="s">
        <v>2</v>
      </c>
      <c r="C754">
        <v>24.5</v>
      </c>
      <c r="D754">
        <v>10</v>
      </c>
      <c r="E754">
        <v>18</v>
      </c>
      <c r="F754">
        <f>Women_Perfume_Table[[#This Row],[Sold]]*Women_Perfume_Table[[#This Row],[Price]]</f>
        <v>441</v>
      </c>
      <c r="G754" s="2">
        <v>45318</v>
      </c>
      <c r="H754" s="3" t="s">
        <v>336</v>
      </c>
      <c r="I754">
        <f>((Women_Perfume_Table[[#This Row],[Total Sales]]-$M$2)/$M$3)</f>
        <v>-0.36359737605488096</v>
      </c>
      <c r="J754" s="4" t="str">
        <f>IF(Women_Perfume_Table[[#This Row],[Z-Score]]&gt;3,"No","Yes")</f>
        <v>Yes</v>
      </c>
      <c r="K754" s="4">
        <f>AVERAGEIFS(Women_Perfume_Table[Total Sales],Women_Perfume_Table[Type],Women_Perfume_Table[[#This Row],[Type]])</f>
        <v>12921.930135363791</v>
      </c>
    </row>
    <row r="755" spans="1:11" x14ac:dyDescent="0.3">
      <c r="A755" s="4" t="s">
        <v>55</v>
      </c>
      <c r="B755" t="s">
        <v>2</v>
      </c>
      <c r="C755">
        <v>20</v>
      </c>
      <c r="D755">
        <v>8</v>
      </c>
      <c r="E755">
        <v>22</v>
      </c>
      <c r="F755">
        <f>Women_Perfume_Table[[#This Row],[Sold]]*Women_Perfume_Table[[#This Row],[Price]]</f>
        <v>440</v>
      </c>
      <c r="G755" s="2">
        <v>45434</v>
      </c>
      <c r="H755" s="3" t="s">
        <v>337</v>
      </c>
      <c r="I755">
        <f>((Women_Perfume_Table[[#This Row],[Total Sales]]-$M$2)/$M$3)</f>
        <v>-0.36362441385046534</v>
      </c>
      <c r="J755" s="4" t="str">
        <f>IF(Women_Perfume_Table[[#This Row],[Z-Score]]&gt;3,"No","Yes")</f>
        <v>Yes</v>
      </c>
      <c r="K755" s="4">
        <f>AVERAGEIFS(Women_Perfume_Table[Total Sales],Women_Perfume_Table[Type],Women_Perfume_Table[[#This Row],[Type]])</f>
        <v>12921.930135363791</v>
      </c>
    </row>
    <row r="756" spans="1:11" x14ac:dyDescent="0.3">
      <c r="A756" s="4" t="s">
        <v>55</v>
      </c>
      <c r="B756" t="s">
        <v>2</v>
      </c>
      <c r="C756">
        <v>20</v>
      </c>
      <c r="D756">
        <v>8</v>
      </c>
      <c r="E756">
        <v>22</v>
      </c>
      <c r="F756">
        <f>Women_Perfume_Table[[#This Row],[Sold]]*Women_Perfume_Table[[#This Row],[Price]]</f>
        <v>440</v>
      </c>
      <c r="G756" s="2">
        <v>45347</v>
      </c>
      <c r="H756" s="3" t="s">
        <v>336</v>
      </c>
      <c r="I756">
        <f>((Women_Perfume_Table[[#This Row],[Total Sales]]-$M$2)/$M$3)</f>
        <v>-0.36362441385046534</v>
      </c>
      <c r="J756" s="4" t="str">
        <f>IF(Women_Perfume_Table[[#This Row],[Z-Score]]&gt;3,"No","Yes")</f>
        <v>Yes</v>
      </c>
      <c r="K756" s="4">
        <f>AVERAGEIFS(Women_Perfume_Table[Total Sales],Women_Perfume_Table[Type],Women_Perfume_Table[[#This Row],[Type]])</f>
        <v>12921.930135363791</v>
      </c>
    </row>
    <row r="757" spans="1:11" x14ac:dyDescent="0.3">
      <c r="A757" s="4" t="s">
        <v>384</v>
      </c>
      <c r="B757" s="4" t="s">
        <v>2</v>
      </c>
      <c r="C757">
        <v>55</v>
      </c>
      <c r="D757">
        <v>2</v>
      </c>
      <c r="E757">
        <v>8</v>
      </c>
      <c r="F757">
        <f>Women_Perfume_Table[[#This Row],[Sold]]*Women_Perfume_Table[[#This Row],[Price]]</f>
        <v>440</v>
      </c>
      <c r="G757" s="2">
        <v>45392</v>
      </c>
      <c r="H757" s="3" t="s">
        <v>335</v>
      </c>
      <c r="I757">
        <f>((Women_Perfume_Table[[#This Row],[Total Sales]]-$M$2)/$M$3)</f>
        <v>-0.36362441385046534</v>
      </c>
      <c r="J757" s="4" t="str">
        <f>IF(Women_Perfume_Table[[#This Row],[Z-Score]]&gt;3,"No","Yes")</f>
        <v>Yes</v>
      </c>
      <c r="K757" s="4">
        <f>AVERAGEIFS(Women_Perfume_Table[Total Sales],Women_Perfume_Table[Type],Women_Perfume_Table[[#This Row],[Type]])</f>
        <v>12921.930135363791</v>
      </c>
    </row>
    <row r="758" spans="1:11" x14ac:dyDescent="0.3">
      <c r="A758" s="4" t="s">
        <v>273</v>
      </c>
      <c r="B758" t="s">
        <v>2</v>
      </c>
      <c r="C758">
        <v>9.99</v>
      </c>
      <c r="D758">
        <v>10</v>
      </c>
      <c r="E758">
        <v>44</v>
      </c>
      <c r="F758">
        <f>Women_Perfume_Table[[#This Row],[Sold]]*Women_Perfume_Table[[#This Row],[Price]]</f>
        <v>439.56</v>
      </c>
      <c r="G758" s="2">
        <v>45417</v>
      </c>
      <c r="H758" s="3" t="s">
        <v>335</v>
      </c>
      <c r="I758">
        <f>((Women_Perfume_Table[[#This Row],[Total Sales]]-$M$2)/$M$3)</f>
        <v>-0.36363631048052247</v>
      </c>
      <c r="J758" s="4" t="str">
        <f>IF(Women_Perfume_Table[[#This Row],[Z-Score]]&gt;3,"No","Yes")</f>
        <v>Yes</v>
      </c>
      <c r="K758" s="4">
        <f>AVERAGEIFS(Women_Perfume_Table[Total Sales],Women_Perfume_Table[Type],Women_Perfume_Table[[#This Row],[Type]])</f>
        <v>12921.930135363791</v>
      </c>
    </row>
    <row r="759" spans="1:11" x14ac:dyDescent="0.3">
      <c r="A759" s="4" t="s">
        <v>80</v>
      </c>
      <c r="B759" t="s">
        <v>46</v>
      </c>
      <c r="C759">
        <v>86.99</v>
      </c>
      <c r="D759">
        <v>5</v>
      </c>
      <c r="E759">
        <v>5</v>
      </c>
      <c r="F759">
        <f>Women_Perfume_Table[[#This Row],[Sold]]*Women_Perfume_Table[[#This Row],[Price]]</f>
        <v>434.95</v>
      </c>
      <c r="G759" s="2">
        <v>45311</v>
      </c>
      <c r="H759" s="3" t="s">
        <v>336</v>
      </c>
      <c r="I759">
        <f>((Women_Perfume_Table[[#This Row],[Total Sales]]-$M$2)/$M$3)</f>
        <v>-0.36376095471816644</v>
      </c>
      <c r="J759" s="4" t="str">
        <f>IF(Women_Perfume_Table[[#This Row],[Z-Score]]&gt;3,"No","Yes")</f>
        <v>Yes</v>
      </c>
      <c r="K759" s="4">
        <f>AVERAGEIFS(Women_Perfume_Table[Total Sales],Women_Perfume_Table[Type],Women_Perfume_Table[[#This Row],[Type]])</f>
        <v>7614.4719047619074</v>
      </c>
    </row>
    <row r="760" spans="1:11" x14ac:dyDescent="0.3">
      <c r="A760" s="4" t="s">
        <v>79</v>
      </c>
      <c r="B760" s="4" t="s">
        <v>2</v>
      </c>
      <c r="C760">
        <v>18</v>
      </c>
      <c r="D760">
        <v>10</v>
      </c>
      <c r="E760">
        <v>24</v>
      </c>
      <c r="F760">
        <f>Women_Perfume_Table[[#This Row],[Sold]]*Women_Perfume_Table[[#This Row],[Price]]</f>
        <v>432</v>
      </c>
      <c r="G760" s="2">
        <v>45434</v>
      </c>
      <c r="H760" s="3" t="s">
        <v>143</v>
      </c>
      <c r="I760">
        <f>((Women_Perfume_Table[[#This Row],[Total Sales]]-$M$2)/$M$3)</f>
        <v>-0.36384071621514041</v>
      </c>
      <c r="J760" s="4" t="str">
        <f>IF(Women_Perfume_Table[[#This Row],[Z-Score]]&gt;3,"No","Yes")</f>
        <v>Yes</v>
      </c>
      <c r="K760" s="4">
        <f>AVERAGEIFS(Women_Perfume_Table[Total Sales],Women_Perfume_Table[Type],Women_Perfume_Table[[#This Row],[Type]])</f>
        <v>12921.930135363791</v>
      </c>
    </row>
    <row r="761" spans="1:11" x14ac:dyDescent="0.3">
      <c r="A761" s="4" t="s">
        <v>40</v>
      </c>
      <c r="B761" s="4" t="s">
        <v>2</v>
      </c>
      <c r="C761">
        <v>38.69</v>
      </c>
      <c r="D761">
        <v>10</v>
      </c>
      <c r="E761">
        <v>11</v>
      </c>
      <c r="F761">
        <f>Women_Perfume_Table[[#This Row],[Sold]]*Women_Perfume_Table[[#This Row],[Price]]</f>
        <v>425.59</v>
      </c>
      <c r="G761" s="2">
        <v>45350</v>
      </c>
      <c r="H761" s="3" t="s">
        <v>335</v>
      </c>
      <c r="I761">
        <f>((Women_Perfume_Table[[#This Row],[Total Sales]]-$M$2)/$M$3)</f>
        <v>-0.36401402848483627</v>
      </c>
      <c r="J761" s="4" t="str">
        <f>IF(Women_Perfume_Table[[#This Row],[Z-Score]]&gt;3,"No","Yes")</f>
        <v>Yes</v>
      </c>
      <c r="K761" s="4">
        <f>AVERAGEIFS(Women_Perfume_Table[Total Sales],Women_Perfume_Table[Type],Women_Perfume_Table[[#This Row],[Type]])</f>
        <v>12921.930135363791</v>
      </c>
    </row>
    <row r="762" spans="1:11" x14ac:dyDescent="0.3">
      <c r="A762" s="4" t="s">
        <v>384</v>
      </c>
      <c r="B762" t="s">
        <v>206</v>
      </c>
      <c r="C762">
        <v>18.5</v>
      </c>
      <c r="D762">
        <v>6</v>
      </c>
      <c r="E762">
        <v>23</v>
      </c>
      <c r="F762">
        <f>Women_Perfume_Table[[#This Row],[Sold]]*Women_Perfume_Table[[#This Row],[Price]]</f>
        <v>425.5</v>
      </c>
      <c r="G762" s="2">
        <v>45419</v>
      </c>
      <c r="H762" s="3" t="s">
        <v>143</v>
      </c>
      <c r="I762">
        <f>((Women_Perfume_Table[[#This Row],[Total Sales]]-$M$2)/$M$3)</f>
        <v>-0.36401646188643888</v>
      </c>
      <c r="J762" s="4" t="str">
        <f>IF(Women_Perfume_Table[[#This Row],[Z-Score]]&gt;3,"No","Yes")</f>
        <v>Yes</v>
      </c>
      <c r="K762" s="4">
        <f>AVERAGEIFS(Women_Perfume_Table[Total Sales],Women_Perfume_Table[Type],Women_Perfume_Table[[#This Row],[Type]])</f>
        <v>1029.6335714285715</v>
      </c>
    </row>
    <row r="763" spans="1:11" x14ac:dyDescent="0.3">
      <c r="A763" s="4" t="s">
        <v>48</v>
      </c>
      <c r="B763" t="s">
        <v>2</v>
      </c>
      <c r="C763">
        <v>52.99</v>
      </c>
      <c r="D763">
        <v>8</v>
      </c>
      <c r="E763">
        <v>8</v>
      </c>
      <c r="F763">
        <f>Women_Perfume_Table[[#This Row],[Sold]]*Women_Perfume_Table[[#This Row],[Price]]</f>
        <v>423.92</v>
      </c>
      <c r="G763" s="2">
        <v>45329</v>
      </c>
      <c r="H763" s="3" t="s">
        <v>337</v>
      </c>
      <c r="I763">
        <f>((Women_Perfume_Table[[#This Row],[Total Sales]]-$M$2)/$M$3)</f>
        <v>-0.36405918160346223</v>
      </c>
      <c r="J763" s="4" t="str">
        <f>IF(Women_Perfume_Table[[#This Row],[Z-Score]]&gt;3,"No","Yes")</f>
        <v>Yes</v>
      </c>
      <c r="K763" s="4">
        <f>AVERAGEIFS(Women_Perfume_Table[Total Sales],Women_Perfume_Table[Type],Women_Perfume_Table[[#This Row],[Type]])</f>
        <v>12921.930135363791</v>
      </c>
    </row>
    <row r="764" spans="1:11" x14ac:dyDescent="0.3">
      <c r="A764" s="4" t="s">
        <v>32</v>
      </c>
      <c r="B764" t="s">
        <v>2</v>
      </c>
      <c r="C764">
        <v>70</v>
      </c>
      <c r="D764">
        <v>6</v>
      </c>
      <c r="E764">
        <v>6</v>
      </c>
      <c r="F764">
        <f>Women_Perfume_Table[[#This Row],[Sold]]*Women_Perfume_Table[[#This Row],[Price]]</f>
        <v>420</v>
      </c>
      <c r="G764" s="2">
        <v>45422</v>
      </c>
      <c r="H764" s="3" t="s">
        <v>335</v>
      </c>
      <c r="I764">
        <f>((Women_Perfume_Table[[#This Row],[Total Sales]]-$M$2)/$M$3)</f>
        <v>-0.36416516976215302</v>
      </c>
      <c r="J764" s="4" t="str">
        <f>IF(Women_Perfume_Table[[#This Row],[Z-Score]]&gt;3,"No","Yes")</f>
        <v>Yes</v>
      </c>
      <c r="K764" s="4">
        <f>AVERAGEIFS(Women_Perfume_Table[Total Sales],Women_Perfume_Table[Type],Women_Perfume_Table[[#This Row],[Type]])</f>
        <v>12921.930135363791</v>
      </c>
    </row>
    <row r="765" spans="1:11" x14ac:dyDescent="0.3">
      <c r="A765" s="4" t="s">
        <v>80</v>
      </c>
      <c r="B765" t="s">
        <v>46</v>
      </c>
      <c r="C765">
        <v>34.99</v>
      </c>
      <c r="D765">
        <v>3</v>
      </c>
      <c r="E765">
        <v>12</v>
      </c>
      <c r="F765">
        <f>Women_Perfume_Table[[#This Row],[Sold]]*Women_Perfume_Table[[#This Row],[Price]]</f>
        <v>419.88</v>
      </c>
      <c r="G765" s="2">
        <v>45365</v>
      </c>
      <c r="H765" s="3" t="s">
        <v>337</v>
      </c>
      <c r="I765">
        <f>((Women_Perfume_Table[[#This Row],[Total Sales]]-$M$2)/$M$3)</f>
        <v>-0.36416841429762314</v>
      </c>
      <c r="J765" s="4" t="str">
        <f>IF(Women_Perfume_Table[[#This Row],[Z-Score]]&gt;3,"No","Yes")</f>
        <v>Yes</v>
      </c>
      <c r="K765" s="4">
        <f>AVERAGEIFS(Women_Perfume_Table[Total Sales],Women_Perfume_Table[Type],Women_Perfume_Table[[#This Row],[Type]])</f>
        <v>7614.4719047619074</v>
      </c>
    </row>
    <row r="766" spans="1:11" x14ac:dyDescent="0.3">
      <c r="A766" s="4" t="s">
        <v>204</v>
      </c>
      <c r="B766" t="s">
        <v>2</v>
      </c>
      <c r="C766">
        <v>29.99</v>
      </c>
      <c r="D766">
        <v>9</v>
      </c>
      <c r="E766">
        <v>14</v>
      </c>
      <c r="F766">
        <f>Women_Perfume_Table[[#This Row],[Sold]]*Women_Perfume_Table[[#This Row],[Price]]</f>
        <v>419.85999999999996</v>
      </c>
      <c r="G766" s="2">
        <v>45295</v>
      </c>
      <c r="H766" s="3" t="s">
        <v>335</v>
      </c>
      <c r="I766">
        <f>((Women_Perfume_Table[[#This Row],[Total Sales]]-$M$2)/$M$3)</f>
        <v>-0.3641689550535348</v>
      </c>
      <c r="J766" s="4" t="str">
        <f>IF(Women_Perfume_Table[[#This Row],[Z-Score]]&gt;3,"No","Yes")</f>
        <v>Yes</v>
      </c>
      <c r="K766" s="4">
        <f>AVERAGEIFS(Women_Perfume_Table[Total Sales],Women_Perfume_Table[Type],Women_Perfume_Table[[#This Row],[Type]])</f>
        <v>12921.930135363791</v>
      </c>
    </row>
    <row r="767" spans="1:11" x14ac:dyDescent="0.3">
      <c r="A767" s="4" t="s">
        <v>204</v>
      </c>
      <c r="B767" t="s">
        <v>2</v>
      </c>
      <c r="C767">
        <v>29.99</v>
      </c>
      <c r="D767">
        <v>9</v>
      </c>
      <c r="E767">
        <v>14</v>
      </c>
      <c r="F767">
        <f>Women_Perfume_Table[[#This Row],[Sold]]*Women_Perfume_Table[[#This Row],[Price]]</f>
        <v>419.85999999999996</v>
      </c>
      <c r="G767" s="2">
        <v>45396</v>
      </c>
      <c r="H767" s="3" t="s">
        <v>143</v>
      </c>
      <c r="I767">
        <f>((Women_Perfume_Table[[#This Row],[Total Sales]]-$M$2)/$M$3)</f>
        <v>-0.3641689550535348</v>
      </c>
      <c r="J767" s="4" t="str">
        <f>IF(Women_Perfume_Table[[#This Row],[Z-Score]]&gt;3,"No","Yes")</f>
        <v>Yes</v>
      </c>
      <c r="K767" s="4">
        <f>AVERAGEIFS(Women_Perfume_Table[Total Sales],Women_Perfume_Table[Type],Women_Perfume_Table[[#This Row],[Type]])</f>
        <v>12921.930135363791</v>
      </c>
    </row>
    <row r="768" spans="1:11" x14ac:dyDescent="0.3">
      <c r="A768" s="4" t="s">
        <v>61</v>
      </c>
      <c r="B768" t="s">
        <v>4</v>
      </c>
      <c r="C768">
        <v>20.99</v>
      </c>
      <c r="D768">
        <v>4</v>
      </c>
      <c r="E768">
        <v>20</v>
      </c>
      <c r="F768">
        <f>Women_Perfume_Table[[#This Row],[Sold]]*Women_Perfume_Table[[#This Row],[Price]]</f>
        <v>419.79999999999995</v>
      </c>
      <c r="G768" s="2">
        <v>45383</v>
      </c>
      <c r="H768" s="3" t="s">
        <v>143</v>
      </c>
      <c r="I768">
        <f>((Women_Perfume_Table[[#This Row],[Total Sales]]-$M$2)/$M$3)</f>
        <v>-0.36417057732126989</v>
      </c>
      <c r="J768" s="4" t="str">
        <f>IF(Women_Perfume_Table[[#This Row],[Z-Score]]&gt;3,"No","Yes")</f>
        <v>Yes</v>
      </c>
      <c r="K768" s="4">
        <f>AVERAGEIFS(Women_Perfume_Table[Total Sales],Women_Perfume_Table[Type],Women_Perfume_Table[[#This Row],[Type]])</f>
        <v>24241.821658291443</v>
      </c>
    </row>
    <row r="769" spans="1:11" x14ac:dyDescent="0.3">
      <c r="A769" s="4" t="s">
        <v>261</v>
      </c>
      <c r="B769" t="s">
        <v>2</v>
      </c>
      <c r="C769">
        <v>29.95</v>
      </c>
      <c r="D769">
        <v>10</v>
      </c>
      <c r="E769">
        <v>14</v>
      </c>
      <c r="F769">
        <f>Women_Perfume_Table[[#This Row],[Sold]]*Women_Perfume_Table[[#This Row],[Price]]</f>
        <v>419.3</v>
      </c>
      <c r="G769" s="2">
        <v>45293</v>
      </c>
      <c r="H769" s="3" t="s">
        <v>337</v>
      </c>
      <c r="I769">
        <f>((Women_Perfume_Table[[#This Row],[Total Sales]]-$M$2)/$M$3)</f>
        <v>-0.36418409621906211</v>
      </c>
      <c r="J769" s="4" t="str">
        <f>IF(Women_Perfume_Table[[#This Row],[Z-Score]]&gt;3,"No","Yes")</f>
        <v>Yes</v>
      </c>
      <c r="K769" s="4">
        <f>AVERAGEIFS(Women_Perfume_Table[Total Sales],Women_Perfume_Table[Type],Women_Perfume_Table[[#This Row],[Type]])</f>
        <v>12921.930135363791</v>
      </c>
    </row>
    <row r="770" spans="1:11" x14ac:dyDescent="0.3">
      <c r="A770" s="4" t="s">
        <v>13</v>
      </c>
      <c r="B770" t="s">
        <v>4</v>
      </c>
      <c r="C770">
        <v>38</v>
      </c>
      <c r="D770">
        <v>10</v>
      </c>
      <c r="E770">
        <v>11</v>
      </c>
      <c r="F770">
        <f>Women_Perfume_Table[[#This Row],[Sold]]*Women_Perfume_Table[[#This Row],[Price]]</f>
        <v>418</v>
      </c>
      <c r="G770" s="2">
        <v>45382</v>
      </c>
      <c r="H770" s="3" t="s">
        <v>337</v>
      </c>
      <c r="I770">
        <f>((Women_Perfume_Table[[#This Row],[Total Sales]]-$M$2)/$M$3)</f>
        <v>-0.36421924535332179</v>
      </c>
      <c r="J770" s="4" t="str">
        <f>IF(Women_Perfume_Table[[#This Row],[Z-Score]]&gt;3,"No","Yes")</f>
        <v>Yes</v>
      </c>
      <c r="K770" s="4">
        <f>AVERAGEIFS(Women_Perfume_Table[Total Sales],Women_Perfume_Table[Type],Women_Perfume_Table[[#This Row],[Type]])</f>
        <v>24241.821658291443</v>
      </c>
    </row>
    <row r="771" spans="1:11" x14ac:dyDescent="0.3">
      <c r="A771" s="4" t="s">
        <v>116</v>
      </c>
      <c r="B771" t="s">
        <v>2</v>
      </c>
      <c r="C771">
        <v>12.99</v>
      </c>
      <c r="D771">
        <v>10</v>
      </c>
      <c r="E771">
        <v>32</v>
      </c>
      <c r="F771">
        <f>Women_Perfume_Table[[#This Row],[Sold]]*Women_Perfume_Table[[#This Row],[Price]]</f>
        <v>415.68</v>
      </c>
      <c r="G771" s="2">
        <v>45373</v>
      </c>
      <c r="H771" s="3" t="s">
        <v>337</v>
      </c>
      <c r="I771">
        <f>((Women_Perfume_Table[[#This Row],[Total Sales]]-$M$2)/$M$3)</f>
        <v>-0.36428197303907756</v>
      </c>
      <c r="J771" s="4" t="str">
        <f>IF(Women_Perfume_Table[[#This Row],[Z-Score]]&gt;3,"No","Yes")</f>
        <v>Yes</v>
      </c>
      <c r="K771" s="4">
        <f>AVERAGEIFS(Women_Perfume_Table[Total Sales],Women_Perfume_Table[Type],Women_Perfume_Table[[#This Row],[Type]])</f>
        <v>12921.930135363791</v>
      </c>
    </row>
    <row r="772" spans="1:11" x14ac:dyDescent="0.3">
      <c r="A772" s="4" t="s">
        <v>10</v>
      </c>
      <c r="B772" t="s">
        <v>7</v>
      </c>
      <c r="C772">
        <v>18.79</v>
      </c>
      <c r="D772">
        <v>3</v>
      </c>
      <c r="E772">
        <v>22</v>
      </c>
      <c r="F772">
        <f>Women_Perfume_Table[[#This Row],[Sold]]*Women_Perfume_Table[[#This Row],[Price]]</f>
        <v>413.38</v>
      </c>
      <c r="G772" s="2">
        <v>45349</v>
      </c>
      <c r="H772" s="3" t="s">
        <v>143</v>
      </c>
      <c r="I772">
        <f>((Women_Perfume_Table[[#This Row],[Total Sales]]-$M$2)/$M$3)</f>
        <v>-0.36434415996892167</v>
      </c>
      <c r="J772" s="4" t="str">
        <f>IF(Women_Perfume_Table[[#This Row],[Z-Score]]&gt;3,"No","Yes")</f>
        <v>Yes</v>
      </c>
      <c r="K772" s="4">
        <f>AVERAGEIFS(Women_Perfume_Table[Total Sales],Women_Perfume_Table[Type],Women_Perfume_Table[[#This Row],[Type]])</f>
        <v>398.99928571428575</v>
      </c>
    </row>
    <row r="773" spans="1:11" x14ac:dyDescent="0.3">
      <c r="A773" s="4" t="s">
        <v>220</v>
      </c>
      <c r="B773" t="s">
        <v>2</v>
      </c>
      <c r="C773">
        <v>44.99</v>
      </c>
      <c r="D773">
        <v>10</v>
      </c>
      <c r="E773">
        <v>9</v>
      </c>
      <c r="F773">
        <f>Women_Perfume_Table[[#This Row],[Sold]]*Women_Perfume_Table[[#This Row],[Price]]</f>
        <v>404.91</v>
      </c>
      <c r="G773" s="2">
        <v>45339</v>
      </c>
      <c r="H773" s="3" t="s">
        <v>336</v>
      </c>
      <c r="I773">
        <f>((Women_Perfume_Table[[#This Row],[Total Sales]]-$M$2)/$M$3)</f>
        <v>-0.36457317009752138</v>
      </c>
      <c r="J773" s="4" t="str">
        <f>IF(Women_Perfume_Table[[#This Row],[Z-Score]]&gt;3,"No","Yes")</f>
        <v>Yes</v>
      </c>
      <c r="K773" s="4">
        <f>AVERAGEIFS(Women_Perfume_Table[Total Sales],Women_Perfume_Table[Type],Women_Perfume_Table[[#This Row],[Type]])</f>
        <v>12921.930135363791</v>
      </c>
    </row>
    <row r="774" spans="1:11" x14ac:dyDescent="0.3">
      <c r="A774" s="4" t="s">
        <v>221</v>
      </c>
      <c r="B774" s="4" t="s">
        <v>2</v>
      </c>
      <c r="C774">
        <v>13.44</v>
      </c>
      <c r="D774">
        <v>3</v>
      </c>
      <c r="E774">
        <v>30</v>
      </c>
      <c r="F774">
        <f>Women_Perfume_Table[[#This Row],[Sold]]*Women_Perfume_Table[[#This Row],[Price]]</f>
        <v>403.2</v>
      </c>
      <c r="G774" s="2">
        <v>45426</v>
      </c>
      <c r="H774" s="3" t="s">
        <v>335</v>
      </c>
      <c r="I774">
        <f>((Women_Perfume_Table[[#This Row],[Total Sales]]-$M$2)/$M$3)</f>
        <v>-0.36461940472797066</v>
      </c>
      <c r="J774" s="4" t="str">
        <f>IF(Women_Perfume_Table[[#This Row],[Z-Score]]&gt;3,"No","Yes")</f>
        <v>Yes</v>
      </c>
      <c r="K774" s="4">
        <f>AVERAGEIFS(Women_Perfume_Table[Total Sales],Women_Perfume_Table[Type],Women_Perfume_Table[[#This Row],[Type]])</f>
        <v>12921.930135363791</v>
      </c>
    </row>
    <row r="775" spans="1:11" x14ac:dyDescent="0.3">
      <c r="A775" s="4" t="s">
        <v>80</v>
      </c>
      <c r="B775" t="s">
        <v>46</v>
      </c>
      <c r="C775">
        <v>66.95</v>
      </c>
      <c r="D775">
        <v>10</v>
      </c>
      <c r="E775">
        <v>6</v>
      </c>
      <c r="F775">
        <f>Women_Perfume_Table[[#This Row],[Sold]]*Women_Perfume_Table[[#This Row],[Price]]</f>
        <v>401.70000000000005</v>
      </c>
      <c r="G775" s="2">
        <v>45431</v>
      </c>
      <c r="H775" s="3" t="s">
        <v>336</v>
      </c>
      <c r="I775">
        <f>((Women_Perfume_Table[[#This Row],[Total Sales]]-$M$2)/$M$3)</f>
        <v>-0.36465996142134721</v>
      </c>
      <c r="J775" s="4" t="str">
        <f>IF(Women_Perfume_Table[[#This Row],[Z-Score]]&gt;3,"No","Yes")</f>
        <v>Yes</v>
      </c>
      <c r="K775" s="4">
        <f>AVERAGEIFS(Women_Perfume_Table[Total Sales],Women_Perfume_Table[Type],Women_Perfume_Table[[#This Row],[Type]])</f>
        <v>7614.4719047619074</v>
      </c>
    </row>
    <row r="776" spans="1:11" x14ac:dyDescent="0.3">
      <c r="A776" s="4" t="s">
        <v>235</v>
      </c>
      <c r="B776" t="s">
        <v>2</v>
      </c>
      <c r="C776">
        <v>66.69</v>
      </c>
      <c r="D776">
        <v>8</v>
      </c>
      <c r="E776">
        <v>6</v>
      </c>
      <c r="F776">
        <f>Women_Perfume_Table[[#This Row],[Sold]]*Women_Perfume_Table[[#This Row],[Price]]</f>
        <v>400.14</v>
      </c>
      <c r="G776" s="2">
        <v>45301</v>
      </c>
      <c r="H776" s="3" t="s">
        <v>335</v>
      </c>
      <c r="I776">
        <f>((Women_Perfume_Table[[#This Row],[Total Sales]]-$M$2)/$M$3)</f>
        <v>-0.36470214038245891</v>
      </c>
      <c r="J776" s="4" t="str">
        <f>IF(Women_Perfume_Table[[#This Row],[Z-Score]]&gt;3,"No","Yes")</f>
        <v>Yes</v>
      </c>
      <c r="K776" s="4">
        <f>AVERAGEIFS(Women_Perfume_Table[Total Sales],Women_Perfume_Table[Type],Women_Perfume_Table[[#This Row],[Type]])</f>
        <v>12921.930135363791</v>
      </c>
    </row>
    <row r="777" spans="1:11" x14ac:dyDescent="0.3">
      <c r="A777" s="4" t="s">
        <v>149</v>
      </c>
      <c r="B777" t="s">
        <v>129</v>
      </c>
      <c r="C777">
        <v>40</v>
      </c>
      <c r="D777">
        <v>10</v>
      </c>
      <c r="E777">
        <v>10</v>
      </c>
      <c r="F777">
        <f>Women_Perfume_Table[[#This Row],[Sold]]*Women_Perfume_Table[[#This Row],[Price]]</f>
        <v>400</v>
      </c>
      <c r="G777" s="2">
        <v>45399</v>
      </c>
      <c r="H777" s="3" t="s">
        <v>335</v>
      </c>
      <c r="I777">
        <f>((Women_Perfume_Table[[#This Row],[Total Sales]]-$M$2)/$M$3)</f>
        <v>-0.36470592567384069</v>
      </c>
      <c r="J777" s="4" t="str">
        <f>IF(Women_Perfume_Table[[#This Row],[Z-Score]]&gt;3,"No","Yes")</f>
        <v>Yes</v>
      </c>
      <c r="K777" s="4">
        <f>AVERAGEIFS(Women_Perfume_Table[Total Sales],Women_Perfume_Table[Type],Women_Perfume_Table[[#This Row],[Type]])</f>
        <v>5501.9646666666658</v>
      </c>
    </row>
    <row r="778" spans="1:11" x14ac:dyDescent="0.3">
      <c r="A778" s="4" t="s">
        <v>80</v>
      </c>
      <c r="B778" t="s">
        <v>46</v>
      </c>
      <c r="C778">
        <v>79.989999999999995</v>
      </c>
      <c r="D778">
        <v>5</v>
      </c>
      <c r="E778">
        <v>5</v>
      </c>
      <c r="F778">
        <f>Women_Perfume_Table[[#This Row],[Sold]]*Women_Perfume_Table[[#This Row],[Price]]</f>
        <v>399.95</v>
      </c>
      <c r="G778" s="2">
        <v>45313</v>
      </c>
      <c r="H778" s="3" t="s">
        <v>336</v>
      </c>
      <c r="I778">
        <f>((Women_Perfume_Table[[#This Row],[Total Sales]]-$M$2)/$M$3)</f>
        <v>-0.36470727756361987</v>
      </c>
      <c r="J778" s="4" t="str">
        <f>IF(Women_Perfume_Table[[#This Row],[Z-Score]]&gt;3,"No","Yes")</f>
        <v>Yes</v>
      </c>
      <c r="K778" s="4">
        <f>AVERAGEIFS(Women_Perfume_Table[Total Sales],Women_Perfume_Table[Type],Women_Perfume_Table[[#This Row],[Type]])</f>
        <v>7614.4719047619074</v>
      </c>
    </row>
    <row r="779" spans="1:11" x14ac:dyDescent="0.3">
      <c r="A779" s="4" t="s">
        <v>55</v>
      </c>
      <c r="B779" s="4" t="s">
        <v>2</v>
      </c>
      <c r="C779">
        <v>22</v>
      </c>
      <c r="D779">
        <v>10</v>
      </c>
      <c r="E779">
        <v>18</v>
      </c>
      <c r="F779">
        <f>Women_Perfume_Table[[#This Row],[Sold]]*Women_Perfume_Table[[#This Row],[Price]]</f>
        <v>396</v>
      </c>
      <c r="G779" s="2">
        <v>45344</v>
      </c>
      <c r="H779" s="3" t="s">
        <v>336</v>
      </c>
      <c r="I779">
        <f>((Women_Perfume_Table[[#This Row],[Total Sales]]-$M$2)/$M$3)</f>
        <v>-0.36481407685617823</v>
      </c>
      <c r="J779" s="4" t="str">
        <f>IF(Women_Perfume_Table[[#This Row],[Z-Score]]&gt;3,"No","Yes")</f>
        <v>Yes</v>
      </c>
      <c r="K779" s="4">
        <f>AVERAGEIFS(Women_Perfume_Table[Total Sales],Women_Perfume_Table[Type],Women_Perfume_Table[[#This Row],[Type]])</f>
        <v>12921.930135363791</v>
      </c>
    </row>
    <row r="780" spans="1:11" x14ac:dyDescent="0.3">
      <c r="A780" s="4" t="s">
        <v>13</v>
      </c>
      <c r="B780" t="s">
        <v>2</v>
      </c>
      <c r="C780">
        <v>29.95</v>
      </c>
      <c r="D780">
        <v>6</v>
      </c>
      <c r="E780">
        <v>13</v>
      </c>
      <c r="F780">
        <f>Women_Perfume_Table[[#This Row],[Sold]]*Women_Perfume_Table[[#This Row],[Price]]</f>
        <v>389.34999999999997</v>
      </c>
      <c r="G780" s="2">
        <v>45397</v>
      </c>
      <c r="H780" s="3" t="s">
        <v>335</v>
      </c>
      <c r="I780">
        <f>((Women_Perfume_Table[[#This Row],[Total Sales]]-$M$2)/$M$3)</f>
        <v>-0.36499387819681439</v>
      </c>
      <c r="J780" s="4" t="str">
        <f>IF(Women_Perfume_Table[[#This Row],[Z-Score]]&gt;3,"No","Yes")</f>
        <v>Yes</v>
      </c>
      <c r="K780" s="4">
        <f>AVERAGEIFS(Women_Perfume_Table[Total Sales],Women_Perfume_Table[Type],Women_Perfume_Table[[#This Row],[Type]])</f>
        <v>12921.930135363791</v>
      </c>
    </row>
    <row r="781" spans="1:11" x14ac:dyDescent="0.3">
      <c r="A781" s="4" t="s">
        <v>32</v>
      </c>
      <c r="B781" t="s">
        <v>4</v>
      </c>
      <c r="C781">
        <v>94.99</v>
      </c>
      <c r="D781">
        <v>2</v>
      </c>
      <c r="E781">
        <v>4</v>
      </c>
      <c r="F781">
        <f>Women_Perfume_Table[[#This Row],[Sold]]*Women_Perfume_Table[[#This Row],[Price]]</f>
        <v>379.96</v>
      </c>
      <c r="G781" s="2">
        <v>45410</v>
      </c>
      <c r="H781" s="3" t="s">
        <v>335</v>
      </c>
      <c r="I781">
        <f>((Women_Perfume_Table[[#This Row],[Total Sales]]-$M$2)/$M$3)</f>
        <v>-0.3652477630973518</v>
      </c>
      <c r="J781" s="4" t="str">
        <f>IF(Women_Perfume_Table[[#This Row],[Z-Score]]&gt;3,"No","Yes")</f>
        <v>Yes</v>
      </c>
      <c r="K781" s="4">
        <f>AVERAGEIFS(Women_Perfume_Table[Total Sales],Women_Perfume_Table[Type],Women_Perfume_Table[[#This Row],[Type]])</f>
        <v>24241.821658291443</v>
      </c>
    </row>
    <row r="782" spans="1:11" x14ac:dyDescent="0.3">
      <c r="A782" s="4" t="s">
        <v>14</v>
      </c>
      <c r="B782" t="s">
        <v>2</v>
      </c>
      <c r="C782">
        <v>124.99</v>
      </c>
      <c r="D782">
        <v>1</v>
      </c>
      <c r="E782">
        <v>3</v>
      </c>
      <c r="F782">
        <f>Women_Perfume_Table[[#This Row],[Sold]]*Women_Perfume_Table[[#This Row],[Price]]</f>
        <v>374.96999999999997</v>
      </c>
      <c r="G782" s="2">
        <v>45437</v>
      </c>
      <c r="H782" s="3" t="s">
        <v>336</v>
      </c>
      <c r="I782">
        <f>((Women_Perfume_Table[[#This Row],[Total Sales]]-$M$2)/$M$3)</f>
        <v>-0.36538268169731786</v>
      </c>
      <c r="J782" s="4" t="str">
        <f>IF(Women_Perfume_Table[[#This Row],[Z-Score]]&gt;3,"No","Yes")</f>
        <v>Yes</v>
      </c>
      <c r="K782" s="4">
        <f>AVERAGEIFS(Women_Perfume_Table[Total Sales],Women_Perfume_Table[Type],Women_Perfume_Table[[#This Row],[Type]])</f>
        <v>12921.930135363791</v>
      </c>
    </row>
    <row r="783" spans="1:11" x14ac:dyDescent="0.3">
      <c r="A783" s="4" t="s">
        <v>48</v>
      </c>
      <c r="B783" t="s">
        <v>4</v>
      </c>
      <c r="C783">
        <v>30.98</v>
      </c>
      <c r="D783">
        <v>10</v>
      </c>
      <c r="E783">
        <v>12</v>
      </c>
      <c r="F783">
        <f>Women_Perfume_Table[[#This Row],[Sold]]*Women_Perfume_Table[[#This Row],[Price]]</f>
        <v>371.76</v>
      </c>
      <c r="G783" s="2">
        <v>45373</v>
      </c>
      <c r="H783" s="3" t="s">
        <v>335</v>
      </c>
      <c r="I783">
        <f>((Women_Perfume_Table[[#This Row],[Total Sales]]-$M$2)/$M$3)</f>
        <v>-0.36546947302114369</v>
      </c>
      <c r="J783" s="4" t="str">
        <f>IF(Women_Perfume_Table[[#This Row],[Z-Score]]&gt;3,"No","Yes")</f>
        <v>Yes</v>
      </c>
      <c r="K783" s="4">
        <f>AVERAGEIFS(Women_Perfume_Table[Total Sales],Women_Perfume_Table[Type],Women_Perfume_Table[[#This Row],[Type]])</f>
        <v>24241.821658291443</v>
      </c>
    </row>
    <row r="784" spans="1:11" x14ac:dyDescent="0.3">
      <c r="A784" s="4" t="s">
        <v>324</v>
      </c>
      <c r="B784" t="s">
        <v>324</v>
      </c>
      <c r="C784">
        <v>33.5</v>
      </c>
      <c r="D784">
        <v>10</v>
      </c>
      <c r="E784">
        <v>11</v>
      </c>
      <c r="F784">
        <f>Women_Perfume_Table[[#This Row],[Sold]]*Women_Perfume_Table[[#This Row],[Price]]</f>
        <v>368.5</v>
      </c>
      <c r="G784" s="2">
        <v>45337</v>
      </c>
      <c r="H784" s="3" t="s">
        <v>337</v>
      </c>
      <c r="I784">
        <f>((Women_Perfume_Table[[#This Row],[Total Sales]]-$M$2)/$M$3)</f>
        <v>-0.36555761623474881</v>
      </c>
      <c r="J784" s="4" t="str">
        <f>IF(Women_Perfume_Table[[#This Row],[Z-Score]]&gt;3,"No","Yes")</f>
        <v>Yes</v>
      </c>
      <c r="K784" s="4">
        <f>AVERAGEIFS(Women_Perfume_Table[Total Sales],Women_Perfume_Table[Type],Women_Perfume_Table[[#This Row],[Type]])</f>
        <v>368.5</v>
      </c>
    </row>
    <row r="785" spans="1:11" x14ac:dyDescent="0.3">
      <c r="A785" s="4" t="s">
        <v>14</v>
      </c>
      <c r="B785" t="s">
        <v>2</v>
      </c>
      <c r="C785">
        <v>59.99</v>
      </c>
      <c r="D785">
        <v>5</v>
      </c>
      <c r="E785">
        <v>6</v>
      </c>
      <c r="F785">
        <f>Women_Perfume_Table[[#This Row],[Sold]]*Women_Perfume_Table[[#This Row],[Price]]</f>
        <v>359.94</v>
      </c>
      <c r="G785" s="2">
        <v>45314</v>
      </c>
      <c r="H785" s="3" t="s">
        <v>336</v>
      </c>
      <c r="I785">
        <f>((Women_Perfume_Table[[#This Row],[Total Sales]]-$M$2)/$M$3)</f>
        <v>-0.36578905976495113</v>
      </c>
      <c r="J785" s="4" t="str">
        <f>IF(Women_Perfume_Table[[#This Row],[Z-Score]]&gt;3,"No","Yes")</f>
        <v>Yes</v>
      </c>
      <c r="K785" s="4">
        <f>AVERAGEIFS(Women_Perfume_Table[Total Sales],Women_Perfume_Table[Type],Women_Perfume_Table[[#This Row],[Type]])</f>
        <v>12921.930135363791</v>
      </c>
    </row>
    <row r="786" spans="1:11" x14ac:dyDescent="0.3">
      <c r="A786" s="4" t="s">
        <v>48</v>
      </c>
      <c r="B786" t="s">
        <v>180</v>
      </c>
      <c r="C786">
        <v>50.68</v>
      </c>
      <c r="D786">
        <v>3</v>
      </c>
      <c r="E786">
        <v>7</v>
      </c>
      <c r="F786">
        <f>Women_Perfume_Table[[#This Row],[Sold]]*Women_Perfume_Table[[#This Row],[Price]]</f>
        <v>354.76</v>
      </c>
      <c r="G786" s="2">
        <v>45421</v>
      </c>
      <c r="H786" s="3" t="s">
        <v>336</v>
      </c>
      <c r="I786">
        <f>((Women_Perfume_Table[[#This Row],[Total Sales]]-$M$2)/$M$3)</f>
        <v>-0.36592911554607827</v>
      </c>
      <c r="J786" s="4" t="str">
        <f>IF(Women_Perfume_Table[[#This Row],[Z-Score]]&gt;3,"No","Yes")</f>
        <v>Yes</v>
      </c>
      <c r="K786" s="4">
        <f>AVERAGEIFS(Women_Perfume_Table[Total Sales],Women_Perfume_Table[Type],Women_Perfume_Table[[#This Row],[Type]])</f>
        <v>7614.4719047619074</v>
      </c>
    </row>
    <row r="787" spans="1:11" x14ac:dyDescent="0.3">
      <c r="A787" s="4" t="s">
        <v>11</v>
      </c>
      <c r="B787" t="s">
        <v>2</v>
      </c>
      <c r="C787">
        <v>12.49</v>
      </c>
      <c r="D787">
        <v>10</v>
      </c>
      <c r="E787">
        <v>28</v>
      </c>
      <c r="F787">
        <f>Women_Perfume_Table[[#This Row],[Sold]]*Women_Perfume_Table[[#This Row],[Price]]</f>
        <v>349.72</v>
      </c>
      <c r="G787" s="2">
        <v>45353</v>
      </c>
      <c r="H787" s="3" t="s">
        <v>337</v>
      </c>
      <c r="I787">
        <f>((Women_Perfume_Table[[#This Row],[Total Sales]]-$M$2)/$M$3)</f>
        <v>-0.36606538603582356</v>
      </c>
      <c r="J787" s="4" t="str">
        <f>IF(Women_Perfume_Table[[#This Row],[Z-Score]]&gt;3,"No","Yes")</f>
        <v>Yes</v>
      </c>
      <c r="K787" s="4">
        <f>AVERAGEIFS(Women_Perfume_Table[Total Sales],Women_Perfume_Table[Type],Women_Perfume_Table[[#This Row],[Type]])</f>
        <v>12921.930135363791</v>
      </c>
    </row>
    <row r="788" spans="1:11" x14ac:dyDescent="0.3">
      <c r="A788" s="4" t="s">
        <v>346</v>
      </c>
      <c r="B788" t="s">
        <v>2</v>
      </c>
      <c r="C788">
        <v>12</v>
      </c>
      <c r="D788">
        <v>9</v>
      </c>
      <c r="E788">
        <v>29</v>
      </c>
      <c r="F788">
        <f>Women_Perfume_Table[[#This Row],[Sold]]*Women_Perfume_Table[[#This Row],[Price]]</f>
        <v>348</v>
      </c>
      <c r="G788" s="2">
        <v>45353</v>
      </c>
      <c r="H788" s="3" t="s">
        <v>337</v>
      </c>
      <c r="I788">
        <f>((Women_Perfume_Table[[#This Row],[Total Sales]]-$M$2)/$M$3)</f>
        <v>-0.3661118910442287</v>
      </c>
      <c r="J788" s="4" t="str">
        <f>IF(Women_Perfume_Table[[#This Row],[Z-Score]]&gt;3,"No","Yes")</f>
        <v>Yes</v>
      </c>
      <c r="K788" s="4">
        <f>AVERAGEIFS(Women_Perfume_Table[Total Sales],Women_Perfume_Table[Type],Women_Perfume_Table[[#This Row],[Type]])</f>
        <v>12921.930135363791</v>
      </c>
    </row>
    <row r="789" spans="1:11" x14ac:dyDescent="0.3">
      <c r="A789" s="4" t="s">
        <v>80</v>
      </c>
      <c r="B789" t="s">
        <v>46</v>
      </c>
      <c r="C789">
        <v>86.99</v>
      </c>
      <c r="D789">
        <v>6</v>
      </c>
      <c r="E789">
        <v>4</v>
      </c>
      <c r="F789">
        <f>Women_Perfume_Table[[#This Row],[Sold]]*Women_Perfume_Table[[#This Row],[Price]]</f>
        <v>347.96</v>
      </c>
      <c r="G789" s="2">
        <v>45418</v>
      </c>
      <c r="H789" s="3" t="s">
        <v>335</v>
      </c>
      <c r="I789">
        <f>((Women_Perfume_Table[[#This Row],[Total Sales]]-$M$2)/$M$3)</f>
        <v>-0.36611297255605207</v>
      </c>
      <c r="J789" s="4" t="str">
        <f>IF(Women_Perfume_Table[[#This Row],[Z-Score]]&gt;3,"No","Yes")</f>
        <v>Yes</v>
      </c>
      <c r="K789" s="4">
        <f>AVERAGEIFS(Women_Perfume_Table[Total Sales],Women_Perfume_Table[Type],Women_Perfume_Table[[#This Row],[Type]])</f>
        <v>7614.4719047619074</v>
      </c>
    </row>
    <row r="790" spans="1:11" x14ac:dyDescent="0.3">
      <c r="A790" s="4" t="s">
        <v>299</v>
      </c>
      <c r="B790" t="s">
        <v>4</v>
      </c>
      <c r="C790">
        <v>42.9</v>
      </c>
      <c r="D790">
        <v>3</v>
      </c>
      <c r="E790">
        <v>8</v>
      </c>
      <c r="F790">
        <f>Women_Perfume_Table[[#This Row],[Sold]]*Women_Perfume_Table[[#This Row],[Price]]</f>
        <v>343.2</v>
      </c>
      <c r="G790" s="2">
        <v>45327</v>
      </c>
      <c r="H790" s="3" t="s">
        <v>335</v>
      </c>
      <c r="I790">
        <f>((Women_Perfume_Table[[#This Row],[Total Sales]]-$M$2)/$M$3)</f>
        <v>-0.36624167246303374</v>
      </c>
      <c r="J790" s="4" t="str">
        <f>IF(Women_Perfume_Table[[#This Row],[Z-Score]]&gt;3,"No","Yes")</f>
        <v>Yes</v>
      </c>
      <c r="K790" s="4">
        <f>AVERAGEIFS(Women_Perfume_Table[Total Sales],Women_Perfume_Table[Type],Women_Perfume_Table[[#This Row],[Type]])</f>
        <v>24241.821658291443</v>
      </c>
    </row>
    <row r="791" spans="1:11" x14ac:dyDescent="0.3">
      <c r="A791" s="4" t="s">
        <v>96</v>
      </c>
      <c r="B791" t="s">
        <v>2</v>
      </c>
      <c r="C791">
        <v>48.99</v>
      </c>
      <c r="D791">
        <v>10</v>
      </c>
      <c r="E791">
        <v>7</v>
      </c>
      <c r="F791">
        <f>Women_Perfume_Table[[#This Row],[Sold]]*Women_Perfume_Table[[#This Row],[Price]]</f>
        <v>342.93</v>
      </c>
      <c r="G791" s="2">
        <v>45421</v>
      </c>
      <c r="H791" s="3" t="s">
        <v>337</v>
      </c>
      <c r="I791">
        <f>((Women_Perfume_Table[[#This Row],[Total Sales]]-$M$2)/$M$3)</f>
        <v>-0.36624897266784151</v>
      </c>
      <c r="J791" s="4" t="str">
        <f>IF(Women_Perfume_Table[[#This Row],[Z-Score]]&gt;3,"No","Yes")</f>
        <v>Yes</v>
      </c>
      <c r="K791" s="4">
        <f>AVERAGEIFS(Women_Perfume_Table[Total Sales],Women_Perfume_Table[Type],Women_Perfume_Table[[#This Row],[Type]])</f>
        <v>12921.930135363791</v>
      </c>
    </row>
    <row r="792" spans="1:11" x14ac:dyDescent="0.3">
      <c r="A792" s="4" t="s">
        <v>397</v>
      </c>
      <c r="B792" t="s">
        <v>2</v>
      </c>
      <c r="C792">
        <v>15.49</v>
      </c>
      <c r="D792">
        <v>10</v>
      </c>
      <c r="E792">
        <v>22</v>
      </c>
      <c r="F792">
        <f>Women_Perfume_Table[[#This Row],[Sold]]*Women_Perfume_Table[[#This Row],[Price]]</f>
        <v>340.78000000000003</v>
      </c>
      <c r="G792" s="2">
        <v>45416</v>
      </c>
      <c r="H792" s="3" t="s">
        <v>143</v>
      </c>
      <c r="I792">
        <f>((Women_Perfume_Table[[#This Row],[Total Sales]]-$M$2)/$M$3)</f>
        <v>-0.36630710392834792</v>
      </c>
      <c r="J792" s="4" t="str">
        <f>IF(Women_Perfume_Table[[#This Row],[Z-Score]]&gt;3,"No","Yes")</f>
        <v>Yes</v>
      </c>
      <c r="K792" s="4">
        <f>AVERAGEIFS(Women_Perfume_Table[Total Sales],Women_Perfume_Table[Type],Women_Perfume_Table[[#This Row],[Type]])</f>
        <v>12921.930135363791</v>
      </c>
    </row>
    <row r="793" spans="1:11" x14ac:dyDescent="0.3">
      <c r="A793" s="4" t="s">
        <v>149</v>
      </c>
      <c r="B793" t="s">
        <v>2</v>
      </c>
      <c r="C793">
        <v>22.55</v>
      </c>
      <c r="D793">
        <v>3</v>
      </c>
      <c r="E793">
        <v>15</v>
      </c>
      <c r="F793">
        <f>Women_Perfume_Table[[#This Row],[Sold]]*Women_Perfume_Table[[#This Row],[Price]]</f>
        <v>338.25</v>
      </c>
      <c r="G793" s="2">
        <v>45348</v>
      </c>
      <c r="H793" s="3" t="s">
        <v>337</v>
      </c>
      <c r="I793">
        <f>((Women_Perfume_Table[[#This Row],[Total Sales]]-$M$2)/$M$3)</f>
        <v>-0.36637550955117643</v>
      </c>
      <c r="J793" s="4" t="str">
        <f>IF(Women_Perfume_Table[[#This Row],[Z-Score]]&gt;3,"No","Yes")</f>
        <v>Yes</v>
      </c>
      <c r="K793" s="4">
        <f>AVERAGEIFS(Women_Perfume_Table[Total Sales],Women_Perfume_Table[Type],Women_Perfume_Table[[#This Row],[Type]])</f>
        <v>12921.930135363791</v>
      </c>
    </row>
    <row r="794" spans="1:11" x14ac:dyDescent="0.3">
      <c r="A794" s="4" t="s">
        <v>120</v>
      </c>
      <c r="B794" t="s">
        <v>41</v>
      </c>
      <c r="C794">
        <v>33.75</v>
      </c>
      <c r="D794">
        <v>10</v>
      </c>
      <c r="E794">
        <v>10</v>
      </c>
      <c r="F794">
        <f>Women_Perfume_Table[[#This Row],[Sold]]*Women_Perfume_Table[[#This Row],[Price]]</f>
        <v>337.5</v>
      </c>
      <c r="G794" s="2">
        <v>45370</v>
      </c>
      <c r="H794" s="3" t="s">
        <v>336</v>
      </c>
      <c r="I794">
        <f>((Women_Perfume_Table[[#This Row],[Total Sales]]-$M$2)/$M$3)</f>
        <v>-0.3663957878978647</v>
      </c>
      <c r="J794" s="4" t="str">
        <f>IF(Women_Perfume_Table[[#This Row],[Z-Score]]&gt;3,"No","Yes")</f>
        <v>Yes</v>
      </c>
      <c r="K794" s="4">
        <f>AVERAGEIFS(Women_Perfume_Table[Total Sales],Women_Perfume_Table[Type],Women_Perfume_Table[[#This Row],[Type]])</f>
        <v>12921.930135363791</v>
      </c>
    </row>
    <row r="795" spans="1:11" x14ac:dyDescent="0.3">
      <c r="A795" s="4" t="s">
        <v>96</v>
      </c>
      <c r="B795" t="s">
        <v>2</v>
      </c>
      <c r="C795">
        <v>13.95</v>
      </c>
      <c r="D795">
        <v>10</v>
      </c>
      <c r="E795">
        <v>24</v>
      </c>
      <c r="F795">
        <f>Women_Perfume_Table[[#This Row],[Sold]]*Women_Perfume_Table[[#This Row],[Price]]</f>
        <v>334.79999999999995</v>
      </c>
      <c r="G795" s="2">
        <v>45422</v>
      </c>
      <c r="H795" s="3" t="s">
        <v>335</v>
      </c>
      <c r="I795">
        <f>((Women_Perfume_Table[[#This Row],[Total Sales]]-$M$2)/$M$3)</f>
        <v>-0.36646878994594256</v>
      </c>
      <c r="J795" s="4" t="str">
        <f>IF(Women_Perfume_Table[[#This Row],[Z-Score]]&gt;3,"No","Yes")</f>
        <v>Yes</v>
      </c>
      <c r="K795" s="4">
        <f>AVERAGEIFS(Women_Perfume_Table[Total Sales],Women_Perfume_Table[Type],Women_Perfume_Table[[#This Row],[Type]])</f>
        <v>12921.930135363791</v>
      </c>
    </row>
    <row r="796" spans="1:11" x14ac:dyDescent="0.3">
      <c r="A796" s="4" t="s">
        <v>48</v>
      </c>
      <c r="B796" t="s">
        <v>2</v>
      </c>
      <c r="C796">
        <v>55.39</v>
      </c>
      <c r="D796">
        <v>1</v>
      </c>
      <c r="E796">
        <v>6</v>
      </c>
      <c r="F796">
        <f>Women_Perfume_Table[[#This Row],[Sold]]*Women_Perfume_Table[[#This Row],[Price]]</f>
        <v>332.34000000000003</v>
      </c>
      <c r="G796" s="2">
        <v>45360</v>
      </c>
      <c r="H796" s="3" t="s">
        <v>337</v>
      </c>
      <c r="I796">
        <f>((Women_Perfume_Table[[#This Row],[Total Sales]]-$M$2)/$M$3)</f>
        <v>-0.36653530292308012</v>
      </c>
      <c r="J796" s="4" t="str">
        <f>IF(Women_Perfume_Table[[#This Row],[Z-Score]]&gt;3,"No","Yes")</f>
        <v>Yes</v>
      </c>
      <c r="K796" s="4">
        <f>AVERAGEIFS(Women_Perfume_Table[Total Sales],Women_Perfume_Table[Type],Women_Perfume_Table[[#This Row],[Type]])</f>
        <v>12921.930135363791</v>
      </c>
    </row>
    <row r="797" spans="1:11" x14ac:dyDescent="0.3">
      <c r="A797" s="4" t="s">
        <v>399</v>
      </c>
      <c r="B797" t="s">
        <v>2</v>
      </c>
      <c r="C797">
        <v>27.5</v>
      </c>
      <c r="D797">
        <v>9</v>
      </c>
      <c r="E797">
        <v>12</v>
      </c>
      <c r="F797">
        <f>Women_Perfume_Table[[#This Row],[Sold]]*Women_Perfume_Table[[#This Row],[Price]]</f>
        <v>330</v>
      </c>
      <c r="G797" s="2">
        <v>45432</v>
      </c>
      <c r="H797" s="3" t="s">
        <v>336</v>
      </c>
      <c r="I797">
        <f>((Women_Perfume_Table[[#This Row],[Total Sales]]-$M$2)/$M$3)</f>
        <v>-0.36659857136474761</v>
      </c>
      <c r="J797" s="4" t="str">
        <f>IF(Women_Perfume_Table[[#This Row],[Z-Score]]&gt;3,"No","Yes")</f>
        <v>Yes</v>
      </c>
      <c r="K797" s="4">
        <f>AVERAGEIFS(Women_Perfume_Table[Total Sales],Women_Perfume_Table[Type],Women_Perfume_Table[[#This Row],[Type]])</f>
        <v>12921.930135363791</v>
      </c>
    </row>
    <row r="798" spans="1:11" x14ac:dyDescent="0.3">
      <c r="A798" s="4" t="s">
        <v>204</v>
      </c>
      <c r="B798" t="s">
        <v>2</v>
      </c>
      <c r="C798">
        <v>29.99</v>
      </c>
      <c r="D798">
        <v>6</v>
      </c>
      <c r="E798">
        <v>11</v>
      </c>
      <c r="F798">
        <f>Women_Perfume_Table[[#This Row],[Sold]]*Women_Perfume_Table[[#This Row],[Price]]</f>
        <v>329.89</v>
      </c>
      <c r="G798" s="2">
        <v>45369</v>
      </c>
      <c r="H798" s="3" t="s">
        <v>336</v>
      </c>
      <c r="I798">
        <f>((Women_Perfume_Table[[#This Row],[Total Sales]]-$M$2)/$M$3)</f>
        <v>-0.36660154552226193</v>
      </c>
      <c r="J798" s="4" t="str">
        <f>IF(Women_Perfume_Table[[#This Row],[Z-Score]]&gt;3,"No","Yes")</f>
        <v>Yes</v>
      </c>
      <c r="K798" s="4">
        <f>AVERAGEIFS(Women_Perfume_Table[Total Sales],Women_Perfume_Table[Type],Women_Perfume_Table[[#This Row],[Type]])</f>
        <v>12921.930135363791</v>
      </c>
    </row>
    <row r="799" spans="1:11" x14ac:dyDescent="0.3">
      <c r="A799" s="4" t="s">
        <v>252</v>
      </c>
      <c r="B799" t="s">
        <v>203</v>
      </c>
      <c r="C799">
        <v>64.989999999999995</v>
      </c>
      <c r="D799">
        <v>1</v>
      </c>
      <c r="E799">
        <v>5</v>
      </c>
      <c r="F799">
        <f>Women_Perfume_Table[[#This Row],[Sold]]*Women_Perfume_Table[[#This Row],[Price]]</f>
        <v>324.95</v>
      </c>
      <c r="G799" s="2">
        <v>45300</v>
      </c>
      <c r="H799" s="3" t="s">
        <v>337</v>
      </c>
      <c r="I799">
        <f>((Women_Perfume_Table[[#This Row],[Total Sales]]-$M$2)/$M$3)</f>
        <v>-0.36673511223244876</v>
      </c>
      <c r="J799" s="4" t="str">
        <f>IF(Women_Perfume_Table[[#This Row],[Z-Score]]&gt;3,"No","Yes")</f>
        <v>Yes</v>
      </c>
      <c r="K799" s="4">
        <f>AVERAGEIFS(Women_Perfume_Table[Total Sales],Women_Perfume_Table[Type],Women_Perfume_Table[[#This Row],[Type]])</f>
        <v>1343.1719999999998</v>
      </c>
    </row>
    <row r="800" spans="1:11" x14ac:dyDescent="0.3">
      <c r="A800" s="4" t="s">
        <v>252</v>
      </c>
      <c r="B800" t="s">
        <v>203</v>
      </c>
      <c r="C800">
        <v>64.989999999999995</v>
      </c>
      <c r="D800">
        <v>1</v>
      </c>
      <c r="E800">
        <v>5</v>
      </c>
      <c r="F800">
        <f>Women_Perfume_Table[[#This Row],[Sold]]*Women_Perfume_Table[[#This Row],[Price]]</f>
        <v>324.95</v>
      </c>
      <c r="G800" s="2">
        <v>45425</v>
      </c>
      <c r="H800" s="3" t="s">
        <v>336</v>
      </c>
      <c r="I800">
        <f>((Women_Perfume_Table[[#This Row],[Total Sales]]-$M$2)/$M$3)</f>
        <v>-0.36673511223244876</v>
      </c>
      <c r="J800" s="4" t="str">
        <f>IF(Women_Perfume_Table[[#This Row],[Z-Score]]&gt;3,"No","Yes")</f>
        <v>Yes</v>
      </c>
      <c r="K800" s="4">
        <f>AVERAGEIFS(Women_Perfume_Table[Total Sales],Women_Perfume_Table[Type],Women_Perfume_Table[[#This Row],[Type]])</f>
        <v>1343.1719999999998</v>
      </c>
    </row>
    <row r="801" spans="1:11" x14ac:dyDescent="0.3">
      <c r="A801" s="4" t="s">
        <v>25</v>
      </c>
      <c r="B801" t="s">
        <v>2</v>
      </c>
      <c r="C801">
        <v>80.989999999999995</v>
      </c>
      <c r="D801">
        <v>10</v>
      </c>
      <c r="E801">
        <v>4</v>
      </c>
      <c r="F801">
        <f>Women_Perfume_Table[[#This Row],[Sold]]*Women_Perfume_Table[[#This Row],[Price]]</f>
        <v>323.95999999999998</v>
      </c>
      <c r="G801" s="2">
        <v>45360</v>
      </c>
      <c r="H801" s="3" t="s">
        <v>336</v>
      </c>
      <c r="I801">
        <f>((Women_Perfume_Table[[#This Row],[Total Sales]]-$M$2)/$M$3)</f>
        <v>-0.36676187965007734</v>
      </c>
      <c r="J801" s="4" t="str">
        <f>IF(Women_Perfume_Table[[#This Row],[Z-Score]]&gt;3,"No","Yes")</f>
        <v>Yes</v>
      </c>
      <c r="K801" s="4">
        <f>AVERAGEIFS(Women_Perfume_Table[Total Sales],Women_Perfume_Table[Type],Women_Perfume_Table[[#This Row],[Type]])</f>
        <v>12921.930135363791</v>
      </c>
    </row>
    <row r="802" spans="1:11" x14ac:dyDescent="0.3">
      <c r="A802" s="4" t="s">
        <v>204</v>
      </c>
      <c r="B802" t="s">
        <v>2</v>
      </c>
      <c r="C802">
        <v>32</v>
      </c>
      <c r="D802">
        <v>9</v>
      </c>
      <c r="E802">
        <v>10</v>
      </c>
      <c r="F802">
        <f>Women_Perfume_Table[[#This Row],[Sold]]*Women_Perfume_Table[[#This Row],[Price]]</f>
        <v>320</v>
      </c>
      <c r="G802" s="2">
        <v>45365</v>
      </c>
      <c r="H802" s="3" t="s">
        <v>337</v>
      </c>
      <c r="I802">
        <f>((Women_Perfume_Table[[#This Row],[Total Sales]]-$M$2)/$M$3)</f>
        <v>-0.36686894932059144</v>
      </c>
      <c r="J802" s="4" t="str">
        <f>IF(Women_Perfume_Table[[#This Row],[Z-Score]]&gt;3,"No","Yes")</f>
        <v>Yes</v>
      </c>
      <c r="K802" s="4">
        <f>AVERAGEIFS(Women_Perfume_Table[Total Sales],Women_Perfume_Table[Type],Women_Perfume_Table[[#This Row],[Type]])</f>
        <v>12921.930135363791</v>
      </c>
    </row>
    <row r="803" spans="1:11" x14ac:dyDescent="0.3">
      <c r="A803" s="4" t="s">
        <v>80</v>
      </c>
      <c r="B803" t="s">
        <v>46</v>
      </c>
      <c r="C803">
        <v>79.989999999999995</v>
      </c>
      <c r="D803">
        <v>6</v>
      </c>
      <c r="E803">
        <v>4</v>
      </c>
      <c r="F803">
        <f>Women_Perfume_Table[[#This Row],[Sold]]*Women_Perfume_Table[[#This Row],[Price]]</f>
        <v>319.95999999999998</v>
      </c>
      <c r="G803" s="2">
        <v>45420</v>
      </c>
      <c r="H803" s="3" t="s">
        <v>335</v>
      </c>
      <c r="I803">
        <f>((Women_Perfume_Table[[#This Row],[Total Sales]]-$M$2)/$M$3)</f>
        <v>-0.36687003083241487</v>
      </c>
      <c r="J803" s="4" t="str">
        <f>IF(Women_Perfume_Table[[#This Row],[Z-Score]]&gt;3,"No","Yes")</f>
        <v>Yes</v>
      </c>
      <c r="K803" s="4">
        <f>AVERAGEIFS(Women_Perfume_Table[Total Sales],Women_Perfume_Table[Type],Women_Perfume_Table[[#This Row],[Type]])</f>
        <v>7614.4719047619074</v>
      </c>
    </row>
    <row r="804" spans="1:11" x14ac:dyDescent="0.3">
      <c r="A804" s="4" t="s">
        <v>23</v>
      </c>
      <c r="B804" t="s">
        <v>41</v>
      </c>
      <c r="C804">
        <v>39.89</v>
      </c>
      <c r="D804">
        <v>10</v>
      </c>
      <c r="E804">
        <v>8</v>
      </c>
      <c r="F804">
        <f>Women_Perfume_Table[[#This Row],[Sold]]*Women_Perfume_Table[[#This Row],[Price]]</f>
        <v>319.12</v>
      </c>
      <c r="G804" s="2">
        <v>45295</v>
      </c>
      <c r="H804" s="3" t="s">
        <v>143</v>
      </c>
      <c r="I804">
        <f>((Women_Perfume_Table[[#This Row],[Total Sales]]-$M$2)/$M$3)</f>
        <v>-0.3668927425807057</v>
      </c>
      <c r="J804" s="4" t="str">
        <f>IF(Women_Perfume_Table[[#This Row],[Z-Score]]&gt;3,"No","Yes")</f>
        <v>Yes</v>
      </c>
      <c r="K804" s="4">
        <f>AVERAGEIFS(Women_Perfume_Table[Total Sales],Women_Perfume_Table[Type],Women_Perfume_Table[[#This Row],[Type]])</f>
        <v>12921.930135363791</v>
      </c>
    </row>
    <row r="805" spans="1:11" x14ac:dyDescent="0.3">
      <c r="A805" s="4" t="s">
        <v>223</v>
      </c>
      <c r="B805" t="s">
        <v>2</v>
      </c>
      <c r="C805">
        <v>10.99</v>
      </c>
      <c r="D805">
        <v>10</v>
      </c>
      <c r="E805">
        <v>29</v>
      </c>
      <c r="F805">
        <f>Women_Perfume_Table[[#This Row],[Sold]]*Women_Perfume_Table[[#This Row],[Price]]</f>
        <v>318.70999999999998</v>
      </c>
      <c r="G805" s="2">
        <v>45370</v>
      </c>
      <c r="H805" s="3" t="s">
        <v>337</v>
      </c>
      <c r="I805">
        <f>((Women_Perfume_Table[[#This Row],[Total Sales]]-$M$2)/$M$3)</f>
        <v>-0.36690382807689531</v>
      </c>
      <c r="J805" s="4" t="str">
        <f>IF(Women_Perfume_Table[[#This Row],[Z-Score]]&gt;3,"No","Yes")</f>
        <v>Yes</v>
      </c>
      <c r="K805" s="4">
        <f>AVERAGEIFS(Women_Perfume_Table[Total Sales],Women_Perfume_Table[Type],Women_Perfume_Table[[#This Row],[Type]])</f>
        <v>12921.930135363791</v>
      </c>
    </row>
    <row r="806" spans="1:11" x14ac:dyDescent="0.3">
      <c r="A806" s="4" t="s">
        <v>6</v>
      </c>
      <c r="B806" t="s">
        <v>7</v>
      </c>
      <c r="C806">
        <v>34.770000000000003</v>
      </c>
      <c r="D806">
        <v>3</v>
      </c>
      <c r="E806">
        <v>9</v>
      </c>
      <c r="F806">
        <f>Women_Perfume_Table[[#This Row],[Sold]]*Women_Perfume_Table[[#This Row],[Price]]</f>
        <v>312.93</v>
      </c>
      <c r="G806" s="2">
        <v>45413</v>
      </c>
      <c r="H806" s="3" t="s">
        <v>337</v>
      </c>
      <c r="I806">
        <f>((Women_Perfume_Table[[#This Row],[Total Sales]]-$M$2)/$M$3)</f>
        <v>-0.36706010653537302</v>
      </c>
      <c r="J806" s="4" t="str">
        <f>IF(Women_Perfume_Table[[#This Row],[Z-Score]]&gt;3,"No","Yes")</f>
        <v>Yes</v>
      </c>
      <c r="K806" s="4">
        <f>AVERAGEIFS(Women_Perfume_Table[Total Sales],Women_Perfume_Table[Type],Women_Perfume_Table[[#This Row],[Type]])</f>
        <v>398.99928571428575</v>
      </c>
    </row>
    <row r="807" spans="1:11" x14ac:dyDescent="0.3">
      <c r="A807" s="4" t="s">
        <v>391</v>
      </c>
      <c r="B807" t="s">
        <v>2</v>
      </c>
      <c r="C807">
        <v>25.99</v>
      </c>
      <c r="D807">
        <v>10</v>
      </c>
      <c r="E807">
        <v>12</v>
      </c>
      <c r="F807">
        <f>Women_Perfume_Table[[#This Row],[Sold]]*Women_Perfume_Table[[#This Row],[Price]]</f>
        <v>311.88</v>
      </c>
      <c r="G807" s="2">
        <v>45298</v>
      </c>
      <c r="H807" s="3" t="s">
        <v>143</v>
      </c>
      <c r="I807">
        <f>((Women_Perfume_Table[[#This Row],[Total Sales]]-$M$2)/$M$3)</f>
        <v>-0.36708849622073669</v>
      </c>
      <c r="J807" s="4" t="str">
        <f>IF(Women_Perfume_Table[[#This Row],[Z-Score]]&gt;3,"No","Yes")</f>
        <v>Yes</v>
      </c>
      <c r="K807" s="4">
        <f>AVERAGEIFS(Women_Perfume_Table[Total Sales],Women_Perfume_Table[Type],Women_Perfume_Table[[#This Row],[Type]])</f>
        <v>12921.930135363791</v>
      </c>
    </row>
    <row r="808" spans="1:11" x14ac:dyDescent="0.3">
      <c r="A808" s="4" t="s">
        <v>210</v>
      </c>
      <c r="B808" t="s">
        <v>4</v>
      </c>
      <c r="C808">
        <v>12.95</v>
      </c>
      <c r="D808">
        <v>5</v>
      </c>
      <c r="E808">
        <v>24</v>
      </c>
      <c r="F808">
        <f>Women_Perfume_Table[[#This Row],[Sold]]*Women_Perfume_Table[[#This Row],[Price]]</f>
        <v>310.79999999999995</v>
      </c>
      <c r="G808" s="2">
        <v>45351</v>
      </c>
      <c r="H808" s="3" t="s">
        <v>337</v>
      </c>
      <c r="I808">
        <f>((Women_Perfume_Table[[#This Row],[Total Sales]]-$M$2)/$M$3)</f>
        <v>-0.36711769703996783</v>
      </c>
      <c r="J808" s="4" t="str">
        <f>IF(Women_Perfume_Table[[#This Row],[Z-Score]]&gt;3,"No","Yes")</f>
        <v>Yes</v>
      </c>
      <c r="K808" s="4">
        <f>AVERAGEIFS(Women_Perfume_Table[Total Sales],Women_Perfume_Table[Type],Women_Perfume_Table[[#This Row],[Type]])</f>
        <v>24241.821658291443</v>
      </c>
    </row>
    <row r="809" spans="1:11" x14ac:dyDescent="0.3">
      <c r="A809" s="4" t="s">
        <v>294</v>
      </c>
      <c r="B809" t="s">
        <v>2</v>
      </c>
      <c r="C809">
        <v>13.95</v>
      </c>
      <c r="D809">
        <v>7</v>
      </c>
      <c r="E809">
        <v>22</v>
      </c>
      <c r="F809">
        <f>Women_Perfume_Table[[#This Row],[Sold]]*Women_Perfume_Table[[#This Row],[Price]]</f>
        <v>306.89999999999998</v>
      </c>
      <c r="G809" s="2">
        <v>45317</v>
      </c>
      <c r="H809" s="3" t="s">
        <v>335</v>
      </c>
      <c r="I809">
        <f>((Women_Perfume_Table[[#This Row],[Total Sales]]-$M$2)/$M$3)</f>
        <v>-0.3672231444427469</v>
      </c>
      <c r="J809" s="4" t="str">
        <f>IF(Women_Perfume_Table[[#This Row],[Z-Score]]&gt;3,"No","Yes")</f>
        <v>Yes</v>
      </c>
      <c r="K809" s="4">
        <f>AVERAGEIFS(Women_Perfume_Table[Total Sales],Women_Perfume_Table[Type],Women_Perfume_Table[[#This Row],[Type]])</f>
        <v>12921.930135363791</v>
      </c>
    </row>
    <row r="810" spans="1:11" x14ac:dyDescent="0.3">
      <c r="A810" s="4" t="s">
        <v>204</v>
      </c>
      <c r="B810" t="s">
        <v>85</v>
      </c>
      <c r="C810">
        <v>17.989999999999998</v>
      </c>
      <c r="D810">
        <v>5</v>
      </c>
      <c r="E810">
        <v>17</v>
      </c>
      <c r="F810">
        <f>Women_Perfume_Table[[#This Row],[Sold]]*Women_Perfume_Table[[#This Row],[Price]]</f>
        <v>305.83</v>
      </c>
      <c r="G810" s="2">
        <v>45324</v>
      </c>
      <c r="H810" s="3" t="s">
        <v>335</v>
      </c>
      <c r="I810">
        <f>((Women_Perfume_Table[[#This Row],[Total Sales]]-$M$2)/$M$3)</f>
        <v>-0.36725207488402217</v>
      </c>
      <c r="J810" s="4" t="str">
        <f>IF(Women_Perfume_Table[[#This Row],[Z-Score]]&gt;3,"No","Yes")</f>
        <v>Yes</v>
      </c>
      <c r="K810" s="4">
        <f>AVERAGEIFS(Women_Perfume_Table[Total Sales],Women_Perfume_Table[Type],Women_Perfume_Table[[#This Row],[Type]])</f>
        <v>6512.0560000000005</v>
      </c>
    </row>
    <row r="811" spans="1:11" x14ac:dyDescent="0.3">
      <c r="A811" s="4" t="s">
        <v>55</v>
      </c>
      <c r="B811" t="s">
        <v>2</v>
      </c>
      <c r="C811">
        <v>38</v>
      </c>
      <c r="D811">
        <v>2</v>
      </c>
      <c r="E811">
        <v>8</v>
      </c>
      <c r="F811">
        <f>Women_Perfume_Table[[#This Row],[Sold]]*Women_Perfume_Table[[#This Row],[Price]]</f>
        <v>304</v>
      </c>
      <c r="G811" s="2">
        <v>45360</v>
      </c>
      <c r="H811" s="3" t="s">
        <v>143</v>
      </c>
      <c r="I811">
        <f>((Women_Perfume_Table[[#This Row],[Total Sales]]-$M$2)/$M$3)</f>
        <v>-0.36730155404994158</v>
      </c>
      <c r="J811" s="4" t="str">
        <f>IF(Women_Perfume_Table[[#This Row],[Z-Score]]&gt;3,"No","Yes")</f>
        <v>Yes</v>
      </c>
      <c r="K811" s="4">
        <f>AVERAGEIFS(Women_Perfume_Table[Total Sales],Women_Perfume_Table[Type],Women_Perfume_Table[[#This Row],[Type]])</f>
        <v>12921.930135363791</v>
      </c>
    </row>
    <row r="812" spans="1:11" x14ac:dyDescent="0.3">
      <c r="A812" s="4" t="s">
        <v>81</v>
      </c>
      <c r="B812" t="s">
        <v>2</v>
      </c>
      <c r="C812">
        <v>38</v>
      </c>
      <c r="D812">
        <v>1</v>
      </c>
      <c r="E812">
        <v>8</v>
      </c>
      <c r="F812">
        <f>Women_Perfume_Table[[#This Row],[Sold]]*Women_Perfume_Table[[#This Row],[Price]]</f>
        <v>304</v>
      </c>
      <c r="G812" s="2">
        <v>45318</v>
      </c>
      <c r="H812" s="3" t="s">
        <v>337</v>
      </c>
      <c r="I812">
        <f>((Women_Perfume_Table[[#This Row],[Total Sales]]-$M$2)/$M$3)</f>
        <v>-0.36730155404994158</v>
      </c>
      <c r="J812" s="4" t="str">
        <f>IF(Women_Perfume_Table[[#This Row],[Z-Score]]&gt;3,"No","Yes")</f>
        <v>Yes</v>
      </c>
      <c r="K812" s="4">
        <f>AVERAGEIFS(Women_Perfume_Table[Total Sales],Women_Perfume_Table[Type],Women_Perfume_Table[[#This Row],[Type]])</f>
        <v>12921.930135363791</v>
      </c>
    </row>
    <row r="813" spans="1:11" x14ac:dyDescent="0.3">
      <c r="A813" s="4" t="s">
        <v>47</v>
      </c>
      <c r="B813" t="s">
        <v>2</v>
      </c>
      <c r="C813">
        <v>37.880000000000003</v>
      </c>
      <c r="D813">
        <v>8</v>
      </c>
      <c r="E813">
        <v>8</v>
      </c>
      <c r="F813">
        <f>Women_Perfume_Table[[#This Row],[Sold]]*Women_Perfume_Table[[#This Row],[Price]]</f>
        <v>303.04000000000002</v>
      </c>
      <c r="G813" s="2">
        <v>45351</v>
      </c>
      <c r="H813" s="3" t="s">
        <v>337</v>
      </c>
      <c r="I813">
        <f>((Women_Perfume_Table[[#This Row],[Total Sales]]-$M$2)/$M$3)</f>
        <v>-0.36732751033370259</v>
      </c>
      <c r="J813" s="4" t="str">
        <f>IF(Women_Perfume_Table[[#This Row],[Z-Score]]&gt;3,"No","Yes")</f>
        <v>Yes</v>
      </c>
      <c r="K813" s="4">
        <f>AVERAGEIFS(Women_Perfume_Table[Total Sales],Women_Perfume_Table[Type],Women_Perfume_Table[[#This Row],[Type]])</f>
        <v>12921.930135363791</v>
      </c>
    </row>
    <row r="814" spans="1:11" x14ac:dyDescent="0.3">
      <c r="A814" s="4" t="s">
        <v>386</v>
      </c>
      <c r="B814" t="s">
        <v>2</v>
      </c>
      <c r="C814">
        <v>99.99</v>
      </c>
      <c r="D814">
        <v>2</v>
      </c>
      <c r="E814">
        <v>3</v>
      </c>
      <c r="F814">
        <f>Women_Perfume_Table[[#This Row],[Sold]]*Women_Perfume_Table[[#This Row],[Price]]</f>
        <v>299.96999999999997</v>
      </c>
      <c r="G814" s="2">
        <v>45350</v>
      </c>
      <c r="H814" s="3" t="s">
        <v>337</v>
      </c>
      <c r="I814">
        <f>((Women_Perfume_Table[[#This Row],[Total Sales]]-$M$2)/$M$3)</f>
        <v>-0.36741051636614669</v>
      </c>
      <c r="J814" s="4" t="str">
        <f>IF(Women_Perfume_Table[[#This Row],[Z-Score]]&gt;3,"No","Yes")</f>
        <v>Yes</v>
      </c>
      <c r="K814" s="4">
        <f>AVERAGEIFS(Women_Perfume_Table[Total Sales],Women_Perfume_Table[Type],Women_Perfume_Table[[#This Row],[Type]])</f>
        <v>12921.930135363791</v>
      </c>
    </row>
    <row r="815" spans="1:11" x14ac:dyDescent="0.3">
      <c r="A815" s="4" t="s">
        <v>384</v>
      </c>
      <c r="B815" t="s">
        <v>2</v>
      </c>
      <c r="C815">
        <v>99.99</v>
      </c>
      <c r="D815">
        <v>6</v>
      </c>
      <c r="E815">
        <v>3</v>
      </c>
      <c r="F815">
        <f>Women_Perfume_Table[[#This Row],[Sold]]*Women_Perfume_Table[[#This Row],[Price]]</f>
        <v>299.96999999999997</v>
      </c>
      <c r="G815" s="2">
        <v>45361</v>
      </c>
      <c r="H815" s="3" t="s">
        <v>143</v>
      </c>
      <c r="I815">
        <f>((Women_Perfume_Table[[#This Row],[Total Sales]]-$M$2)/$M$3)</f>
        <v>-0.36741051636614669</v>
      </c>
      <c r="J815" s="4" t="str">
        <f>IF(Women_Perfume_Table[[#This Row],[Z-Score]]&gt;3,"No","Yes")</f>
        <v>Yes</v>
      </c>
      <c r="K815" s="4">
        <f>AVERAGEIFS(Women_Perfume_Table[Total Sales],Women_Perfume_Table[Type],Women_Perfume_Table[[#This Row],[Type]])</f>
        <v>12921.930135363791</v>
      </c>
    </row>
    <row r="816" spans="1:11" x14ac:dyDescent="0.3">
      <c r="A816" s="4" t="s">
        <v>40</v>
      </c>
      <c r="B816" t="s">
        <v>2</v>
      </c>
      <c r="C816">
        <v>49.99</v>
      </c>
      <c r="D816">
        <v>5</v>
      </c>
      <c r="E816">
        <v>6</v>
      </c>
      <c r="F816">
        <f>Women_Perfume_Table[[#This Row],[Sold]]*Women_Perfume_Table[[#This Row],[Price]]</f>
        <v>299.94</v>
      </c>
      <c r="G816" s="2">
        <v>45322</v>
      </c>
      <c r="H816" s="3" t="s">
        <v>336</v>
      </c>
      <c r="I816">
        <f>((Women_Perfume_Table[[#This Row],[Total Sales]]-$M$2)/$M$3)</f>
        <v>-0.36741132750001421</v>
      </c>
      <c r="J816" s="4" t="str">
        <f>IF(Women_Perfume_Table[[#This Row],[Z-Score]]&gt;3,"No","Yes")</f>
        <v>Yes</v>
      </c>
      <c r="K816" s="4">
        <f>AVERAGEIFS(Women_Perfume_Table[Total Sales],Women_Perfume_Table[Type],Women_Perfume_Table[[#This Row],[Type]])</f>
        <v>12921.930135363791</v>
      </c>
    </row>
    <row r="817" spans="1:11" x14ac:dyDescent="0.3">
      <c r="A817" s="4" t="s">
        <v>205</v>
      </c>
      <c r="B817" t="s">
        <v>2</v>
      </c>
      <c r="C817">
        <v>59.98</v>
      </c>
      <c r="D817">
        <v>10</v>
      </c>
      <c r="E817">
        <v>5</v>
      </c>
      <c r="F817">
        <f>Women_Perfume_Table[[#This Row],[Sold]]*Women_Perfume_Table[[#This Row],[Price]]</f>
        <v>299.89999999999998</v>
      </c>
      <c r="G817" s="2">
        <v>45369</v>
      </c>
      <c r="H817" s="3" t="s">
        <v>336</v>
      </c>
      <c r="I817">
        <f>((Women_Perfume_Table[[#This Row],[Total Sales]]-$M$2)/$M$3)</f>
        <v>-0.36741240901183758</v>
      </c>
      <c r="J817" s="4" t="str">
        <f>IF(Women_Perfume_Table[[#This Row],[Z-Score]]&gt;3,"No","Yes")</f>
        <v>Yes</v>
      </c>
      <c r="K817" s="4">
        <f>AVERAGEIFS(Women_Perfume_Table[Total Sales],Women_Perfume_Table[Type],Women_Perfume_Table[[#This Row],[Type]])</f>
        <v>12921.930135363791</v>
      </c>
    </row>
    <row r="818" spans="1:11" x14ac:dyDescent="0.3">
      <c r="A818" s="4" t="s">
        <v>201</v>
      </c>
      <c r="B818" t="s">
        <v>4</v>
      </c>
      <c r="C818">
        <v>32.99</v>
      </c>
      <c r="D818">
        <v>4</v>
      </c>
      <c r="E818">
        <v>9</v>
      </c>
      <c r="F818">
        <f>Women_Perfume_Table[[#This Row],[Sold]]*Women_Perfume_Table[[#This Row],[Price]]</f>
        <v>296.91000000000003</v>
      </c>
      <c r="G818" s="2">
        <v>45335</v>
      </c>
      <c r="H818" s="3" t="s">
        <v>337</v>
      </c>
      <c r="I818">
        <f>((Women_Perfume_Table[[#This Row],[Total Sales]]-$M$2)/$M$3)</f>
        <v>-0.36749325202063488</v>
      </c>
      <c r="J818" s="4" t="str">
        <f>IF(Women_Perfume_Table[[#This Row],[Z-Score]]&gt;3,"No","Yes")</f>
        <v>Yes</v>
      </c>
      <c r="K818" s="4">
        <f>AVERAGEIFS(Women_Perfume_Table[Total Sales],Women_Perfume_Table[Type],Women_Perfume_Table[[#This Row],[Type]])</f>
        <v>24241.821658291443</v>
      </c>
    </row>
    <row r="819" spans="1:11" x14ac:dyDescent="0.3">
      <c r="A819" s="4" t="s">
        <v>209</v>
      </c>
      <c r="B819" t="s">
        <v>2</v>
      </c>
      <c r="C819">
        <v>41.99</v>
      </c>
      <c r="D819">
        <v>3</v>
      </c>
      <c r="E819">
        <v>7</v>
      </c>
      <c r="F819">
        <f>Women_Perfume_Table[[#This Row],[Sold]]*Women_Perfume_Table[[#This Row],[Price]]</f>
        <v>293.93</v>
      </c>
      <c r="G819" s="2">
        <v>45321</v>
      </c>
      <c r="H819" s="3" t="s">
        <v>335</v>
      </c>
      <c r="I819">
        <f>((Women_Perfume_Table[[#This Row],[Total Sales]]-$M$2)/$M$3)</f>
        <v>-0.36757382465147637</v>
      </c>
      <c r="J819" s="4" t="str">
        <f>IF(Women_Perfume_Table[[#This Row],[Z-Score]]&gt;3,"No","Yes")</f>
        <v>Yes</v>
      </c>
      <c r="K819" s="4">
        <f>AVERAGEIFS(Women_Perfume_Table[Total Sales],Women_Perfume_Table[Type],Women_Perfume_Table[[#This Row],[Type]])</f>
        <v>12921.930135363791</v>
      </c>
    </row>
    <row r="820" spans="1:11" x14ac:dyDescent="0.3">
      <c r="A820" s="4" t="s">
        <v>267</v>
      </c>
      <c r="B820" s="4" t="s">
        <v>4</v>
      </c>
      <c r="C820">
        <v>15.99</v>
      </c>
      <c r="D820">
        <v>22</v>
      </c>
      <c r="E820">
        <v>18</v>
      </c>
      <c r="F820">
        <f>Women_Perfume_Table[[#This Row],[Sold]]*Women_Perfume_Table[[#This Row],[Price]]</f>
        <v>287.82</v>
      </c>
      <c r="G820" s="2">
        <v>45399</v>
      </c>
      <c r="H820" s="3" t="s">
        <v>336</v>
      </c>
      <c r="I820">
        <f>((Women_Perfume_Table[[#This Row],[Total Sales]]-$M$2)/$M$3)</f>
        <v>-0.36773902558249694</v>
      </c>
      <c r="J820" s="4" t="str">
        <f>IF(Women_Perfume_Table[[#This Row],[Z-Score]]&gt;3,"No","Yes")</f>
        <v>Yes</v>
      </c>
      <c r="K820" s="4">
        <f>AVERAGEIFS(Women_Perfume_Table[Total Sales],Women_Perfume_Table[Type],Women_Perfume_Table[[#This Row],[Type]])</f>
        <v>24241.821658291443</v>
      </c>
    </row>
    <row r="821" spans="1:11" x14ac:dyDescent="0.3">
      <c r="A821" s="4" t="s">
        <v>220</v>
      </c>
      <c r="B821" t="s">
        <v>2</v>
      </c>
      <c r="C821">
        <v>40.99</v>
      </c>
      <c r="D821">
        <v>1</v>
      </c>
      <c r="E821">
        <v>7</v>
      </c>
      <c r="F821">
        <f>Women_Perfume_Table[[#This Row],[Sold]]*Women_Perfume_Table[[#This Row],[Price]]</f>
        <v>286.93</v>
      </c>
      <c r="G821" s="2">
        <v>45375</v>
      </c>
      <c r="H821" s="3" t="s">
        <v>336</v>
      </c>
      <c r="I821">
        <f>((Women_Perfume_Table[[#This Row],[Total Sales]]-$M$2)/$M$3)</f>
        <v>-0.36776308922056705</v>
      </c>
      <c r="J821" s="4" t="str">
        <f>IF(Women_Perfume_Table[[#This Row],[Z-Score]]&gt;3,"No","Yes")</f>
        <v>Yes</v>
      </c>
      <c r="K821" s="4">
        <f>AVERAGEIFS(Women_Perfume_Table[Total Sales],Women_Perfume_Table[Type],Women_Perfume_Table[[#This Row],[Type]])</f>
        <v>12921.930135363791</v>
      </c>
    </row>
    <row r="822" spans="1:11" x14ac:dyDescent="0.3">
      <c r="A822" s="4" t="s">
        <v>360</v>
      </c>
      <c r="B822" s="4" t="s">
        <v>4</v>
      </c>
      <c r="C822">
        <v>34.99</v>
      </c>
      <c r="D822">
        <v>2</v>
      </c>
      <c r="E822">
        <v>8</v>
      </c>
      <c r="F822">
        <f>Women_Perfume_Table[[#This Row],[Sold]]*Women_Perfume_Table[[#This Row],[Price]]</f>
        <v>279.92</v>
      </c>
      <c r="G822" s="2">
        <v>45339</v>
      </c>
      <c r="H822" s="3" t="s">
        <v>336</v>
      </c>
      <c r="I822">
        <f>((Women_Perfume_Table[[#This Row],[Total Sales]]-$M$2)/$M$3)</f>
        <v>-0.3679526241676136</v>
      </c>
      <c r="J822" s="4" t="str">
        <f>IF(Women_Perfume_Table[[#This Row],[Z-Score]]&gt;3,"No","Yes")</f>
        <v>Yes</v>
      </c>
      <c r="K822" s="4">
        <f>AVERAGEIFS(Women_Perfume_Table[Total Sales],Women_Perfume_Table[Type],Women_Perfume_Table[[#This Row],[Type]])</f>
        <v>24241.821658291443</v>
      </c>
    </row>
    <row r="823" spans="1:11" x14ac:dyDescent="0.3">
      <c r="A823" s="4" t="s">
        <v>275</v>
      </c>
      <c r="B823" t="s">
        <v>129</v>
      </c>
      <c r="C823">
        <v>9.25</v>
      </c>
      <c r="D823">
        <v>10</v>
      </c>
      <c r="E823">
        <v>30</v>
      </c>
      <c r="F823">
        <f>Women_Perfume_Table[[#This Row],[Sold]]*Women_Perfume_Table[[#This Row],[Price]]</f>
        <v>277.5</v>
      </c>
      <c r="G823" s="2">
        <v>45333</v>
      </c>
      <c r="H823" s="3" t="s">
        <v>335</v>
      </c>
      <c r="I823">
        <f>((Women_Perfume_Table[[#This Row],[Total Sales]]-$M$2)/$M$3)</f>
        <v>-0.36801805563292778</v>
      </c>
      <c r="J823" s="4" t="str">
        <f>IF(Women_Perfume_Table[[#This Row],[Z-Score]]&gt;3,"No","Yes")</f>
        <v>Yes</v>
      </c>
      <c r="K823" s="4">
        <f>AVERAGEIFS(Women_Perfume_Table[Total Sales],Women_Perfume_Table[Type],Women_Perfume_Table[[#This Row],[Type]])</f>
        <v>5501.9646666666658</v>
      </c>
    </row>
    <row r="824" spans="1:11" x14ac:dyDescent="0.3">
      <c r="A824" s="4" t="s">
        <v>400</v>
      </c>
      <c r="B824" t="s">
        <v>2</v>
      </c>
      <c r="C824">
        <v>8</v>
      </c>
      <c r="D824">
        <v>10</v>
      </c>
      <c r="E824">
        <v>34</v>
      </c>
      <c r="F824">
        <f>Women_Perfume_Table[[#This Row],[Sold]]*Women_Perfume_Table[[#This Row],[Price]]</f>
        <v>272</v>
      </c>
      <c r="G824" s="2">
        <v>45425</v>
      </c>
      <c r="H824" s="3" t="s">
        <v>335</v>
      </c>
      <c r="I824">
        <f>((Women_Perfume_Table[[#This Row],[Total Sales]]-$M$2)/$M$3)</f>
        <v>-0.36816676350864191</v>
      </c>
      <c r="J824" s="4" t="str">
        <f>IF(Women_Perfume_Table[[#This Row],[Z-Score]]&gt;3,"No","Yes")</f>
        <v>Yes</v>
      </c>
      <c r="K824" s="4">
        <f>AVERAGEIFS(Women_Perfume_Table[Total Sales],Women_Perfume_Table[Type],Women_Perfume_Table[[#This Row],[Type]])</f>
        <v>12921.930135363791</v>
      </c>
    </row>
    <row r="825" spans="1:11" x14ac:dyDescent="0.3">
      <c r="A825" s="4" t="s">
        <v>204</v>
      </c>
      <c r="B825" t="s">
        <v>2</v>
      </c>
      <c r="C825">
        <v>29.99</v>
      </c>
      <c r="D825">
        <v>6</v>
      </c>
      <c r="E825">
        <v>9</v>
      </c>
      <c r="F825">
        <f>Women_Perfume_Table[[#This Row],[Sold]]*Women_Perfume_Table[[#This Row],[Price]]</f>
        <v>269.90999999999997</v>
      </c>
      <c r="G825" s="2">
        <v>45311</v>
      </c>
      <c r="H825" s="3" t="s">
        <v>335</v>
      </c>
      <c r="I825">
        <f>((Women_Perfume_Table[[#This Row],[Total Sales]]-$M$2)/$M$3)</f>
        <v>-0.36822327250141329</v>
      </c>
      <c r="J825" s="4" t="str">
        <f>IF(Women_Perfume_Table[[#This Row],[Z-Score]]&gt;3,"No","Yes")</f>
        <v>Yes</v>
      </c>
      <c r="K825" s="4">
        <f>AVERAGEIFS(Women_Perfume_Table[Total Sales],Women_Perfume_Table[Type],Women_Perfume_Table[[#This Row],[Type]])</f>
        <v>12921.930135363791</v>
      </c>
    </row>
    <row r="826" spans="1:11" x14ac:dyDescent="0.3">
      <c r="A826" s="4" t="s">
        <v>13</v>
      </c>
      <c r="B826" t="s">
        <v>4</v>
      </c>
      <c r="C826">
        <v>29.95</v>
      </c>
      <c r="D826">
        <v>9</v>
      </c>
      <c r="E826">
        <v>9</v>
      </c>
      <c r="F826">
        <f>Women_Perfume_Table[[#This Row],[Sold]]*Women_Perfume_Table[[#This Row],[Price]]</f>
        <v>269.55</v>
      </c>
      <c r="G826" s="2">
        <v>45421</v>
      </c>
      <c r="H826" s="3" t="s">
        <v>337</v>
      </c>
      <c r="I826">
        <f>((Women_Perfume_Table[[#This Row],[Total Sales]]-$M$2)/$M$3)</f>
        <v>-0.36823300610782367</v>
      </c>
      <c r="J826" s="4" t="str">
        <f>IF(Women_Perfume_Table[[#This Row],[Z-Score]]&gt;3,"No","Yes")</f>
        <v>Yes</v>
      </c>
      <c r="K826" s="4">
        <f>AVERAGEIFS(Women_Perfume_Table[Total Sales],Women_Perfume_Table[Type],Women_Perfume_Table[[#This Row],[Type]])</f>
        <v>24241.821658291443</v>
      </c>
    </row>
    <row r="827" spans="1:11" x14ac:dyDescent="0.3">
      <c r="A827" s="4" t="s">
        <v>384</v>
      </c>
      <c r="B827" t="s">
        <v>2</v>
      </c>
      <c r="C827">
        <v>29.9</v>
      </c>
      <c r="D827">
        <v>6</v>
      </c>
      <c r="E827">
        <v>9</v>
      </c>
      <c r="F827">
        <f>Women_Perfume_Table[[#This Row],[Sold]]*Women_Perfume_Table[[#This Row],[Price]]</f>
        <v>269.09999999999997</v>
      </c>
      <c r="G827" s="2">
        <v>45431</v>
      </c>
      <c r="H827" s="3" t="s">
        <v>336</v>
      </c>
      <c r="I827">
        <f>((Women_Perfume_Table[[#This Row],[Total Sales]]-$M$2)/$M$3)</f>
        <v>-0.3682451731158366</v>
      </c>
      <c r="J827" s="4" t="str">
        <f>IF(Women_Perfume_Table[[#This Row],[Z-Score]]&gt;3,"No","Yes")</f>
        <v>Yes</v>
      </c>
      <c r="K827" s="4">
        <f>AVERAGEIFS(Women_Perfume_Table[Total Sales],Women_Perfume_Table[Type],Women_Perfume_Table[[#This Row],[Type]])</f>
        <v>12921.930135363791</v>
      </c>
    </row>
    <row r="828" spans="1:11" x14ac:dyDescent="0.3">
      <c r="A828" s="4" t="s">
        <v>207</v>
      </c>
      <c r="B828" t="s">
        <v>2</v>
      </c>
      <c r="C828">
        <v>64.989999999999995</v>
      </c>
      <c r="D828">
        <v>5</v>
      </c>
      <c r="E828">
        <v>4</v>
      </c>
      <c r="F828">
        <f>Women_Perfume_Table[[#This Row],[Sold]]*Women_Perfume_Table[[#This Row],[Price]]</f>
        <v>259.95999999999998</v>
      </c>
      <c r="G828" s="2">
        <v>45363</v>
      </c>
      <c r="H828" s="3" t="s">
        <v>335</v>
      </c>
      <c r="I828">
        <f>((Women_Perfume_Table[[#This Row],[Total Sales]]-$M$2)/$M$3)</f>
        <v>-0.36849229856747789</v>
      </c>
      <c r="J828" s="4" t="str">
        <f>IF(Women_Perfume_Table[[#This Row],[Z-Score]]&gt;3,"No","Yes")</f>
        <v>Yes</v>
      </c>
      <c r="K828" s="4">
        <f>AVERAGEIFS(Women_Perfume_Table[Total Sales],Women_Perfume_Table[Type],Women_Perfume_Table[[#This Row],[Type]])</f>
        <v>12921.930135363791</v>
      </c>
    </row>
    <row r="829" spans="1:11" x14ac:dyDescent="0.3">
      <c r="A829" s="4" t="s">
        <v>96</v>
      </c>
      <c r="B829" t="s">
        <v>2</v>
      </c>
      <c r="C829">
        <v>16.95</v>
      </c>
      <c r="D829">
        <v>10</v>
      </c>
      <c r="E829">
        <v>15</v>
      </c>
      <c r="F829">
        <f>Women_Perfume_Table[[#This Row],[Sold]]*Women_Perfume_Table[[#This Row],[Price]]</f>
        <v>254.25</v>
      </c>
      <c r="G829" s="2">
        <v>45353</v>
      </c>
      <c r="H829" s="3" t="s">
        <v>336</v>
      </c>
      <c r="I829">
        <f>((Women_Perfume_Table[[#This Row],[Total Sales]]-$M$2)/$M$3)</f>
        <v>-0.36864668438026471</v>
      </c>
      <c r="J829" s="4" t="str">
        <f>IF(Women_Perfume_Table[[#This Row],[Z-Score]]&gt;3,"No","Yes")</f>
        <v>Yes</v>
      </c>
      <c r="K829" s="4">
        <f>AVERAGEIFS(Women_Perfume_Table[Total Sales],Women_Perfume_Table[Type],Women_Perfume_Table[[#This Row],[Type]])</f>
        <v>12921.930135363791</v>
      </c>
    </row>
    <row r="830" spans="1:11" x14ac:dyDescent="0.3">
      <c r="A830" s="4" t="s">
        <v>245</v>
      </c>
      <c r="B830" t="s">
        <v>2</v>
      </c>
      <c r="C830">
        <v>14.95</v>
      </c>
      <c r="D830">
        <v>1</v>
      </c>
      <c r="E830">
        <v>17</v>
      </c>
      <c r="F830">
        <f>Women_Perfume_Table[[#This Row],[Sold]]*Women_Perfume_Table[[#This Row],[Price]]</f>
        <v>254.14999999999998</v>
      </c>
      <c r="G830" s="2">
        <v>45311</v>
      </c>
      <c r="H830" s="3" t="s">
        <v>143</v>
      </c>
      <c r="I830">
        <f>((Women_Perfume_Table[[#This Row],[Total Sales]]-$M$2)/$M$3)</f>
        <v>-0.36864938815982318</v>
      </c>
      <c r="J830" s="4" t="str">
        <f>IF(Women_Perfume_Table[[#This Row],[Z-Score]]&gt;3,"No","Yes")</f>
        <v>Yes</v>
      </c>
      <c r="K830" s="4">
        <f>AVERAGEIFS(Women_Perfume_Table[Total Sales],Women_Perfume_Table[Type],Women_Perfume_Table[[#This Row],[Type]])</f>
        <v>12921.930135363791</v>
      </c>
    </row>
    <row r="831" spans="1:11" x14ac:dyDescent="0.3">
      <c r="A831" s="4" t="s">
        <v>48</v>
      </c>
      <c r="B831" t="s">
        <v>2</v>
      </c>
      <c r="C831">
        <v>22.99</v>
      </c>
      <c r="D831">
        <v>10</v>
      </c>
      <c r="E831">
        <v>11</v>
      </c>
      <c r="F831">
        <f>Women_Perfume_Table[[#This Row],[Sold]]*Women_Perfume_Table[[#This Row],[Price]]</f>
        <v>252.89</v>
      </c>
      <c r="G831" s="2">
        <v>45385</v>
      </c>
      <c r="H831" s="3" t="s">
        <v>335</v>
      </c>
      <c r="I831">
        <f>((Women_Perfume_Table[[#This Row],[Total Sales]]-$M$2)/$M$3)</f>
        <v>-0.36868345578225953</v>
      </c>
      <c r="J831" s="4" t="str">
        <f>IF(Women_Perfume_Table[[#This Row],[Z-Score]]&gt;3,"No","Yes")</f>
        <v>Yes</v>
      </c>
      <c r="K831" s="4">
        <f>AVERAGEIFS(Women_Perfume_Table[Total Sales],Women_Perfume_Table[Type],Women_Perfume_Table[[#This Row],[Type]])</f>
        <v>12921.930135363791</v>
      </c>
    </row>
    <row r="832" spans="1:11" x14ac:dyDescent="0.3">
      <c r="A832" s="4" t="s">
        <v>122</v>
      </c>
      <c r="B832" t="s">
        <v>2</v>
      </c>
      <c r="C832">
        <v>63</v>
      </c>
      <c r="D832">
        <v>1</v>
      </c>
      <c r="E832">
        <v>4</v>
      </c>
      <c r="F832">
        <f>Women_Perfume_Table[[#This Row],[Sold]]*Women_Perfume_Table[[#This Row],[Price]]</f>
        <v>252</v>
      </c>
      <c r="G832" s="2">
        <v>45344</v>
      </c>
      <c r="H832" s="3" t="s">
        <v>336</v>
      </c>
      <c r="I832">
        <f>((Women_Perfume_Table[[#This Row],[Total Sales]]-$M$2)/$M$3)</f>
        <v>-0.36870751942032959</v>
      </c>
      <c r="J832" s="4" t="str">
        <f>IF(Women_Perfume_Table[[#This Row],[Z-Score]]&gt;3,"No","Yes")</f>
        <v>Yes</v>
      </c>
      <c r="K832" s="4">
        <f>AVERAGEIFS(Women_Perfume_Table[Total Sales],Women_Perfume_Table[Type],Women_Perfume_Table[[#This Row],[Type]])</f>
        <v>12921.930135363791</v>
      </c>
    </row>
    <row r="833" spans="1:11" x14ac:dyDescent="0.3">
      <c r="A833" s="4" t="s">
        <v>6</v>
      </c>
      <c r="B833" t="s">
        <v>2</v>
      </c>
      <c r="C833">
        <v>30.89</v>
      </c>
      <c r="D833">
        <v>8</v>
      </c>
      <c r="E833">
        <v>8</v>
      </c>
      <c r="F833">
        <f>Women_Perfume_Table[[#This Row],[Sold]]*Women_Perfume_Table[[#This Row],[Price]]</f>
        <v>247.12</v>
      </c>
      <c r="G833" s="2">
        <v>45368</v>
      </c>
      <c r="H833" s="3" t="s">
        <v>336</v>
      </c>
      <c r="I833">
        <f>((Women_Perfume_Table[[#This Row],[Total Sales]]-$M$2)/$M$3)</f>
        <v>-0.36883946386278138</v>
      </c>
      <c r="J833" s="4" t="str">
        <f>IF(Women_Perfume_Table[[#This Row],[Z-Score]]&gt;3,"No","Yes")</f>
        <v>Yes</v>
      </c>
      <c r="K833" s="4">
        <f>AVERAGEIFS(Women_Perfume_Table[Total Sales],Women_Perfume_Table[Type],Women_Perfume_Table[[#This Row],[Type]])</f>
        <v>12921.930135363791</v>
      </c>
    </row>
    <row r="834" spans="1:11" x14ac:dyDescent="0.3">
      <c r="A834" s="4" t="s">
        <v>384</v>
      </c>
      <c r="B834" t="s">
        <v>206</v>
      </c>
      <c r="C834">
        <v>14.5</v>
      </c>
      <c r="D834">
        <v>5</v>
      </c>
      <c r="E834">
        <v>17</v>
      </c>
      <c r="F834">
        <f>Women_Perfume_Table[[#This Row],[Sold]]*Women_Perfume_Table[[#This Row],[Price]]</f>
        <v>246.5</v>
      </c>
      <c r="G834" s="2">
        <v>45381</v>
      </c>
      <c r="H834" s="3" t="s">
        <v>335</v>
      </c>
      <c r="I834">
        <f>((Women_Perfume_Table[[#This Row],[Total Sales]]-$M$2)/$M$3)</f>
        <v>-0.36885622729604373</v>
      </c>
      <c r="J834" s="4" t="str">
        <f>IF(Women_Perfume_Table[[#This Row],[Z-Score]]&gt;3,"No","Yes")</f>
        <v>Yes</v>
      </c>
      <c r="K834" s="4">
        <f>AVERAGEIFS(Women_Perfume_Table[Total Sales],Women_Perfume_Table[Type],Women_Perfume_Table[[#This Row],[Type]])</f>
        <v>1029.6335714285715</v>
      </c>
    </row>
    <row r="835" spans="1:11" x14ac:dyDescent="0.3">
      <c r="A835" s="4" t="s">
        <v>266</v>
      </c>
      <c r="B835" t="s">
        <v>7</v>
      </c>
      <c r="C835">
        <v>27.25</v>
      </c>
      <c r="D835">
        <v>3</v>
      </c>
      <c r="E835">
        <v>9</v>
      </c>
      <c r="F835">
        <f>Women_Perfume_Table[[#This Row],[Sold]]*Women_Perfume_Table[[#This Row],[Price]]</f>
        <v>245.25</v>
      </c>
      <c r="G835" s="2">
        <v>45324</v>
      </c>
      <c r="H835" s="3" t="s">
        <v>336</v>
      </c>
      <c r="I835">
        <f>((Women_Perfume_Table[[#This Row],[Total Sales]]-$M$2)/$M$3)</f>
        <v>-0.36889002454052416</v>
      </c>
      <c r="J835" s="4" t="str">
        <f>IF(Women_Perfume_Table[[#This Row],[Z-Score]]&gt;3,"No","Yes")</f>
        <v>Yes</v>
      </c>
      <c r="K835" s="4">
        <f>AVERAGEIFS(Women_Perfume_Table[Total Sales],Women_Perfume_Table[Type],Women_Perfume_Table[[#This Row],[Type]])</f>
        <v>398.99928571428575</v>
      </c>
    </row>
    <row r="836" spans="1:11" x14ac:dyDescent="0.3">
      <c r="A836" s="4" t="s">
        <v>205</v>
      </c>
      <c r="B836" t="s">
        <v>9</v>
      </c>
      <c r="C836">
        <v>16.989999999999998</v>
      </c>
      <c r="D836">
        <v>10</v>
      </c>
      <c r="E836">
        <v>14</v>
      </c>
      <c r="F836">
        <f>Women_Perfume_Table[[#This Row],[Sold]]*Women_Perfume_Table[[#This Row],[Price]]</f>
        <v>237.85999999999999</v>
      </c>
      <c r="G836" s="2">
        <v>45392</v>
      </c>
      <c r="H836" s="3" t="s">
        <v>143</v>
      </c>
      <c r="I836">
        <f>((Women_Perfume_Table[[#This Row],[Total Sales]]-$M$2)/$M$3)</f>
        <v>-0.3690898338498928</v>
      </c>
      <c r="J836" s="4" t="str">
        <f>IF(Women_Perfume_Table[[#This Row],[Z-Score]]&gt;3,"No","Yes")</f>
        <v>Yes</v>
      </c>
      <c r="K836" s="4">
        <f>AVERAGEIFS(Women_Perfume_Table[Total Sales],Women_Perfume_Table[Type],Women_Perfume_Table[[#This Row],[Type]])</f>
        <v>2618.7521428571413</v>
      </c>
    </row>
    <row r="837" spans="1:11" x14ac:dyDescent="0.3">
      <c r="A837" s="4" t="s">
        <v>56</v>
      </c>
      <c r="B837" t="s">
        <v>2</v>
      </c>
      <c r="C837">
        <v>11.49</v>
      </c>
      <c r="D837">
        <v>10</v>
      </c>
      <c r="E837">
        <v>20</v>
      </c>
      <c r="F837">
        <f>Women_Perfume_Table[[#This Row],[Sold]]*Women_Perfume_Table[[#This Row],[Price]]</f>
        <v>229.8</v>
      </c>
      <c r="G837" s="2">
        <v>45401</v>
      </c>
      <c r="H837" s="3" t="s">
        <v>143</v>
      </c>
      <c r="I837">
        <f>((Women_Perfume_Table[[#This Row],[Total Sales]]-$M$2)/$M$3)</f>
        <v>-0.36930775848230296</v>
      </c>
      <c r="J837" s="4" t="str">
        <f>IF(Women_Perfume_Table[[#This Row],[Z-Score]]&gt;3,"No","Yes")</f>
        <v>Yes</v>
      </c>
      <c r="K837" s="4">
        <f>AVERAGEIFS(Women_Perfume_Table[Total Sales],Women_Perfume_Table[Type],Women_Perfume_Table[[#This Row],[Type]])</f>
        <v>12921.930135363791</v>
      </c>
    </row>
    <row r="838" spans="1:11" x14ac:dyDescent="0.3">
      <c r="A838" s="4" t="s">
        <v>329</v>
      </c>
      <c r="B838" t="s">
        <v>2</v>
      </c>
      <c r="C838">
        <v>11.99</v>
      </c>
      <c r="D838">
        <v>10</v>
      </c>
      <c r="E838">
        <v>19</v>
      </c>
      <c r="F838">
        <f>Women_Perfume_Table[[#This Row],[Sold]]*Women_Perfume_Table[[#This Row],[Price]]</f>
        <v>227.81</v>
      </c>
      <c r="G838" s="2">
        <v>45324</v>
      </c>
      <c r="H838" s="3" t="s">
        <v>335</v>
      </c>
      <c r="I838">
        <f>((Women_Perfume_Table[[#This Row],[Total Sales]]-$M$2)/$M$3)</f>
        <v>-0.36936156369551587</v>
      </c>
      <c r="J838" s="4" t="str">
        <f>IF(Women_Perfume_Table[[#This Row],[Z-Score]]&gt;3,"No","Yes")</f>
        <v>Yes</v>
      </c>
      <c r="K838" s="4">
        <f>AVERAGEIFS(Women_Perfume_Table[Total Sales],Women_Perfume_Table[Type],Women_Perfume_Table[[#This Row],[Type]])</f>
        <v>12921.930135363791</v>
      </c>
    </row>
    <row r="839" spans="1:11" x14ac:dyDescent="0.3">
      <c r="A839" s="4" t="s">
        <v>13</v>
      </c>
      <c r="B839" t="s">
        <v>2</v>
      </c>
      <c r="C839">
        <v>45.11</v>
      </c>
      <c r="D839">
        <v>3</v>
      </c>
      <c r="E839">
        <v>5</v>
      </c>
      <c r="F839">
        <f>Women_Perfume_Table[[#This Row],[Sold]]*Women_Perfume_Table[[#This Row],[Price]]</f>
        <v>225.55</v>
      </c>
      <c r="G839" s="2">
        <v>45365</v>
      </c>
      <c r="H839" s="3" t="s">
        <v>335</v>
      </c>
      <c r="I839">
        <f>((Women_Perfume_Table[[#This Row],[Total Sales]]-$M$2)/$M$3)</f>
        <v>-0.36942266911353661</v>
      </c>
      <c r="J839" s="4" t="str">
        <f>IF(Women_Perfume_Table[[#This Row],[Z-Score]]&gt;3,"No","Yes")</f>
        <v>Yes</v>
      </c>
      <c r="K839" s="4">
        <f>AVERAGEIFS(Women_Perfume_Table[Total Sales],Women_Perfume_Table[Type],Women_Perfume_Table[[#This Row],[Type]])</f>
        <v>12921.930135363791</v>
      </c>
    </row>
    <row r="840" spans="1:11" x14ac:dyDescent="0.3">
      <c r="A840" s="4" t="s">
        <v>40</v>
      </c>
      <c r="B840" t="s">
        <v>2</v>
      </c>
      <c r="C840">
        <v>44.99</v>
      </c>
      <c r="D840">
        <v>6</v>
      </c>
      <c r="E840">
        <v>5</v>
      </c>
      <c r="F840">
        <f>Women_Perfume_Table[[#This Row],[Sold]]*Women_Perfume_Table[[#This Row],[Price]]</f>
        <v>224.95000000000002</v>
      </c>
      <c r="G840" s="2">
        <v>45319</v>
      </c>
      <c r="H840" s="3" t="s">
        <v>336</v>
      </c>
      <c r="I840">
        <f>((Women_Perfume_Table[[#This Row],[Total Sales]]-$M$2)/$M$3)</f>
        <v>-0.36943889179088718</v>
      </c>
      <c r="J840" s="4" t="str">
        <f>IF(Women_Perfume_Table[[#This Row],[Z-Score]]&gt;3,"No","Yes")</f>
        <v>Yes</v>
      </c>
      <c r="K840" s="4">
        <f>AVERAGEIFS(Women_Perfume_Table[Total Sales],Women_Perfume_Table[Type],Women_Perfume_Table[[#This Row],[Type]])</f>
        <v>12921.930135363791</v>
      </c>
    </row>
    <row r="841" spans="1:11" x14ac:dyDescent="0.3">
      <c r="A841" s="4" t="s">
        <v>211</v>
      </c>
      <c r="B841" t="s">
        <v>2</v>
      </c>
      <c r="C841">
        <v>24.99</v>
      </c>
      <c r="D841">
        <v>9</v>
      </c>
      <c r="E841">
        <v>9</v>
      </c>
      <c r="F841">
        <f>Women_Perfume_Table[[#This Row],[Sold]]*Women_Perfume_Table[[#This Row],[Price]]</f>
        <v>224.91</v>
      </c>
      <c r="G841" s="2">
        <v>45385</v>
      </c>
      <c r="H841" s="3" t="s">
        <v>143</v>
      </c>
      <c r="I841">
        <f>((Women_Perfume_Table[[#This Row],[Total Sales]]-$M$2)/$M$3)</f>
        <v>-0.36943997330271056</v>
      </c>
      <c r="J841" s="4" t="str">
        <f>IF(Women_Perfume_Table[[#This Row],[Z-Score]]&gt;3,"No","Yes")</f>
        <v>Yes</v>
      </c>
      <c r="K841" s="4">
        <f>AVERAGEIFS(Women_Perfume_Table[Total Sales],Women_Perfume_Table[Type],Women_Perfume_Table[[#This Row],[Type]])</f>
        <v>12921.930135363791</v>
      </c>
    </row>
    <row r="842" spans="1:11" x14ac:dyDescent="0.3">
      <c r="A842" s="4" t="s">
        <v>13</v>
      </c>
      <c r="B842" t="s">
        <v>4</v>
      </c>
      <c r="C842">
        <v>27.99</v>
      </c>
      <c r="D842">
        <v>2</v>
      </c>
      <c r="E842">
        <v>8</v>
      </c>
      <c r="F842">
        <f>Women_Perfume_Table[[#This Row],[Sold]]*Women_Perfume_Table[[#This Row],[Price]]</f>
        <v>223.92</v>
      </c>
      <c r="G842" s="2">
        <v>45316</v>
      </c>
      <c r="H842" s="3" t="s">
        <v>336</v>
      </c>
      <c r="I842">
        <f>((Women_Perfume_Table[[#This Row],[Total Sales]]-$M$2)/$M$3)</f>
        <v>-0.36946674072033908</v>
      </c>
      <c r="J842" s="4" t="str">
        <f>IF(Women_Perfume_Table[[#This Row],[Z-Score]]&gt;3,"No","Yes")</f>
        <v>Yes</v>
      </c>
      <c r="K842" s="4">
        <f>AVERAGEIFS(Women_Perfume_Table[Total Sales],Women_Perfume_Table[Type],Women_Perfume_Table[[#This Row],[Type]])</f>
        <v>24241.821658291443</v>
      </c>
    </row>
    <row r="843" spans="1:11" x14ac:dyDescent="0.3">
      <c r="A843" s="4" t="s">
        <v>10</v>
      </c>
      <c r="B843" t="s">
        <v>7</v>
      </c>
      <c r="C843">
        <v>27.89</v>
      </c>
      <c r="D843">
        <v>3</v>
      </c>
      <c r="E843">
        <v>8</v>
      </c>
      <c r="F843">
        <f>Women_Perfume_Table[[#This Row],[Sold]]*Women_Perfume_Table[[#This Row],[Price]]</f>
        <v>223.12</v>
      </c>
      <c r="G843" s="2">
        <v>45340</v>
      </c>
      <c r="H843" s="3" t="s">
        <v>336</v>
      </c>
      <c r="I843">
        <f>((Women_Perfume_Table[[#This Row],[Total Sales]]-$M$2)/$M$3)</f>
        <v>-0.36948837095680659</v>
      </c>
      <c r="J843" s="4" t="str">
        <f>IF(Women_Perfume_Table[[#This Row],[Z-Score]]&gt;3,"No","Yes")</f>
        <v>Yes</v>
      </c>
      <c r="K843" s="4">
        <f>AVERAGEIFS(Women_Perfume_Table[Total Sales],Women_Perfume_Table[Type],Women_Perfume_Table[[#This Row],[Type]])</f>
        <v>398.99928571428575</v>
      </c>
    </row>
    <row r="844" spans="1:11" x14ac:dyDescent="0.3">
      <c r="A844" s="4" t="s">
        <v>19</v>
      </c>
      <c r="B844" t="s">
        <v>2</v>
      </c>
      <c r="C844">
        <v>44.49</v>
      </c>
      <c r="D844">
        <v>9</v>
      </c>
      <c r="E844">
        <v>5</v>
      </c>
      <c r="F844">
        <f>Women_Perfume_Table[[#This Row],[Sold]]*Women_Perfume_Table[[#This Row],[Price]]</f>
        <v>222.45000000000002</v>
      </c>
      <c r="G844" s="2">
        <v>45410</v>
      </c>
      <c r="H844" s="3" t="s">
        <v>143</v>
      </c>
      <c r="I844">
        <f>((Women_Perfume_Table[[#This Row],[Total Sales]]-$M$2)/$M$3)</f>
        <v>-0.36950648627984811</v>
      </c>
      <c r="J844" s="4" t="str">
        <f>IF(Women_Perfume_Table[[#This Row],[Z-Score]]&gt;3,"No","Yes")</f>
        <v>Yes</v>
      </c>
      <c r="K844" s="4">
        <f>AVERAGEIFS(Women_Perfume_Table[Total Sales],Women_Perfume_Table[Type],Women_Perfume_Table[[#This Row],[Type]])</f>
        <v>12921.930135363791</v>
      </c>
    </row>
    <row r="845" spans="1:11" x14ac:dyDescent="0.3">
      <c r="A845" s="4" t="s">
        <v>207</v>
      </c>
      <c r="B845" t="s">
        <v>2</v>
      </c>
      <c r="C845">
        <v>54.99</v>
      </c>
      <c r="D845">
        <v>4</v>
      </c>
      <c r="E845">
        <v>4</v>
      </c>
      <c r="F845">
        <f>Women_Perfume_Table[[#This Row],[Sold]]*Women_Perfume_Table[[#This Row],[Price]]</f>
        <v>219.96</v>
      </c>
      <c r="G845" s="2">
        <v>45370</v>
      </c>
      <c r="H845" s="3" t="s">
        <v>335</v>
      </c>
      <c r="I845">
        <f>((Women_Perfume_Table[[#This Row],[Total Sales]]-$M$2)/$M$3)</f>
        <v>-0.3695738103908533</v>
      </c>
      <c r="J845" s="4" t="str">
        <f>IF(Women_Perfume_Table[[#This Row],[Z-Score]]&gt;3,"No","Yes")</f>
        <v>Yes</v>
      </c>
      <c r="K845" s="4">
        <f>AVERAGEIFS(Women_Perfume_Table[Total Sales],Women_Perfume_Table[Type],Women_Perfume_Table[[#This Row],[Type]])</f>
        <v>12921.930135363791</v>
      </c>
    </row>
    <row r="846" spans="1:11" x14ac:dyDescent="0.3">
      <c r="A846" s="4" t="s">
        <v>237</v>
      </c>
      <c r="B846" t="s">
        <v>2</v>
      </c>
      <c r="C846">
        <v>19.88</v>
      </c>
      <c r="D846">
        <v>10</v>
      </c>
      <c r="E846">
        <v>11</v>
      </c>
      <c r="F846">
        <f>Women_Perfume_Table[[#This Row],[Sold]]*Women_Perfume_Table[[#This Row],[Price]]</f>
        <v>218.67999999999998</v>
      </c>
      <c r="G846" s="2">
        <v>45355</v>
      </c>
      <c r="H846" s="3" t="s">
        <v>337</v>
      </c>
      <c r="I846">
        <f>((Women_Perfume_Table[[#This Row],[Total Sales]]-$M$2)/$M$3)</f>
        <v>-0.36960841876920125</v>
      </c>
      <c r="J846" s="4" t="str">
        <f>IF(Women_Perfume_Table[[#This Row],[Z-Score]]&gt;3,"No","Yes")</f>
        <v>Yes</v>
      </c>
      <c r="K846" s="4">
        <f>AVERAGEIFS(Women_Perfume_Table[Total Sales],Women_Perfume_Table[Type],Women_Perfume_Table[[#This Row],[Type]])</f>
        <v>12921.930135363791</v>
      </c>
    </row>
    <row r="847" spans="1:11" x14ac:dyDescent="0.3">
      <c r="A847" s="4" t="s">
        <v>346</v>
      </c>
      <c r="B847" t="s">
        <v>25</v>
      </c>
      <c r="C847">
        <v>24</v>
      </c>
      <c r="D847">
        <v>10</v>
      </c>
      <c r="E847">
        <v>9</v>
      </c>
      <c r="F847">
        <f>Women_Perfume_Table[[#This Row],[Sold]]*Women_Perfume_Table[[#This Row],[Price]]</f>
        <v>216</v>
      </c>
      <c r="G847" s="2">
        <v>45319</v>
      </c>
      <c r="H847" s="3" t="s">
        <v>143</v>
      </c>
      <c r="I847">
        <f>((Women_Perfume_Table[[#This Row],[Total Sales]]-$M$2)/$M$3)</f>
        <v>-0.36968088006136746</v>
      </c>
      <c r="J847" s="4" t="str">
        <f>IF(Women_Perfume_Table[[#This Row],[Z-Score]]&gt;3,"No","Yes")</f>
        <v>Yes</v>
      </c>
      <c r="K847" s="4">
        <f>AVERAGEIFS(Women_Perfume_Table[Total Sales],Women_Perfume_Table[Type],Women_Perfume_Table[[#This Row],[Type]])</f>
        <v>1067.6833333333332</v>
      </c>
    </row>
    <row r="848" spans="1:11" x14ac:dyDescent="0.3">
      <c r="A848" s="4" t="s">
        <v>116</v>
      </c>
      <c r="B848" t="s">
        <v>2</v>
      </c>
      <c r="C848">
        <v>27</v>
      </c>
      <c r="D848">
        <v>2</v>
      </c>
      <c r="E848">
        <v>8</v>
      </c>
      <c r="F848">
        <f>Women_Perfume_Table[[#This Row],[Sold]]*Women_Perfume_Table[[#This Row],[Price]]</f>
        <v>216</v>
      </c>
      <c r="G848" s="2">
        <v>45436</v>
      </c>
      <c r="H848" s="3" t="s">
        <v>335</v>
      </c>
      <c r="I848">
        <f>((Women_Perfume_Table[[#This Row],[Total Sales]]-$M$2)/$M$3)</f>
        <v>-0.36968088006136746</v>
      </c>
      <c r="J848" s="4" t="str">
        <f>IF(Women_Perfume_Table[[#This Row],[Z-Score]]&gt;3,"No","Yes")</f>
        <v>Yes</v>
      </c>
      <c r="K848" s="4">
        <f>AVERAGEIFS(Women_Perfume_Table[Total Sales],Women_Perfume_Table[Type],Women_Perfume_Table[[#This Row],[Type]])</f>
        <v>12921.930135363791</v>
      </c>
    </row>
    <row r="849" spans="1:11" x14ac:dyDescent="0.3">
      <c r="A849" s="4" t="s">
        <v>11</v>
      </c>
      <c r="B849" t="s">
        <v>2</v>
      </c>
      <c r="C849">
        <v>52.99</v>
      </c>
      <c r="D849">
        <v>10</v>
      </c>
      <c r="E849">
        <v>4</v>
      </c>
      <c r="F849">
        <f>Women_Perfume_Table[[#This Row],[Sold]]*Women_Perfume_Table[[#This Row],[Price]]</f>
        <v>211.96</v>
      </c>
      <c r="G849" s="2">
        <v>45304</v>
      </c>
      <c r="H849" s="3" t="s">
        <v>335</v>
      </c>
      <c r="I849">
        <f>((Women_Perfume_Table[[#This Row],[Total Sales]]-$M$2)/$M$3)</f>
        <v>-0.36979011275552837</v>
      </c>
      <c r="J849" s="4" t="str">
        <f>IF(Women_Perfume_Table[[#This Row],[Z-Score]]&gt;3,"No","Yes")</f>
        <v>Yes</v>
      </c>
      <c r="K849" s="4">
        <f>AVERAGEIFS(Women_Perfume_Table[Total Sales],Women_Perfume_Table[Type],Women_Perfume_Table[[#This Row],[Type]])</f>
        <v>12921.930135363791</v>
      </c>
    </row>
    <row r="850" spans="1:11" x14ac:dyDescent="0.3">
      <c r="A850" s="4" t="s">
        <v>10</v>
      </c>
      <c r="B850" t="s">
        <v>7</v>
      </c>
      <c r="C850">
        <v>15.97</v>
      </c>
      <c r="D850">
        <v>3</v>
      </c>
      <c r="E850">
        <v>13</v>
      </c>
      <c r="F850">
        <f>Women_Perfume_Table[[#This Row],[Sold]]*Women_Perfume_Table[[#This Row],[Price]]</f>
        <v>207.61</v>
      </c>
      <c r="G850" s="2">
        <v>45300</v>
      </c>
      <c r="H850" s="3" t="s">
        <v>337</v>
      </c>
      <c r="I850">
        <f>((Women_Perfume_Table[[#This Row],[Total Sales]]-$M$2)/$M$3)</f>
        <v>-0.36990772716632042</v>
      </c>
      <c r="J850" s="4" t="str">
        <f>IF(Women_Perfume_Table[[#This Row],[Z-Score]]&gt;3,"No","Yes")</f>
        <v>Yes</v>
      </c>
      <c r="K850" s="4">
        <f>AVERAGEIFS(Women_Perfume_Table[Total Sales],Women_Perfume_Table[Type],Women_Perfume_Table[[#This Row],[Type]])</f>
        <v>398.99928571428575</v>
      </c>
    </row>
    <row r="851" spans="1:11" x14ac:dyDescent="0.3">
      <c r="A851" s="4" t="s">
        <v>260</v>
      </c>
      <c r="B851" t="s">
        <v>9</v>
      </c>
      <c r="C851">
        <v>29.5</v>
      </c>
      <c r="D851">
        <v>5</v>
      </c>
      <c r="E851">
        <v>7</v>
      </c>
      <c r="F851">
        <f>Women_Perfume_Table[[#This Row],[Sold]]*Women_Perfume_Table[[#This Row],[Price]]</f>
        <v>206.5</v>
      </c>
      <c r="G851" s="2">
        <v>45422</v>
      </c>
      <c r="H851" s="3" t="s">
        <v>336</v>
      </c>
      <c r="I851">
        <f>((Women_Perfume_Table[[#This Row],[Total Sales]]-$M$2)/$M$3)</f>
        <v>-0.36993773911941907</v>
      </c>
      <c r="J851" s="4" t="str">
        <f>IF(Women_Perfume_Table[[#This Row],[Z-Score]]&gt;3,"No","Yes")</f>
        <v>Yes</v>
      </c>
      <c r="K851" s="4">
        <f>AVERAGEIFS(Women_Perfume_Table[Total Sales],Women_Perfume_Table[Type],Women_Perfume_Table[[#This Row],[Type]])</f>
        <v>2618.7521428571413</v>
      </c>
    </row>
    <row r="852" spans="1:11" x14ac:dyDescent="0.3">
      <c r="A852" s="4" t="s">
        <v>72</v>
      </c>
      <c r="B852" t="s">
        <v>2</v>
      </c>
      <c r="C852">
        <v>66.989999999999995</v>
      </c>
      <c r="D852">
        <v>10</v>
      </c>
      <c r="E852">
        <v>3</v>
      </c>
      <c r="F852">
        <f>Women_Perfume_Table[[#This Row],[Sold]]*Women_Perfume_Table[[#This Row],[Price]]</f>
        <v>200.96999999999997</v>
      </c>
      <c r="G852" s="2">
        <v>45371</v>
      </c>
      <c r="H852" s="3" t="s">
        <v>337</v>
      </c>
      <c r="I852">
        <f>((Women_Perfume_Table[[#This Row],[Total Sales]]-$M$2)/$M$3)</f>
        <v>-0.37008725812900073</v>
      </c>
      <c r="J852" s="4" t="str">
        <f>IF(Women_Perfume_Table[[#This Row],[Z-Score]]&gt;3,"No","Yes")</f>
        <v>Yes</v>
      </c>
      <c r="K852" s="4">
        <f>AVERAGEIFS(Women_Perfume_Table[Total Sales],Women_Perfume_Table[Type],Women_Perfume_Table[[#This Row],[Type]])</f>
        <v>12921.930135363791</v>
      </c>
    </row>
    <row r="853" spans="1:11" x14ac:dyDescent="0.3">
      <c r="A853" s="4" t="s">
        <v>122</v>
      </c>
      <c r="B853" t="s">
        <v>2</v>
      </c>
      <c r="C853">
        <v>50</v>
      </c>
      <c r="D853">
        <v>2</v>
      </c>
      <c r="E853">
        <v>4</v>
      </c>
      <c r="F853">
        <f>Women_Perfume_Table[[#This Row],[Sold]]*Women_Perfume_Table[[#This Row],[Price]]</f>
        <v>200</v>
      </c>
      <c r="G853" s="2">
        <v>45406</v>
      </c>
      <c r="H853" s="3" t="s">
        <v>143</v>
      </c>
      <c r="I853">
        <f>((Women_Perfume_Table[[#This Row],[Total Sales]]-$M$2)/$M$3)</f>
        <v>-0.3701134847907176</v>
      </c>
      <c r="J853" s="4" t="str">
        <f>IF(Women_Perfume_Table[[#This Row],[Z-Score]]&gt;3,"No","Yes")</f>
        <v>Yes</v>
      </c>
      <c r="K853" s="4">
        <f>AVERAGEIFS(Women_Perfume_Table[Total Sales],Women_Perfume_Table[Type],Women_Perfume_Table[[#This Row],[Type]])</f>
        <v>12921.930135363791</v>
      </c>
    </row>
    <row r="854" spans="1:11" x14ac:dyDescent="0.3">
      <c r="A854" s="4" t="s">
        <v>48</v>
      </c>
      <c r="B854" t="s">
        <v>2</v>
      </c>
      <c r="C854">
        <v>49.99</v>
      </c>
      <c r="D854">
        <v>10</v>
      </c>
      <c r="E854">
        <v>4</v>
      </c>
      <c r="F854">
        <f>Women_Perfume_Table[[#This Row],[Sold]]*Women_Perfume_Table[[#This Row],[Price]]</f>
        <v>199.96</v>
      </c>
      <c r="G854" s="2">
        <v>45349</v>
      </c>
      <c r="H854" s="3" t="s">
        <v>336</v>
      </c>
      <c r="I854">
        <f>((Women_Perfume_Table[[#This Row],[Total Sales]]-$M$2)/$M$3)</f>
        <v>-0.37011456630254097</v>
      </c>
      <c r="J854" s="4" t="str">
        <f>IF(Women_Perfume_Table[[#This Row],[Z-Score]]&gt;3,"No","Yes")</f>
        <v>Yes</v>
      </c>
      <c r="K854" s="4">
        <f>AVERAGEIFS(Women_Perfume_Table[Total Sales],Women_Perfume_Table[Type],Women_Perfume_Table[[#This Row],[Type]])</f>
        <v>12921.930135363791</v>
      </c>
    </row>
    <row r="855" spans="1:11" x14ac:dyDescent="0.3">
      <c r="A855" s="4" t="s">
        <v>80</v>
      </c>
      <c r="B855" t="s">
        <v>46</v>
      </c>
      <c r="C855">
        <v>99</v>
      </c>
      <c r="D855">
        <v>2</v>
      </c>
      <c r="E855">
        <v>2</v>
      </c>
      <c r="F855">
        <f>Women_Perfume_Table[[#This Row],[Sold]]*Women_Perfume_Table[[#This Row],[Price]]</f>
        <v>198</v>
      </c>
      <c r="G855" s="2">
        <v>45374</v>
      </c>
      <c r="H855" s="3" t="s">
        <v>336</v>
      </c>
      <c r="I855">
        <f>((Women_Perfume_Table[[#This Row],[Total Sales]]-$M$2)/$M$3)</f>
        <v>-0.37016756038188636</v>
      </c>
      <c r="J855" s="4" t="str">
        <f>IF(Women_Perfume_Table[[#This Row],[Z-Score]]&gt;3,"No","Yes")</f>
        <v>Yes</v>
      </c>
      <c r="K855" s="4">
        <f>AVERAGEIFS(Women_Perfume_Table[Total Sales],Women_Perfume_Table[Type],Women_Perfume_Table[[#This Row],[Type]])</f>
        <v>7614.4719047619074</v>
      </c>
    </row>
    <row r="856" spans="1:11" x14ac:dyDescent="0.3">
      <c r="A856" s="4" t="s">
        <v>195</v>
      </c>
      <c r="B856" t="s">
        <v>4</v>
      </c>
      <c r="C856">
        <v>48.88</v>
      </c>
      <c r="D856">
        <v>10</v>
      </c>
      <c r="E856">
        <v>4</v>
      </c>
      <c r="F856">
        <f>Women_Perfume_Table[[#This Row],[Sold]]*Women_Perfume_Table[[#This Row],[Price]]</f>
        <v>195.52</v>
      </c>
      <c r="G856" s="2">
        <v>45339</v>
      </c>
      <c r="H856" s="3" t="s">
        <v>337</v>
      </c>
      <c r="I856">
        <f>((Women_Perfume_Table[[#This Row],[Total Sales]]-$M$2)/$M$3)</f>
        <v>-0.37023461411493563</v>
      </c>
      <c r="J856" s="4" t="str">
        <f>IF(Women_Perfume_Table[[#This Row],[Z-Score]]&gt;3,"No","Yes")</f>
        <v>Yes</v>
      </c>
      <c r="K856" s="4">
        <f>AVERAGEIFS(Women_Perfume_Table[Total Sales],Women_Perfume_Table[Type],Women_Perfume_Table[[#This Row],[Type]])</f>
        <v>24241.821658291443</v>
      </c>
    </row>
    <row r="857" spans="1:11" x14ac:dyDescent="0.3">
      <c r="A857" s="4" t="s">
        <v>322</v>
      </c>
      <c r="B857" t="s">
        <v>54</v>
      </c>
      <c r="C857">
        <v>19.3</v>
      </c>
      <c r="D857">
        <v>10</v>
      </c>
      <c r="E857">
        <v>10</v>
      </c>
      <c r="F857">
        <f>Women_Perfume_Table[[#This Row],[Sold]]*Women_Perfume_Table[[#This Row],[Price]]</f>
        <v>193</v>
      </c>
      <c r="G857" s="2">
        <v>45334</v>
      </c>
      <c r="H857" s="3" t="s">
        <v>337</v>
      </c>
      <c r="I857">
        <f>((Women_Perfume_Table[[#This Row],[Total Sales]]-$M$2)/$M$3)</f>
        <v>-0.37030274935980828</v>
      </c>
      <c r="J857" s="4" t="str">
        <f>IF(Women_Perfume_Table[[#This Row],[Z-Score]]&gt;3,"No","Yes")</f>
        <v>Yes</v>
      </c>
      <c r="K857" s="4">
        <f>AVERAGEIFS(Women_Perfume_Table[Total Sales],Women_Perfume_Table[Type],Women_Perfume_Table[[#This Row],[Type]])</f>
        <v>24241.821658291443</v>
      </c>
    </row>
    <row r="858" spans="1:11" x14ac:dyDescent="0.3">
      <c r="A858" s="4" t="s">
        <v>243</v>
      </c>
      <c r="B858" t="s">
        <v>2</v>
      </c>
      <c r="C858">
        <v>5.99</v>
      </c>
      <c r="D858">
        <v>196</v>
      </c>
      <c r="E858">
        <v>32</v>
      </c>
      <c r="F858">
        <f>Women_Perfume_Table[[#This Row],[Sold]]*Women_Perfume_Table[[#This Row],[Price]]</f>
        <v>191.68</v>
      </c>
      <c r="G858" s="2">
        <v>45327</v>
      </c>
      <c r="H858" s="3" t="s">
        <v>336</v>
      </c>
      <c r="I858">
        <f>((Women_Perfume_Table[[#This Row],[Total Sales]]-$M$2)/$M$3)</f>
        <v>-0.37033843924997967</v>
      </c>
      <c r="J858" s="4" t="str">
        <f>IF(Women_Perfume_Table[[#This Row],[Z-Score]]&gt;3,"No","Yes")</f>
        <v>Yes</v>
      </c>
      <c r="K858" s="4">
        <f>AVERAGEIFS(Women_Perfume_Table[Total Sales],Women_Perfume_Table[Type],Women_Perfume_Table[[#This Row],[Type]])</f>
        <v>12921.930135363791</v>
      </c>
    </row>
    <row r="859" spans="1:11" x14ac:dyDescent="0.3">
      <c r="A859" s="4" t="s">
        <v>400</v>
      </c>
      <c r="B859" t="s">
        <v>2</v>
      </c>
      <c r="C859">
        <v>11.89</v>
      </c>
      <c r="D859">
        <v>5</v>
      </c>
      <c r="E859">
        <v>16</v>
      </c>
      <c r="F859">
        <f>Women_Perfume_Table[[#This Row],[Sold]]*Women_Perfume_Table[[#This Row],[Price]]</f>
        <v>190.24</v>
      </c>
      <c r="G859" s="2">
        <v>45371</v>
      </c>
      <c r="H859" s="3" t="s">
        <v>336</v>
      </c>
      <c r="I859">
        <f>((Women_Perfume_Table[[#This Row],[Total Sales]]-$M$2)/$M$3)</f>
        <v>-0.37037737367562118</v>
      </c>
      <c r="J859" s="4" t="str">
        <f>IF(Women_Perfume_Table[[#This Row],[Z-Score]]&gt;3,"No","Yes")</f>
        <v>Yes</v>
      </c>
      <c r="K859" s="4">
        <f>AVERAGEIFS(Women_Perfume_Table[Total Sales],Women_Perfume_Table[Type],Women_Perfume_Table[[#This Row],[Type]])</f>
        <v>12921.930135363791</v>
      </c>
    </row>
    <row r="860" spans="1:11" x14ac:dyDescent="0.3">
      <c r="A860" s="4" t="s">
        <v>55</v>
      </c>
      <c r="B860" t="s">
        <v>2</v>
      </c>
      <c r="C860">
        <v>19</v>
      </c>
      <c r="D860">
        <v>10</v>
      </c>
      <c r="E860">
        <v>10</v>
      </c>
      <c r="F860">
        <f>Women_Perfume_Table[[#This Row],[Sold]]*Women_Perfume_Table[[#This Row],[Price]]</f>
        <v>190</v>
      </c>
      <c r="G860" s="2">
        <v>45403</v>
      </c>
      <c r="H860" s="3" t="s">
        <v>143</v>
      </c>
      <c r="I860">
        <f>((Women_Perfume_Table[[#This Row],[Total Sales]]-$M$2)/$M$3)</f>
        <v>-0.37038386274656143</v>
      </c>
      <c r="J860" s="4" t="str">
        <f>IF(Women_Perfume_Table[[#This Row],[Z-Score]]&gt;3,"No","Yes")</f>
        <v>Yes</v>
      </c>
      <c r="K860" s="4">
        <f>AVERAGEIFS(Women_Perfume_Table[Total Sales],Women_Perfume_Table[Type],Women_Perfume_Table[[#This Row],[Type]])</f>
        <v>12921.930135363791</v>
      </c>
    </row>
    <row r="861" spans="1:11" x14ac:dyDescent="0.3">
      <c r="A861" s="4" t="s">
        <v>29</v>
      </c>
      <c r="B861" t="s">
        <v>7</v>
      </c>
      <c r="C861">
        <v>31.01</v>
      </c>
      <c r="D861">
        <v>3</v>
      </c>
      <c r="E861">
        <v>6</v>
      </c>
      <c r="F861">
        <f>Women_Perfume_Table[[#This Row],[Sold]]*Women_Perfume_Table[[#This Row],[Price]]</f>
        <v>186.06</v>
      </c>
      <c r="G861" s="2">
        <v>45377</v>
      </c>
      <c r="H861" s="3" t="s">
        <v>335</v>
      </c>
      <c r="I861">
        <f>((Women_Perfume_Table[[#This Row],[Total Sales]]-$M$2)/$M$3)</f>
        <v>-0.37049039166116393</v>
      </c>
      <c r="J861" s="4" t="str">
        <f>IF(Women_Perfume_Table[[#This Row],[Z-Score]]&gt;3,"No","Yes")</f>
        <v>Yes</v>
      </c>
      <c r="K861" s="4">
        <f>AVERAGEIFS(Women_Perfume_Table[Total Sales],Women_Perfume_Table[Type],Women_Perfume_Table[[#This Row],[Type]])</f>
        <v>398.99928571428575</v>
      </c>
    </row>
    <row r="862" spans="1:11" x14ac:dyDescent="0.3">
      <c r="A862" s="4" t="s">
        <v>6</v>
      </c>
      <c r="B862" t="s">
        <v>2</v>
      </c>
      <c r="C862">
        <v>22.99</v>
      </c>
      <c r="D862">
        <v>10</v>
      </c>
      <c r="E862">
        <v>8</v>
      </c>
      <c r="F862">
        <f>Women_Perfume_Table[[#This Row],[Sold]]*Women_Perfume_Table[[#This Row],[Price]]</f>
        <v>183.92</v>
      </c>
      <c r="G862" s="2">
        <v>45328</v>
      </c>
      <c r="H862" s="3" t="s">
        <v>337</v>
      </c>
      <c r="I862">
        <f>((Women_Perfume_Table[[#This Row],[Total Sales]]-$M$2)/$M$3)</f>
        <v>-0.37054825254371448</v>
      </c>
      <c r="J862" s="4" t="str">
        <f>IF(Women_Perfume_Table[[#This Row],[Z-Score]]&gt;3,"No","Yes")</f>
        <v>Yes</v>
      </c>
      <c r="K862" s="4">
        <f>AVERAGEIFS(Women_Perfume_Table[Total Sales],Women_Perfume_Table[Type],Women_Perfume_Table[[#This Row],[Type]])</f>
        <v>12921.930135363791</v>
      </c>
    </row>
    <row r="863" spans="1:11" x14ac:dyDescent="0.3">
      <c r="A863" s="4" t="s">
        <v>40</v>
      </c>
      <c r="B863" t="s">
        <v>41</v>
      </c>
      <c r="C863">
        <v>36.68</v>
      </c>
      <c r="D863">
        <v>10</v>
      </c>
      <c r="E863">
        <v>5</v>
      </c>
      <c r="F863">
        <f>Women_Perfume_Table[[#This Row],[Sold]]*Women_Perfume_Table[[#This Row],[Price]]</f>
        <v>183.4</v>
      </c>
      <c r="G863" s="2">
        <v>45296</v>
      </c>
      <c r="H863" s="3" t="s">
        <v>336</v>
      </c>
      <c r="I863">
        <f>((Women_Perfume_Table[[#This Row],[Total Sales]]-$M$2)/$M$3)</f>
        <v>-0.37056231219741836</v>
      </c>
      <c r="J863" s="4" t="str">
        <f>IF(Women_Perfume_Table[[#This Row],[Z-Score]]&gt;3,"No","Yes")</f>
        <v>Yes</v>
      </c>
      <c r="K863" s="4">
        <f>AVERAGEIFS(Women_Perfume_Table[Total Sales],Women_Perfume_Table[Type],Women_Perfume_Table[[#This Row],[Type]])</f>
        <v>12921.930135363791</v>
      </c>
    </row>
    <row r="864" spans="1:11" x14ac:dyDescent="0.3">
      <c r="A864" s="4" t="s">
        <v>219</v>
      </c>
      <c r="B864" s="4" t="s">
        <v>206</v>
      </c>
      <c r="C864">
        <v>44.95</v>
      </c>
      <c r="D864">
        <v>2</v>
      </c>
      <c r="E864">
        <v>4</v>
      </c>
      <c r="F864">
        <f>Women_Perfume_Table[[#This Row],[Sold]]*Women_Perfume_Table[[#This Row],[Price]]</f>
        <v>179.8</v>
      </c>
      <c r="G864" s="2">
        <v>45317</v>
      </c>
      <c r="H864" s="3" t="s">
        <v>143</v>
      </c>
      <c r="I864">
        <f>((Women_Perfume_Table[[#This Row],[Total Sales]]-$M$2)/$M$3)</f>
        <v>-0.37065964826152215</v>
      </c>
      <c r="J864" s="4" t="str">
        <f>IF(Women_Perfume_Table[[#This Row],[Z-Score]]&gt;3,"No","Yes")</f>
        <v>Yes</v>
      </c>
      <c r="K864" s="4">
        <f>AVERAGEIFS(Women_Perfume_Table[Total Sales],Women_Perfume_Table[Type],Women_Perfume_Table[[#This Row],[Type]])</f>
        <v>1029.6335714285715</v>
      </c>
    </row>
    <row r="865" spans="1:11" x14ac:dyDescent="0.3">
      <c r="A865" s="4" t="s">
        <v>232</v>
      </c>
      <c r="B865" t="s">
        <v>2</v>
      </c>
      <c r="C865">
        <v>29.9</v>
      </c>
      <c r="D865">
        <v>3</v>
      </c>
      <c r="E865">
        <v>6</v>
      </c>
      <c r="F865">
        <f>Women_Perfume_Table[[#This Row],[Sold]]*Women_Perfume_Table[[#This Row],[Price]]</f>
        <v>179.39999999999998</v>
      </c>
      <c r="G865" s="2">
        <v>45426</v>
      </c>
      <c r="H865" s="3" t="s">
        <v>336</v>
      </c>
      <c r="I865">
        <f>((Women_Perfume_Table[[#This Row],[Total Sales]]-$M$2)/$M$3)</f>
        <v>-0.3706704633797559</v>
      </c>
      <c r="J865" s="4" t="str">
        <f>IF(Women_Perfume_Table[[#This Row],[Z-Score]]&gt;3,"No","Yes")</f>
        <v>Yes</v>
      </c>
      <c r="K865" s="4">
        <f>AVERAGEIFS(Women_Perfume_Table[Total Sales],Women_Perfume_Table[Type],Women_Perfume_Table[[#This Row],[Type]])</f>
        <v>12921.930135363791</v>
      </c>
    </row>
    <row r="866" spans="1:11" x14ac:dyDescent="0.3">
      <c r="A866" s="4" t="s">
        <v>280</v>
      </c>
      <c r="B866" t="s">
        <v>2</v>
      </c>
      <c r="C866">
        <v>59.5</v>
      </c>
      <c r="D866">
        <v>10</v>
      </c>
      <c r="E866">
        <v>3</v>
      </c>
      <c r="F866">
        <f>Women_Perfume_Table[[#This Row],[Sold]]*Women_Perfume_Table[[#This Row],[Price]]</f>
        <v>178.5</v>
      </c>
      <c r="G866" s="2">
        <v>45294</v>
      </c>
      <c r="H866" s="3" t="s">
        <v>336</v>
      </c>
      <c r="I866">
        <f>((Women_Perfume_Table[[#This Row],[Total Sales]]-$M$2)/$M$3)</f>
        <v>-0.37069479739578187</v>
      </c>
      <c r="J866" s="4" t="str">
        <f>IF(Women_Perfume_Table[[#This Row],[Z-Score]]&gt;3,"No","Yes")</f>
        <v>Yes</v>
      </c>
      <c r="K866" s="4">
        <f>AVERAGEIFS(Women_Perfume_Table[Total Sales],Women_Perfume_Table[Type],Women_Perfume_Table[[#This Row],[Type]])</f>
        <v>12921.930135363791</v>
      </c>
    </row>
    <row r="867" spans="1:11" x14ac:dyDescent="0.3">
      <c r="A867" s="4" t="s">
        <v>5</v>
      </c>
      <c r="B867" t="s">
        <v>2</v>
      </c>
      <c r="C867">
        <v>21.95</v>
      </c>
      <c r="D867">
        <v>10</v>
      </c>
      <c r="E867">
        <v>8</v>
      </c>
      <c r="F867">
        <f>Women_Perfume_Table[[#This Row],[Sold]]*Women_Perfume_Table[[#This Row],[Price]]</f>
        <v>175.6</v>
      </c>
      <c r="G867" s="2">
        <v>45319</v>
      </c>
      <c r="H867" s="3" t="s">
        <v>143</v>
      </c>
      <c r="I867">
        <f>((Women_Perfume_Table[[#This Row],[Total Sales]]-$M$2)/$M$3)</f>
        <v>-0.37077320700297656</v>
      </c>
      <c r="J867" s="4" t="str">
        <f>IF(Women_Perfume_Table[[#This Row],[Z-Score]]&gt;3,"No","Yes")</f>
        <v>Yes</v>
      </c>
      <c r="K867" s="4">
        <f>AVERAGEIFS(Women_Perfume_Table[Total Sales],Women_Perfume_Table[Type],Women_Perfume_Table[[#This Row],[Type]])</f>
        <v>12921.930135363791</v>
      </c>
    </row>
    <row r="868" spans="1:11" x14ac:dyDescent="0.3">
      <c r="A868" s="4" t="s">
        <v>292</v>
      </c>
      <c r="B868" t="s">
        <v>111</v>
      </c>
      <c r="C868">
        <v>58.5</v>
      </c>
      <c r="D868">
        <v>10</v>
      </c>
      <c r="E868">
        <v>3</v>
      </c>
      <c r="F868">
        <f>Women_Perfume_Table[[#This Row],[Sold]]*Women_Perfume_Table[[#This Row],[Price]]</f>
        <v>175.5</v>
      </c>
      <c r="G868" s="2">
        <v>45375</v>
      </c>
      <c r="H868" s="3" t="s">
        <v>336</v>
      </c>
      <c r="I868">
        <f>((Women_Perfume_Table[[#This Row],[Total Sales]]-$M$2)/$M$3)</f>
        <v>-0.37077591078253502</v>
      </c>
      <c r="J868" s="4" t="str">
        <f>IF(Women_Perfume_Table[[#This Row],[Z-Score]]&gt;3,"No","Yes")</f>
        <v>Yes</v>
      </c>
      <c r="K868" s="4">
        <f>AVERAGEIFS(Women_Perfume_Table[Total Sales],Women_Perfume_Table[Type],Women_Perfume_Table[[#This Row],[Type]])</f>
        <v>5114.6000000000004</v>
      </c>
    </row>
    <row r="869" spans="1:11" x14ac:dyDescent="0.3">
      <c r="A869" s="4" t="s">
        <v>122</v>
      </c>
      <c r="B869" t="s">
        <v>4</v>
      </c>
      <c r="C869">
        <v>34.99</v>
      </c>
      <c r="D869">
        <v>6</v>
      </c>
      <c r="E869">
        <v>5</v>
      </c>
      <c r="F869">
        <f>Women_Perfume_Table[[#This Row],[Sold]]*Women_Perfume_Table[[#This Row],[Price]]</f>
        <v>174.95000000000002</v>
      </c>
      <c r="G869" s="2">
        <v>45352</v>
      </c>
      <c r="H869" s="3" t="s">
        <v>335</v>
      </c>
      <c r="I869">
        <f>((Women_Perfume_Table[[#This Row],[Total Sales]]-$M$2)/$M$3)</f>
        <v>-0.37079078157010642</v>
      </c>
      <c r="J869" s="4" t="str">
        <f>IF(Women_Perfume_Table[[#This Row],[Z-Score]]&gt;3,"No","Yes")</f>
        <v>Yes</v>
      </c>
      <c r="K869" s="4">
        <f>AVERAGEIFS(Women_Perfume_Table[Total Sales],Women_Perfume_Table[Type],Women_Perfume_Table[[#This Row],[Type]])</f>
        <v>24241.821658291443</v>
      </c>
    </row>
    <row r="870" spans="1:11" x14ac:dyDescent="0.3">
      <c r="A870" s="4" t="s">
        <v>220</v>
      </c>
      <c r="B870" t="s">
        <v>2</v>
      </c>
      <c r="C870">
        <v>42.99</v>
      </c>
      <c r="D870">
        <v>2</v>
      </c>
      <c r="E870">
        <v>4</v>
      </c>
      <c r="F870">
        <f>Women_Perfume_Table[[#This Row],[Sold]]*Women_Perfume_Table[[#This Row],[Price]]</f>
        <v>171.96</v>
      </c>
      <c r="G870" s="2">
        <v>45360</v>
      </c>
      <c r="H870" s="3" t="s">
        <v>335</v>
      </c>
      <c r="I870">
        <f>((Women_Perfume_Table[[#This Row],[Total Sales]]-$M$2)/$M$3)</f>
        <v>-0.37087162457890377</v>
      </c>
      <c r="J870" s="4" t="str">
        <f>IF(Women_Perfume_Table[[#This Row],[Z-Score]]&gt;3,"No","Yes")</f>
        <v>Yes</v>
      </c>
      <c r="K870" s="4">
        <f>AVERAGEIFS(Women_Perfume_Table[Total Sales],Women_Perfume_Table[Type],Women_Perfume_Table[[#This Row],[Type]])</f>
        <v>12921.930135363791</v>
      </c>
    </row>
    <row r="871" spans="1:11" x14ac:dyDescent="0.3">
      <c r="A871" s="4" t="s">
        <v>13</v>
      </c>
      <c r="B871" t="s">
        <v>2</v>
      </c>
      <c r="C871">
        <v>18.95</v>
      </c>
      <c r="D871">
        <v>8</v>
      </c>
      <c r="E871">
        <v>9</v>
      </c>
      <c r="F871">
        <f>Women_Perfume_Table[[#This Row],[Sold]]*Women_Perfume_Table[[#This Row],[Price]]</f>
        <v>170.54999999999998</v>
      </c>
      <c r="G871" s="2">
        <v>45386</v>
      </c>
      <c r="H871" s="3" t="s">
        <v>335</v>
      </c>
      <c r="I871">
        <f>((Women_Perfume_Table[[#This Row],[Total Sales]]-$M$2)/$M$3)</f>
        <v>-0.37090974787067771</v>
      </c>
      <c r="J871" s="4" t="str">
        <f>IF(Women_Perfume_Table[[#This Row],[Z-Score]]&gt;3,"No","Yes")</f>
        <v>Yes</v>
      </c>
      <c r="K871" s="4">
        <f>AVERAGEIFS(Women_Perfume_Table[Total Sales],Women_Perfume_Table[Type],Women_Perfume_Table[[#This Row],[Type]])</f>
        <v>12921.930135363791</v>
      </c>
    </row>
    <row r="872" spans="1:11" x14ac:dyDescent="0.3">
      <c r="A872" s="4" t="s">
        <v>403</v>
      </c>
      <c r="B872" s="4" t="s">
        <v>46</v>
      </c>
      <c r="C872">
        <v>28</v>
      </c>
      <c r="D872">
        <v>10</v>
      </c>
      <c r="E872">
        <v>6</v>
      </c>
      <c r="F872">
        <f>Women_Perfume_Table[[#This Row],[Sold]]*Women_Perfume_Table[[#This Row],[Price]]</f>
        <v>168</v>
      </c>
      <c r="G872" s="2">
        <v>45350</v>
      </c>
      <c r="H872" s="3" t="s">
        <v>337</v>
      </c>
      <c r="I872">
        <f>((Women_Perfume_Table[[#This Row],[Total Sales]]-$M$2)/$M$3)</f>
        <v>-0.37097869424941787</v>
      </c>
      <c r="J872" s="4" t="str">
        <f>IF(Women_Perfume_Table[[#This Row],[Z-Score]]&gt;3,"No","Yes")</f>
        <v>Yes</v>
      </c>
      <c r="K872" s="4">
        <f>AVERAGEIFS(Women_Perfume_Table[Total Sales],Women_Perfume_Table[Type],Women_Perfume_Table[[#This Row],[Type]])</f>
        <v>7614.4719047619074</v>
      </c>
    </row>
    <row r="873" spans="1:11" x14ac:dyDescent="0.3">
      <c r="A873" s="4" t="s">
        <v>39</v>
      </c>
      <c r="B873" t="s">
        <v>4</v>
      </c>
      <c r="C873">
        <v>11.95</v>
      </c>
      <c r="D873">
        <v>8</v>
      </c>
      <c r="E873">
        <v>14</v>
      </c>
      <c r="F873">
        <f>Women_Perfume_Table[[#This Row],[Sold]]*Women_Perfume_Table[[#This Row],[Price]]</f>
        <v>167.29999999999998</v>
      </c>
      <c r="G873" s="2">
        <v>45315</v>
      </c>
      <c r="H873" s="3" t="s">
        <v>335</v>
      </c>
      <c r="I873">
        <f>((Women_Perfume_Table[[#This Row],[Total Sales]]-$M$2)/$M$3)</f>
        <v>-0.37099762070632697</v>
      </c>
      <c r="J873" s="4" t="str">
        <f>IF(Women_Perfume_Table[[#This Row],[Z-Score]]&gt;3,"No","Yes")</f>
        <v>Yes</v>
      </c>
      <c r="K873" s="4">
        <f>AVERAGEIFS(Women_Perfume_Table[Total Sales],Women_Perfume_Table[Type],Women_Perfume_Table[[#This Row],[Type]])</f>
        <v>24241.821658291443</v>
      </c>
    </row>
    <row r="874" spans="1:11" x14ac:dyDescent="0.3">
      <c r="A874" s="4" t="s">
        <v>115</v>
      </c>
      <c r="B874" t="s">
        <v>2</v>
      </c>
      <c r="C874">
        <v>12.74</v>
      </c>
      <c r="D874">
        <v>10</v>
      </c>
      <c r="E874">
        <v>13</v>
      </c>
      <c r="F874">
        <f>Women_Perfume_Table[[#This Row],[Sold]]*Women_Perfume_Table[[#This Row],[Price]]</f>
        <v>165.62</v>
      </c>
      <c r="G874" s="2">
        <v>45307</v>
      </c>
      <c r="H874" s="3" t="s">
        <v>336</v>
      </c>
      <c r="I874">
        <f>((Women_Perfume_Table[[#This Row],[Total Sales]]-$M$2)/$M$3)</f>
        <v>-0.37104304420290868</v>
      </c>
      <c r="J874" s="4" t="str">
        <f>IF(Women_Perfume_Table[[#This Row],[Z-Score]]&gt;3,"No","Yes")</f>
        <v>Yes</v>
      </c>
      <c r="K874" s="4">
        <f>AVERAGEIFS(Women_Perfume_Table[Total Sales],Women_Perfume_Table[Type],Women_Perfume_Table[[#This Row],[Type]])</f>
        <v>12921.930135363791</v>
      </c>
    </row>
    <row r="875" spans="1:11" x14ac:dyDescent="0.3">
      <c r="A875" s="4" t="s">
        <v>13</v>
      </c>
      <c r="B875" t="s">
        <v>4</v>
      </c>
      <c r="C875">
        <v>53.99</v>
      </c>
      <c r="D875">
        <v>9</v>
      </c>
      <c r="E875">
        <v>3</v>
      </c>
      <c r="F875">
        <f>Women_Perfume_Table[[#This Row],[Sold]]*Women_Perfume_Table[[#This Row],[Price]]</f>
        <v>161.97</v>
      </c>
      <c r="G875" s="2">
        <v>45360</v>
      </c>
      <c r="H875" s="3" t="s">
        <v>143</v>
      </c>
      <c r="I875">
        <f>((Women_Perfume_Table[[#This Row],[Total Sales]]-$M$2)/$M$3)</f>
        <v>-0.37114173215679175</v>
      </c>
      <c r="J875" s="4" t="str">
        <f>IF(Women_Perfume_Table[[#This Row],[Z-Score]]&gt;3,"No","Yes")</f>
        <v>Yes</v>
      </c>
      <c r="K875" s="4">
        <f>AVERAGEIFS(Women_Perfume_Table[Total Sales],Women_Perfume_Table[Type],Women_Perfume_Table[[#This Row],[Type]])</f>
        <v>24241.821658291443</v>
      </c>
    </row>
    <row r="876" spans="1:11" x14ac:dyDescent="0.3">
      <c r="A876" s="4" t="s">
        <v>31</v>
      </c>
      <c r="B876" t="s">
        <v>2</v>
      </c>
      <c r="C876">
        <v>22.99</v>
      </c>
      <c r="D876">
        <v>10</v>
      </c>
      <c r="E876">
        <v>7</v>
      </c>
      <c r="F876">
        <f>Women_Perfume_Table[[#This Row],[Sold]]*Women_Perfume_Table[[#This Row],[Price]]</f>
        <v>160.92999999999998</v>
      </c>
      <c r="G876" s="2">
        <v>45390</v>
      </c>
      <c r="H876" s="3" t="s">
        <v>143</v>
      </c>
      <c r="I876">
        <f>((Women_Perfume_Table[[#This Row],[Total Sales]]-$M$2)/$M$3)</f>
        <v>-0.37116985146419945</v>
      </c>
      <c r="J876" s="4" t="str">
        <f>IF(Women_Perfume_Table[[#This Row],[Z-Score]]&gt;3,"No","Yes")</f>
        <v>Yes</v>
      </c>
      <c r="K876" s="4">
        <f>AVERAGEIFS(Women_Perfume_Table[Total Sales],Women_Perfume_Table[Type],Women_Perfume_Table[[#This Row],[Type]])</f>
        <v>12921.930135363791</v>
      </c>
    </row>
    <row r="877" spans="1:11" x14ac:dyDescent="0.3">
      <c r="A877" s="4" t="s">
        <v>346</v>
      </c>
      <c r="B877" t="s">
        <v>2</v>
      </c>
      <c r="C877">
        <v>80</v>
      </c>
      <c r="D877">
        <v>10</v>
      </c>
      <c r="E877">
        <v>2</v>
      </c>
      <c r="F877">
        <f>Women_Perfume_Table[[#This Row],[Sold]]*Women_Perfume_Table[[#This Row],[Price]]</f>
        <v>160</v>
      </c>
      <c r="G877" s="2">
        <v>45313</v>
      </c>
      <c r="H877" s="3" t="s">
        <v>336</v>
      </c>
      <c r="I877">
        <f>((Women_Perfume_Table[[#This Row],[Total Sales]]-$M$2)/$M$3)</f>
        <v>-0.37119499661409294</v>
      </c>
      <c r="J877" s="4" t="str">
        <f>IF(Women_Perfume_Table[[#This Row],[Z-Score]]&gt;3,"No","Yes")</f>
        <v>Yes</v>
      </c>
      <c r="K877" s="4">
        <f>AVERAGEIFS(Women_Perfume_Table[Total Sales],Women_Perfume_Table[Type],Women_Perfume_Table[[#This Row],[Type]])</f>
        <v>12921.930135363791</v>
      </c>
    </row>
    <row r="878" spans="1:11" x14ac:dyDescent="0.3">
      <c r="A878" s="4" t="s">
        <v>80</v>
      </c>
      <c r="B878" t="s">
        <v>46</v>
      </c>
      <c r="C878">
        <v>79.989999999999995</v>
      </c>
      <c r="D878">
        <v>8</v>
      </c>
      <c r="E878">
        <v>2</v>
      </c>
      <c r="F878">
        <f>Women_Perfume_Table[[#This Row],[Sold]]*Women_Perfume_Table[[#This Row],[Price]]</f>
        <v>159.97999999999999</v>
      </c>
      <c r="G878" s="2">
        <v>45402</v>
      </c>
      <c r="H878" s="3" t="s">
        <v>337</v>
      </c>
      <c r="I878">
        <f>((Women_Perfume_Table[[#This Row],[Total Sales]]-$M$2)/$M$3)</f>
        <v>-0.37119553737000466</v>
      </c>
      <c r="J878" s="4" t="str">
        <f>IF(Women_Perfume_Table[[#This Row],[Z-Score]]&gt;3,"No","Yes")</f>
        <v>Yes</v>
      </c>
      <c r="K878" s="4">
        <f>AVERAGEIFS(Women_Perfume_Table[Total Sales],Women_Perfume_Table[Type],Women_Perfume_Table[[#This Row],[Type]])</f>
        <v>7614.4719047619074</v>
      </c>
    </row>
    <row r="879" spans="1:11" x14ac:dyDescent="0.3">
      <c r="A879" s="4" t="s">
        <v>264</v>
      </c>
      <c r="B879" t="s">
        <v>2</v>
      </c>
      <c r="C879">
        <v>76.5</v>
      </c>
      <c r="D879">
        <v>10</v>
      </c>
      <c r="E879">
        <v>2</v>
      </c>
      <c r="F879">
        <f>Women_Perfume_Table[[#This Row],[Sold]]*Women_Perfume_Table[[#This Row],[Price]]</f>
        <v>153</v>
      </c>
      <c r="G879" s="2">
        <v>45427</v>
      </c>
      <c r="H879" s="3" t="s">
        <v>336</v>
      </c>
      <c r="I879">
        <f>((Women_Perfume_Table[[#This Row],[Total Sales]]-$M$2)/$M$3)</f>
        <v>-0.37138426118318363</v>
      </c>
      <c r="J879" s="4" t="str">
        <f>IF(Women_Perfume_Table[[#This Row],[Z-Score]]&gt;3,"No","Yes")</f>
        <v>Yes</v>
      </c>
      <c r="K879" s="4">
        <f>AVERAGEIFS(Women_Perfume_Table[Total Sales],Women_Perfume_Table[Type],Women_Perfume_Table[[#This Row],[Type]])</f>
        <v>12921.930135363791</v>
      </c>
    </row>
    <row r="880" spans="1:11" x14ac:dyDescent="0.3">
      <c r="A880" s="4" t="s">
        <v>58</v>
      </c>
      <c r="B880" t="s">
        <v>2</v>
      </c>
      <c r="C880">
        <v>15</v>
      </c>
      <c r="D880">
        <v>5</v>
      </c>
      <c r="E880">
        <v>10</v>
      </c>
      <c r="F880">
        <f>Women_Perfume_Table[[#This Row],[Sold]]*Women_Perfume_Table[[#This Row],[Price]]</f>
        <v>150</v>
      </c>
      <c r="G880" s="2">
        <v>45422</v>
      </c>
      <c r="H880" s="3" t="s">
        <v>337</v>
      </c>
      <c r="I880">
        <f>((Women_Perfume_Table[[#This Row],[Total Sales]]-$M$2)/$M$3)</f>
        <v>-0.37146537456993678</v>
      </c>
      <c r="J880" s="4" t="str">
        <f>IF(Women_Perfume_Table[[#This Row],[Z-Score]]&gt;3,"No","Yes")</f>
        <v>Yes</v>
      </c>
      <c r="K880" s="4">
        <f>AVERAGEIFS(Women_Perfume_Table[Total Sales],Women_Perfume_Table[Type],Women_Perfume_Table[[#This Row],[Type]])</f>
        <v>12921.930135363791</v>
      </c>
    </row>
    <row r="881" spans="1:11" x14ac:dyDescent="0.3">
      <c r="A881" s="4" t="s">
        <v>346</v>
      </c>
      <c r="B881" t="s">
        <v>2</v>
      </c>
      <c r="C881">
        <v>150</v>
      </c>
      <c r="D881">
        <v>3</v>
      </c>
      <c r="E881">
        <v>1</v>
      </c>
      <c r="F881">
        <f>Women_Perfume_Table[[#This Row],[Sold]]*Women_Perfume_Table[[#This Row],[Price]]</f>
        <v>150</v>
      </c>
      <c r="G881" s="2">
        <v>45322</v>
      </c>
      <c r="H881" s="3" t="s">
        <v>336</v>
      </c>
      <c r="I881">
        <f>((Women_Perfume_Table[[#This Row],[Total Sales]]-$M$2)/$M$3)</f>
        <v>-0.37146537456993678</v>
      </c>
      <c r="J881" s="4" t="str">
        <f>IF(Women_Perfume_Table[[#This Row],[Z-Score]]&gt;3,"No","Yes")</f>
        <v>Yes</v>
      </c>
      <c r="K881" s="4">
        <f>AVERAGEIFS(Women_Perfume_Table[Total Sales],Women_Perfume_Table[Type],Women_Perfume_Table[[#This Row],[Type]])</f>
        <v>12921.930135363791</v>
      </c>
    </row>
    <row r="882" spans="1:11" x14ac:dyDescent="0.3">
      <c r="A882" s="4" t="s">
        <v>70</v>
      </c>
      <c r="B882" t="s">
        <v>9</v>
      </c>
      <c r="C882">
        <v>50</v>
      </c>
      <c r="D882">
        <v>3</v>
      </c>
      <c r="E882">
        <v>3</v>
      </c>
      <c r="F882">
        <f>Women_Perfume_Table[[#This Row],[Sold]]*Women_Perfume_Table[[#This Row],[Price]]</f>
        <v>150</v>
      </c>
      <c r="G882" s="2">
        <v>45313</v>
      </c>
      <c r="H882" s="3" t="s">
        <v>337</v>
      </c>
      <c r="I882">
        <f>((Women_Perfume_Table[[#This Row],[Total Sales]]-$M$2)/$M$3)</f>
        <v>-0.37146537456993678</v>
      </c>
      <c r="J882" s="4" t="str">
        <f>IF(Women_Perfume_Table[[#This Row],[Z-Score]]&gt;3,"No","Yes")</f>
        <v>Yes</v>
      </c>
      <c r="K882" s="4">
        <f>AVERAGEIFS(Women_Perfume_Table[Total Sales],Women_Perfume_Table[Type],Women_Perfume_Table[[#This Row],[Type]])</f>
        <v>2618.7521428571413</v>
      </c>
    </row>
    <row r="883" spans="1:11" x14ac:dyDescent="0.3">
      <c r="A883" s="4" t="s">
        <v>11</v>
      </c>
      <c r="B883" t="s">
        <v>246</v>
      </c>
      <c r="C883">
        <v>29.99</v>
      </c>
      <c r="D883">
        <v>6</v>
      </c>
      <c r="E883">
        <v>5</v>
      </c>
      <c r="F883">
        <f>Women_Perfume_Table[[#This Row],[Sold]]*Women_Perfume_Table[[#This Row],[Price]]</f>
        <v>149.94999999999999</v>
      </c>
      <c r="G883" s="2">
        <v>45324</v>
      </c>
      <c r="H883" s="3" t="s">
        <v>337</v>
      </c>
      <c r="I883">
        <f>((Women_Perfume_Table[[#This Row],[Total Sales]]-$M$2)/$M$3)</f>
        <v>-0.37146672645971601</v>
      </c>
      <c r="J883" s="4" t="str">
        <f>IF(Women_Perfume_Table[[#This Row],[Z-Score]]&gt;3,"No","Yes")</f>
        <v>Yes</v>
      </c>
      <c r="K883" s="4">
        <f>AVERAGEIFS(Women_Perfume_Table[Total Sales],Women_Perfume_Table[Type],Women_Perfume_Table[[#This Row],[Type]])</f>
        <v>2547.2425000000003</v>
      </c>
    </row>
    <row r="884" spans="1:11" x14ac:dyDescent="0.3">
      <c r="A884" s="4" t="s">
        <v>284</v>
      </c>
      <c r="B884" s="4" t="s">
        <v>9</v>
      </c>
      <c r="C884">
        <v>140</v>
      </c>
      <c r="D884">
        <v>1</v>
      </c>
      <c r="E884">
        <v>1</v>
      </c>
      <c r="F884">
        <f>Women_Perfume_Table[[#This Row],[Sold]]*Women_Perfume_Table[[#This Row],[Price]]</f>
        <v>140</v>
      </c>
      <c r="G884" s="2">
        <v>45420</v>
      </c>
      <c r="H884" s="3" t="s">
        <v>143</v>
      </c>
      <c r="I884">
        <f>((Women_Perfume_Table[[#This Row],[Total Sales]]-$M$2)/$M$3)</f>
        <v>-0.37173575252578067</v>
      </c>
      <c r="J884" s="4" t="str">
        <f>IF(Women_Perfume_Table[[#This Row],[Z-Score]]&gt;3,"No","Yes")</f>
        <v>Yes</v>
      </c>
      <c r="K884" s="4">
        <f>AVERAGEIFS(Women_Perfume_Table[Total Sales],Women_Perfume_Table[Type],Women_Perfume_Table[[#This Row],[Type]])</f>
        <v>2618.7521428571413</v>
      </c>
    </row>
    <row r="885" spans="1:11" x14ac:dyDescent="0.3">
      <c r="A885" s="4" t="s">
        <v>384</v>
      </c>
      <c r="B885" t="s">
        <v>2</v>
      </c>
      <c r="C885">
        <v>28</v>
      </c>
      <c r="D885">
        <v>4</v>
      </c>
      <c r="E885">
        <v>5</v>
      </c>
      <c r="F885">
        <f>Women_Perfume_Table[[#This Row],[Sold]]*Women_Perfume_Table[[#This Row],[Price]]</f>
        <v>140</v>
      </c>
      <c r="G885" s="2">
        <v>45373</v>
      </c>
      <c r="H885" s="3" t="s">
        <v>337</v>
      </c>
      <c r="I885">
        <f>((Women_Perfume_Table[[#This Row],[Total Sales]]-$M$2)/$M$3)</f>
        <v>-0.37173575252578067</v>
      </c>
      <c r="J885" s="4" t="str">
        <f>IF(Women_Perfume_Table[[#This Row],[Z-Score]]&gt;3,"No","Yes")</f>
        <v>Yes</v>
      </c>
      <c r="K885" s="4">
        <f>AVERAGEIFS(Women_Perfume_Table[Total Sales],Women_Perfume_Table[Type],Women_Perfume_Table[[#This Row],[Type]])</f>
        <v>12921.930135363791</v>
      </c>
    </row>
    <row r="886" spans="1:11" x14ac:dyDescent="0.3">
      <c r="A886" s="4" t="s">
        <v>329</v>
      </c>
      <c r="B886" t="s">
        <v>2</v>
      </c>
      <c r="C886">
        <v>11.66</v>
      </c>
      <c r="D886">
        <v>2</v>
      </c>
      <c r="E886">
        <v>12</v>
      </c>
      <c r="F886">
        <f>Women_Perfume_Table[[#This Row],[Sold]]*Women_Perfume_Table[[#This Row],[Price]]</f>
        <v>139.92000000000002</v>
      </c>
      <c r="G886" s="2">
        <v>45295</v>
      </c>
      <c r="H886" s="3" t="s">
        <v>337</v>
      </c>
      <c r="I886">
        <f>((Women_Perfume_Table[[#This Row],[Total Sales]]-$M$2)/$M$3)</f>
        <v>-0.37173791554942742</v>
      </c>
      <c r="J886" s="4" t="str">
        <f>IF(Women_Perfume_Table[[#This Row],[Z-Score]]&gt;3,"No","Yes")</f>
        <v>Yes</v>
      </c>
      <c r="K886" s="4">
        <f>AVERAGEIFS(Women_Perfume_Table[Total Sales],Women_Perfume_Table[Type],Women_Perfume_Table[[#This Row],[Type]])</f>
        <v>12921.930135363791</v>
      </c>
    </row>
    <row r="887" spans="1:11" x14ac:dyDescent="0.3">
      <c r="A887" s="4" t="s">
        <v>166</v>
      </c>
      <c r="B887" t="s">
        <v>9</v>
      </c>
      <c r="C887">
        <v>13.99</v>
      </c>
      <c r="D887">
        <v>10</v>
      </c>
      <c r="E887">
        <v>10</v>
      </c>
      <c r="F887">
        <f>Women_Perfume_Table[[#This Row],[Sold]]*Women_Perfume_Table[[#This Row],[Price]]</f>
        <v>139.9</v>
      </c>
      <c r="G887" s="2">
        <v>45338</v>
      </c>
      <c r="H887" s="3" t="s">
        <v>143</v>
      </c>
      <c r="I887">
        <f>((Women_Perfume_Table[[#This Row],[Total Sales]]-$M$2)/$M$3)</f>
        <v>-0.37173845630533908</v>
      </c>
      <c r="J887" s="4" t="str">
        <f>IF(Women_Perfume_Table[[#This Row],[Z-Score]]&gt;3,"No","Yes")</f>
        <v>Yes</v>
      </c>
      <c r="K887" s="4">
        <f>AVERAGEIFS(Women_Perfume_Table[Total Sales],Women_Perfume_Table[Type],Women_Perfume_Table[[#This Row],[Type]])</f>
        <v>2618.7521428571413</v>
      </c>
    </row>
    <row r="888" spans="1:11" x14ac:dyDescent="0.3">
      <c r="A888" s="4" t="s">
        <v>326</v>
      </c>
      <c r="B888" t="s">
        <v>7</v>
      </c>
      <c r="C888">
        <v>34.770000000000003</v>
      </c>
      <c r="D888">
        <v>3</v>
      </c>
      <c r="E888">
        <v>4</v>
      </c>
      <c r="F888">
        <f>Women_Perfume_Table[[#This Row],[Sold]]*Women_Perfume_Table[[#This Row],[Price]]</f>
        <v>139.08000000000001</v>
      </c>
      <c r="G888" s="2">
        <v>45416</v>
      </c>
      <c r="H888" s="3" t="s">
        <v>336</v>
      </c>
      <c r="I888">
        <f>((Women_Perfume_Table[[#This Row],[Total Sales]]-$M$2)/$M$3)</f>
        <v>-0.3717606272977183</v>
      </c>
      <c r="J888" s="4" t="str">
        <f>IF(Women_Perfume_Table[[#This Row],[Z-Score]]&gt;3,"No","Yes")</f>
        <v>Yes</v>
      </c>
      <c r="K888" s="4">
        <f>AVERAGEIFS(Women_Perfume_Table[Total Sales],Women_Perfume_Table[Type],Women_Perfume_Table[[#This Row],[Type]])</f>
        <v>398.99928571428575</v>
      </c>
    </row>
    <row r="889" spans="1:11" x14ac:dyDescent="0.3">
      <c r="A889" s="4" t="s">
        <v>239</v>
      </c>
      <c r="B889" t="s">
        <v>2</v>
      </c>
      <c r="C889">
        <v>27.31</v>
      </c>
      <c r="D889">
        <v>10</v>
      </c>
      <c r="E889">
        <v>5</v>
      </c>
      <c r="F889">
        <f>Women_Perfume_Table[[#This Row],[Sold]]*Women_Perfume_Table[[#This Row],[Price]]</f>
        <v>136.54999999999998</v>
      </c>
      <c r="G889" s="2">
        <v>45359</v>
      </c>
      <c r="H889" s="3" t="s">
        <v>337</v>
      </c>
      <c r="I889">
        <f>((Women_Perfume_Table[[#This Row],[Total Sales]]-$M$2)/$M$3)</f>
        <v>-0.37182903292054681</v>
      </c>
      <c r="J889" s="4" t="str">
        <f>IF(Women_Perfume_Table[[#This Row],[Z-Score]]&gt;3,"No","Yes")</f>
        <v>Yes</v>
      </c>
      <c r="K889" s="4">
        <f>AVERAGEIFS(Women_Perfume_Table[Total Sales],Women_Perfume_Table[Type],Women_Perfume_Table[[#This Row],[Type]])</f>
        <v>12921.930135363791</v>
      </c>
    </row>
    <row r="890" spans="1:11" x14ac:dyDescent="0.3">
      <c r="A890" s="4" t="s">
        <v>12</v>
      </c>
      <c r="B890" t="s">
        <v>2</v>
      </c>
      <c r="C890">
        <v>44.99</v>
      </c>
      <c r="D890">
        <v>7</v>
      </c>
      <c r="E890">
        <v>3</v>
      </c>
      <c r="F890">
        <f>Women_Perfume_Table[[#This Row],[Sold]]*Women_Perfume_Table[[#This Row],[Price]]</f>
        <v>134.97</v>
      </c>
      <c r="G890" s="2">
        <v>45424</v>
      </c>
      <c r="H890" s="3" t="s">
        <v>337</v>
      </c>
      <c r="I890">
        <f>((Women_Perfume_Table[[#This Row],[Total Sales]]-$M$2)/$M$3)</f>
        <v>-0.37187175263757011</v>
      </c>
      <c r="J890" s="4" t="str">
        <f>IF(Women_Perfume_Table[[#This Row],[Z-Score]]&gt;3,"No","Yes")</f>
        <v>Yes</v>
      </c>
      <c r="K890" s="4">
        <f>AVERAGEIFS(Women_Perfume_Table[Total Sales],Women_Perfume_Table[Type],Women_Perfume_Table[[#This Row],[Type]])</f>
        <v>12921.930135363791</v>
      </c>
    </row>
    <row r="891" spans="1:11" x14ac:dyDescent="0.3">
      <c r="A891" s="4" t="s">
        <v>56</v>
      </c>
      <c r="B891" t="s">
        <v>2</v>
      </c>
      <c r="C891">
        <v>26</v>
      </c>
      <c r="D891">
        <v>5</v>
      </c>
      <c r="E891">
        <v>5</v>
      </c>
      <c r="F891">
        <f>Women_Perfume_Table[[#This Row],[Sold]]*Women_Perfume_Table[[#This Row],[Price]]</f>
        <v>130</v>
      </c>
      <c r="G891" s="2">
        <v>45340</v>
      </c>
      <c r="H891" s="3" t="s">
        <v>336</v>
      </c>
      <c r="I891">
        <f>((Women_Perfume_Table[[#This Row],[Total Sales]]-$M$2)/$M$3)</f>
        <v>-0.37200613048162451</v>
      </c>
      <c r="J891" s="4" t="str">
        <f>IF(Women_Perfume_Table[[#This Row],[Z-Score]]&gt;3,"No","Yes")</f>
        <v>Yes</v>
      </c>
      <c r="K891" s="4">
        <f>AVERAGEIFS(Women_Perfume_Table[Total Sales],Women_Perfume_Table[Type],Women_Perfume_Table[[#This Row],[Type]])</f>
        <v>12921.930135363791</v>
      </c>
    </row>
    <row r="892" spans="1:11" x14ac:dyDescent="0.3">
      <c r="A892" s="4" t="s">
        <v>6</v>
      </c>
      <c r="B892" t="s">
        <v>9</v>
      </c>
      <c r="C892">
        <v>9.99</v>
      </c>
      <c r="D892">
        <v>7</v>
      </c>
      <c r="E892">
        <v>13</v>
      </c>
      <c r="F892">
        <f>Women_Perfume_Table[[#This Row],[Sold]]*Women_Perfume_Table[[#This Row],[Price]]</f>
        <v>129.87</v>
      </c>
      <c r="G892" s="2">
        <v>45298</v>
      </c>
      <c r="H892" s="3" t="s">
        <v>336</v>
      </c>
      <c r="I892">
        <f>((Women_Perfume_Table[[#This Row],[Total Sales]]-$M$2)/$M$3)</f>
        <v>-0.37200964539505044</v>
      </c>
      <c r="J892" s="4" t="str">
        <f>IF(Women_Perfume_Table[[#This Row],[Z-Score]]&gt;3,"No","Yes")</f>
        <v>Yes</v>
      </c>
      <c r="K892" s="4">
        <f>AVERAGEIFS(Women_Perfume_Table[Total Sales],Women_Perfume_Table[Type],Women_Perfume_Table[[#This Row],[Type]])</f>
        <v>2618.7521428571413</v>
      </c>
    </row>
    <row r="893" spans="1:11" x14ac:dyDescent="0.3">
      <c r="A893" s="4" t="s">
        <v>305</v>
      </c>
      <c r="B893" t="s">
        <v>7</v>
      </c>
      <c r="C893">
        <v>32.39</v>
      </c>
      <c r="D893">
        <v>3</v>
      </c>
      <c r="E893">
        <v>4</v>
      </c>
      <c r="F893">
        <f>Women_Perfume_Table[[#This Row],[Sold]]*Women_Perfume_Table[[#This Row],[Price]]</f>
        <v>129.56</v>
      </c>
      <c r="G893" s="2">
        <v>45443</v>
      </c>
      <c r="H893" s="3" t="s">
        <v>143</v>
      </c>
      <c r="I893">
        <f>((Women_Perfume_Table[[#This Row],[Total Sales]]-$M$2)/$M$3)</f>
        <v>-0.37201802711168164</v>
      </c>
      <c r="J893" s="4" t="str">
        <f>IF(Women_Perfume_Table[[#This Row],[Z-Score]]&gt;3,"No","Yes")</f>
        <v>Yes</v>
      </c>
      <c r="K893" s="4">
        <f>AVERAGEIFS(Women_Perfume_Table[Total Sales],Women_Perfume_Table[Type],Women_Perfume_Table[[#This Row],[Type]])</f>
        <v>398.99928571428575</v>
      </c>
    </row>
    <row r="894" spans="1:11" x14ac:dyDescent="0.3">
      <c r="A894" s="4" t="s">
        <v>5</v>
      </c>
      <c r="B894" t="s">
        <v>2</v>
      </c>
      <c r="C894">
        <v>41.99</v>
      </c>
      <c r="D894">
        <v>2</v>
      </c>
      <c r="E894">
        <v>3</v>
      </c>
      <c r="F894">
        <f>Women_Perfume_Table[[#This Row],[Sold]]*Women_Perfume_Table[[#This Row],[Price]]</f>
        <v>125.97</v>
      </c>
      <c r="G894" s="2">
        <v>45351</v>
      </c>
      <c r="H894" s="3" t="s">
        <v>337</v>
      </c>
      <c r="I894">
        <f>((Women_Perfume_Table[[#This Row],[Total Sales]]-$M$2)/$M$3)</f>
        <v>-0.37211509279782956</v>
      </c>
      <c r="J894" s="4" t="str">
        <f>IF(Women_Perfume_Table[[#This Row],[Z-Score]]&gt;3,"No","Yes")</f>
        <v>Yes</v>
      </c>
      <c r="K894" s="4">
        <f>AVERAGEIFS(Women_Perfume_Table[Total Sales],Women_Perfume_Table[Type],Women_Perfume_Table[[#This Row],[Type]])</f>
        <v>12921.930135363791</v>
      </c>
    </row>
    <row r="895" spans="1:11" x14ac:dyDescent="0.3">
      <c r="A895" s="4" t="s">
        <v>301</v>
      </c>
      <c r="B895" t="s">
        <v>2</v>
      </c>
      <c r="C895">
        <v>12.49</v>
      </c>
      <c r="D895">
        <v>5</v>
      </c>
      <c r="E895">
        <v>10</v>
      </c>
      <c r="F895">
        <f>Women_Perfume_Table[[#This Row],[Sold]]*Women_Perfume_Table[[#This Row],[Price]]</f>
        <v>124.9</v>
      </c>
      <c r="G895" s="2">
        <v>45412</v>
      </c>
      <c r="H895" s="3" t="s">
        <v>335</v>
      </c>
      <c r="I895">
        <f>((Women_Perfume_Table[[#This Row],[Total Sales]]-$M$2)/$M$3)</f>
        <v>-0.37214402323910489</v>
      </c>
      <c r="J895" s="4" t="str">
        <f>IF(Women_Perfume_Table[[#This Row],[Z-Score]]&gt;3,"No","Yes")</f>
        <v>Yes</v>
      </c>
      <c r="K895" s="4">
        <f>AVERAGEIFS(Women_Perfume_Table[Total Sales],Women_Perfume_Table[Type],Women_Perfume_Table[[#This Row],[Type]])</f>
        <v>12921.930135363791</v>
      </c>
    </row>
    <row r="896" spans="1:11" x14ac:dyDescent="0.3">
      <c r="A896" s="4" t="s">
        <v>227</v>
      </c>
      <c r="B896" t="s">
        <v>2</v>
      </c>
      <c r="C896">
        <v>30</v>
      </c>
      <c r="D896">
        <v>3</v>
      </c>
      <c r="E896">
        <v>4</v>
      </c>
      <c r="F896">
        <f>Women_Perfume_Table[[#This Row],[Sold]]*Women_Perfume_Table[[#This Row],[Price]]</f>
        <v>120</v>
      </c>
      <c r="G896" s="2">
        <v>45348</v>
      </c>
      <c r="H896" s="3" t="s">
        <v>335</v>
      </c>
      <c r="I896">
        <f>((Women_Perfume_Table[[#This Row],[Total Sales]]-$M$2)/$M$3)</f>
        <v>-0.37227650843746835</v>
      </c>
      <c r="J896" s="4" t="str">
        <f>IF(Women_Perfume_Table[[#This Row],[Z-Score]]&gt;3,"No","Yes")</f>
        <v>Yes</v>
      </c>
      <c r="K896" s="4">
        <f>AVERAGEIFS(Women_Perfume_Table[Total Sales],Women_Perfume_Table[Type],Women_Perfume_Table[[#This Row],[Type]])</f>
        <v>12921.930135363791</v>
      </c>
    </row>
    <row r="897" spans="1:11" x14ac:dyDescent="0.3">
      <c r="A897" s="4" t="s">
        <v>197</v>
      </c>
      <c r="B897" t="s">
        <v>2</v>
      </c>
      <c r="C897">
        <v>12</v>
      </c>
      <c r="D897">
        <v>8</v>
      </c>
      <c r="E897">
        <v>10</v>
      </c>
      <c r="F897">
        <f>Women_Perfume_Table[[#This Row],[Sold]]*Women_Perfume_Table[[#This Row],[Price]]</f>
        <v>120</v>
      </c>
      <c r="G897" s="2">
        <v>45411</v>
      </c>
      <c r="H897" s="3" t="s">
        <v>143</v>
      </c>
      <c r="I897">
        <f>((Women_Perfume_Table[[#This Row],[Total Sales]]-$M$2)/$M$3)</f>
        <v>-0.37227650843746835</v>
      </c>
      <c r="J897" s="4" t="str">
        <f>IF(Women_Perfume_Table[[#This Row],[Z-Score]]&gt;3,"No","Yes")</f>
        <v>Yes</v>
      </c>
      <c r="K897" s="4">
        <f>AVERAGEIFS(Women_Perfume_Table[Total Sales],Women_Perfume_Table[Type],Women_Perfume_Table[[#This Row],[Type]])</f>
        <v>12921.930135363791</v>
      </c>
    </row>
    <row r="898" spans="1:11" x14ac:dyDescent="0.3">
      <c r="A898" s="4" t="s">
        <v>40</v>
      </c>
      <c r="B898" t="s">
        <v>2</v>
      </c>
      <c r="C898">
        <v>39.950000000000003</v>
      </c>
      <c r="D898">
        <v>10</v>
      </c>
      <c r="E898">
        <v>3</v>
      </c>
      <c r="F898">
        <f>Women_Perfume_Table[[#This Row],[Sold]]*Women_Perfume_Table[[#This Row],[Price]]</f>
        <v>119.85000000000001</v>
      </c>
      <c r="G898" s="2">
        <v>45323</v>
      </c>
      <c r="H898" s="3" t="s">
        <v>143</v>
      </c>
      <c r="I898">
        <f>((Women_Perfume_Table[[#This Row],[Total Sales]]-$M$2)/$M$3)</f>
        <v>-0.37228056410680599</v>
      </c>
      <c r="J898" s="4" t="str">
        <f>IF(Women_Perfume_Table[[#This Row],[Z-Score]]&gt;3,"No","Yes")</f>
        <v>Yes</v>
      </c>
      <c r="K898" s="4">
        <f>AVERAGEIFS(Women_Perfume_Table[Total Sales],Women_Perfume_Table[Type],Women_Perfume_Table[[#This Row],[Type]])</f>
        <v>12921.930135363791</v>
      </c>
    </row>
    <row r="899" spans="1:11" x14ac:dyDescent="0.3">
      <c r="A899" s="4" t="s">
        <v>366</v>
      </c>
      <c r="B899" t="s">
        <v>2</v>
      </c>
      <c r="C899">
        <v>38.69</v>
      </c>
      <c r="D899">
        <v>10</v>
      </c>
      <c r="E899">
        <v>3</v>
      </c>
      <c r="F899">
        <f>Women_Perfume_Table[[#This Row],[Sold]]*Women_Perfume_Table[[#This Row],[Price]]</f>
        <v>116.07</v>
      </c>
      <c r="G899" s="2">
        <v>45444</v>
      </c>
      <c r="H899" s="3" t="s">
        <v>336</v>
      </c>
      <c r="I899">
        <f>((Women_Perfume_Table[[#This Row],[Total Sales]]-$M$2)/$M$3)</f>
        <v>-0.37238276697411499</v>
      </c>
      <c r="J899" s="4" t="str">
        <f>IF(Women_Perfume_Table[[#This Row],[Z-Score]]&gt;3,"No","Yes")</f>
        <v>Yes</v>
      </c>
      <c r="K899" s="4">
        <f>AVERAGEIFS(Women_Perfume_Table[Total Sales],Women_Perfume_Table[Type],Women_Perfume_Table[[#This Row],[Type]])</f>
        <v>12921.930135363791</v>
      </c>
    </row>
    <row r="900" spans="1:11" x14ac:dyDescent="0.3">
      <c r="A900" s="4" t="s">
        <v>329</v>
      </c>
      <c r="B900" t="s">
        <v>2</v>
      </c>
      <c r="C900">
        <v>56.99</v>
      </c>
      <c r="D900">
        <v>2</v>
      </c>
      <c r="E900">
        <v>2</v>
      </c>
      <c r="F900">
        <f>Women_Perfume_Table[[#This Row],[Sold]]*Women_Perfume_Table[[#This Row],[Price]]</f>
        <v>113.98</v>
      </c>
      <c r="G900" s="2">
        <v>45430</v>
      </c>
      <c r="H900" s="3" t="s">
        <v>143</v>
      </c>
      <c r="I900">
        <f>((Women_Perfume_Table[[#This Row],[Total Sales]]-$M$2)/$M$3)</f>
        <v>-0.37243927596688636</v>
      </c>
      <c r="J900" s="4" t="str">
        <f>IF(Women_Perfume_Table[[#This Row],[Z-Score]]&gt;3,"No","Yes")</f>
        <v>Yes</v>
      </c>
      <c r="K900" s="4">
        <f>AVERAGEIFS(Women_Perfume_Table[Total Sales],Women_Perfume_Table[Type],Women_Perfume_Table[[#This Row],[Type]])</f>
        <v>12921.930135363791</v>
      </c>
    </row>
    <row r="901" spans="1:11" x14ac:dyDescent="0.3">
      <c r="A901" s="4" t="s">
        <v>402</v>
      </c>
      <c r="B901" t="s">
        <v>9</v>
      </c>
      <c r="C901">
        <v>55.88</v>
      </c>
      <c r="D901">
        <v>1</v>
      </c>
      <c r="E901">
        <v>2</v>
      </c>
      <c r="F901">
        <f>Women_Perfume_Table[[#This Row],[Sold]]*Women_Perfume_Table[[#This Row],[Price]]</f>
        <v>111.76</v>
      </c>
      <c r="G901" s="2">
        <v>45313</v>
      </c>
      <c r="H901" s="3" t="s">
        <v>335</v>
      </c>
      <c r="I901">
        <f>((Women_Perfume_Table[[#This Row],[Total Sales]]-$M$2)/$M$3)</f>
        <v>-0.37249929987308367</v>
      </c>
      <c r="J901" s="4" t="str">
        <f>IF(Women_Perfume_Table[[#This Row],[Z-Score]]&gt;3,"No","Yes")</f>
        <v>Yes</v>
      </c>
      <c r="K901" s="4">
        <f>AVERAGEIFS(Women_Perfume_Table[Total Sales],Women_Perfume_Table[Type],Women_Perfume_Table[[#This Row],[Type]])</f>
        <v>2618.7521428571413</v>
      </c>
    </row>
    <row r="902" spans="1:11" x14ac:dyDescent="0.3">
      <c r="A902" s="4" t="s">
        <v>298</v>
      </c>
      <c r="B902" t="s">
        <v>206</v>
      </c>
      <c r="C902">
        <v>26.95</v>
      </c>
      <c r="D902">
        <v>3</v>
      </c>
      <c r="E902">
        <v>4</v>
      </c>
      <c r="F902">
        <f>Women_Perfume_Table[[#This Row],[Sold]]*Women_Perfume_Table[[#This Row],[Price]]</f>
        <v>107.8</v>
      </c>
      <c r="G902" s="2">
        <v>45377</v>
      </c>
      <c r="H902" s="3" t="s">
        <v>337</v>
      </c>
      <c r="I902">
        <f>((Women_Perfume_Table[[#This Row],[Total Sales]]-$M$2)/$M$3)</f>
        <v>-0.37260636954359783</v>
      </c>
      <c r="J902" s="4" t="str">
        <f>IF(Women_Perfume_Table[[#This Row],[Z-Score]]&gt;3,"No","Yes")</f>
        <v>Yes</v>
      </c>
      <c r="K902" s="4">
        <f>AVERAGEIFS(Women_Perfume_Table[Total Sales],Women_Perfume_Table[Type],Women_Perfume_Table[[#This Row],[Type]])</f>
        <v>1029.6335714285715</v>
      </c>
    </row>
    <row r="903" spans="1:11" x14ac:dyDescent="0.3">
      <c r="A903" s="4" t="s">
        <v>40</v>
      </c>
      <c r="B903" t="s">
        <v>2</v>
      </c>
      <c r="C903">
        <v>35.880000000000003</v>
      </c>
      <c r="D903">
        <v>8</v>
      </c>
      <c r="E903">
        <v>3</v>
      </c>
      <c r="F903">
        <f>Women_Perfume_Table[[#This Row],[Sold]]*Women_Perfume_Table[[#This Row],[Price]]</f>
        <v>107.64000000000001</v>
      </c>
      <c r="G903" s="2">
        <v>45350</v>
      </c>
      <c r="H903" s="3" t="s">
        <v>337</v>
      </c>
      <c r="I903">
        <f>((Women_Perfume_Table[[#This Row],[Total Sales]]-$M$2)/$M$3)</f>
        <v>-0.37261069559089133</v>
      </c>
      <c r="J903" s="4" t="str">
        <f>IF(Women_Perfume_Table[[#This Row],[Z-Score]]&gt;3,"No","Yes")</f>
        <v>Yes</v>
      </c>
      <c r="K903" s="4">
        <f>AVERAGEIFS(Women_Perfume_Table[Total Sales],Women_Perfume_Table[Type],Women_Perfume_Table[[#This Row],[Type]])</f>
        <v>12921.930135363791</v>
      </c>
    </row>
    <row r="904" spans="1:11" x14ac:dyDescent="0.3">
      <c r="A904" s="4" t="s">
        <v>220</v>
      </c>
      <c r="B904" t="s">
        <v>111</v>
      </c>
      <c r="C904">
        <v>15</v>
      </c>
      <c r="D904">
        <v>10</v>
      </c>
      <c r="E904">
        <v>7</v>
      </c>
      <c r="F904">
        <f>Women_Perfume_Table[[#This Row],[Sold]]*Women_Perfume_Table[[#This Row],[Price]]</f>
        <v>105</v>
      </c>
      <c r="G904" s="2">
        <v>45435</v>
      </c>
      <c r="H904" s="3" t="s">
        <v>337</v>
      </c>
      <c r="I904">
        <f>((Women_Perfume_Table[[#This Row],[Total Sales]]-$M$2)/$M$3)</f>
        <v>-0.3726820753712341</v>
      </c>
      <c r="J904" s="4" t="str">
        <f>IF(Women_Perfume_Table[[#This Row],[Z-Score]]&gt;3,"No","Yes")</f>
        <v>Yes</v>
      </c>
      <c r="K904" s="4">
        <f>AVERAGEIFS(Women_Perfume_Table[Total Sales],Women_Perfume_Table[Type],Women_Perfume_Table[[#This Row],[Type]])</f>
        <v>5114.6000000000004</v>
      </c>
    </row>
    <row r="905" spans="1:11" x14ac:dyDescent="0.3">
      <c r="A905" s="4" t="s">
        <v>5</v>
      </c>
      <c r="B905" t="s">
        <v>2</v>
      </c>
      <c r="C905">
        <v>33.92</v>
      </c>
      <c r="D905">
        <v>10</v>
      </c>
      <c r="E905">
        <v>3</v>
      </c>
      <c r="F905">
        <f>Women_Perfume_Table[[#This Row],[Sold]]*Women_Perfume_Table[[#This Row],[Price]]</f>
        <v>101.76</v>
      </c>
      <c r="G905" s="2">
        <v>45368</v>
      </c>
      <c r="H905" s="3" t="s">
        <v>336</v>
      </c>
      <c r="I905">
        <f>((Women_Perfume_Table[[#This Row],[Total Sales]]-$M$2)/$M$3)</f>
        <v>-0.3727696778289275</v>
      </c>
      <c r="J905" s="4" t="str">
        <f>IF(Women_Perfume_Table[[#This Row],[Z-Score]]&gt;3,"No","Yes")</f>
        <v>Yes</v>
      </c>
      <c r="K905" s="4">
        <f>AVERAGEIFS(Women_Perfume_Table[Total Sales],Women_Perfume_Table[Type],Women_Perfume_Table[[#This Row],[Type]])</f>
        <v>12921.930135363791</v>
      </c>
    </row>
    <row r="906" spans="1:11" x14ac:dyDescent="0.3">
      <c r="A906" s="4" t="s">
        <v>102</v>
      </c>
      <c r="B906" s="4" t="s">
        <v>2</v>
      </c>
      <c r="C906">
        <v>9.99</v>
      </c>
      <c r="D906">
        <v>10</v>
      </c>
      <c r="E906">
        <v>10</v>
      </c>
      <c r="F906">
        <f>Women_Perfume_Table[[#This Row],[Sold]]*Women_Perfume_Table[[#This Row],[Price]]</f>
        <v>99.9</v>
      </c>
      <c r="G906" s="2">
        <v>45434</v>
      </c>
      <c r="H906" s="3" t="s">
        <v>143</v>
      </c>
      <c r="I906">
        <f>((Women_Perfume_Table[[#This Row],[Total Sales]]-$M$2)/$M$3)</f>
        <v>-0.37281996812871449</v>
      </c>
      <c r="J906" s="4" t="str">
        <f>IF(Women_Perfume_Table[[#This Row],[Z-Score]]&gt;3,"No","Yes")</f>
        <v>Yes</v>
      </c>
      <c r="K906" s="4">
        <f>AVERAGEIFS(Women_Perfume_Table[Total Sales],Women_Perfume_Table[Type],Women_Perfume_Table[[#This Row],[Type]])</f>
        <v>12921.930135363791</v>
      </c>
    </row>
    <row r="907" spans="1:11" x14ac:dyDescent="0.3">
      <c r="A907" s="4" t="s">
        <v>13</v>
      </c>
      <c r="B907" t="s">
        <v>2</v>
      </c>
      <c r="C907">
        <v>19.95</v>
      </c>
      <c r="D907">
        <v>1</v>
      </c>
      <c r="E907">
        <v>5</v>
      </c>
      <c r="F907">
        <f>Women_Perfume_Table[[#This Row],[Sold]]*Women_Perfume_Table[[#This Row],[Price]]</f>
        <v>99.75</v>
      </c>
      <c r="G907" s="2">
        <v>45335</v>
      </c>
      <c r="H907" s="3" t="s">
        <v>337</v>
      </c>
      <c r="I907">
        <f>((Women_Perfume_Table[[#This Row],[Total Sales]]-$M$2)/$M$3)</f>
        <v>-0.37282402379805213</v>
      </c>
      <c r="J907" s="4" t="str">
        <f>IF(Women_Perfume_Table[[#This Row],[Z-Score]]&gt;3,"No","Yes")</f>
        <v>Yes</v>
      </c>
      <c r="K907" s="4">
        <f>AVERAGEIFS(Women_Perfume_Table[Total Sales],Women_Perfume_Table[Type],Women_Perfume_Table[[#This Row],[Type]])</f>
        <v>12921.930135363791</v>
      </c>
    </row>
    <row r="908" spans="1:11" x14ac:dyDescent="0.3">
      <c r="A908" s="4" t="s">
        <v>48</v>
      </c>
      <c r="B908" t="s">
        <v>4</v>
      </c>
      <c r="C908">
        <v>23.99</v>
      </c>
      <c r="D908">
        <v>10</v>
      </c>
      <c r="E908">
        <v>4</v>
      </c>
      <c r="F908">
        <f>Women_Perfume_Table[[#This Row],[Sold]]*Women_Perfume_Table[[#This Row],[Price]]</f>
        <v>95.96</v>
      </c>
      <c r="G908" s="2">
        <v>45350</v>
      </c>
      <c r="H908" s="3" t="s">
        <v>337</v>
      </c>
      <c r="I908">
        <f>((Women_Perfume_Table[[#This Row],[Total Sales]]-$M$2)/$M$3)</f>
        <v>-0.37292649704331698</v>
      </c>
      <c r="J908" s="4" t="str">
        <f>IF(Women_Perfume_Table[[#This Row],[Z-Score]]&gt;3,"No","Yes")</f>
        <v>Yes</v>
      </c>
      <c r="K908" s="4">
        <f>AVERAGEIFS(Women_Perfume_Table[Total Sales],Women_Perfume_Table[Type],Women_Perfume_Table[[#This Row],[Type]])</f>
        <v>24241.821658291443</v>
      </c>
    </row>
    <row r="909" spans="1:11" x14ac:dyDescent="0.3">
      <c r="A909" s="4" t="s">
        <v>404</v>
      </c>
      <c r="B909" t="s">
        <v>9</v>
      </c>
      <c r="C909">
        <v>23.99</v>
      </c>
      <c r="D909">
        <v>10</v>
      </c>
      <c r="E909">
        <v>4</v>
      </c>
      <c r="F909">
        <f>Women_Perfume_Table[[#This Row],[Sold]]*Women_Perfume_Table[[#This Row],[Price]]</f>
        <v>95.96</v>
      </c>
      <c r="G909" s="2">
        <v>45313</v>
      </c>
      <c r="H909" s="3" t="s">
        <v>143</v>
      </c>
      <c r="I909">
        <f>((Women_Perfume_Table[[#This Row],[Total Sales]]-$M$2)/$M$3)</f>
        <v>-0.37292649704331698</v>
      </c>
      <c r="J909" s="4" t="str">
        <f>IF(Women_Perfume_Table[[#This Row],[Z-Score]]&gt;3,"No","Yes")</f>
        <v>Yes</v>
      </c>
      <c r="K909" s="4">
        <f>AVERAGEIFS(Women_Perfume_Table[Total Sales],Women_Perfume_Table[Type],Women_Perfume_Table[[#This Row],[Type]])</f>
        <v>2618.7521428571413</v>
      </c>
    </row>
    <row r="910" spans="1:11" x14ac:dyDescent="0.3">
      <c r="A910" s="4" t="s">
        <v>329</v>
      </c>
      <c r="B910" t="s">
        <v>9</v>
      </c>
      <c r="C910">
        <v>11.99</v>
      </c>
      <c r="D910">
        <v>2</v>
      </c>
      <c r="E910">
        <v>8</v>
      </c>
      <c r="F910">
        <f>Women_Perfume_Table[[#This Row],[Sold]]*Women_Perfume_Table[[#This Row],[Price]]</f>
        <v>95.92</v>
      </c>
      <c r="G910" s="2">
        <v>45403</v>
      </c>
      <c r="H910" s="3" t="s">
        <v>337</v>
      </c>
      <c r="I910">
        <f>((Women_Perfume_Table[[#This Row],[Total Sales]]-$M$2)/$M$3)</f>
        <v>-0.3729275785551403</v>
      </c>
      <c r="J910" s="4" t="str">
        <f>IF(Women_Perfume_Table[[#This Row],[Z-Score]]&gt;3,"No","Yes")</f>
        <v>Yes</v>
      </c>
      <c r="K910" s="4">
        <f>AVERAGEIFS(Women_Perfume_Table[Total Sales],Women_Perfume_Table[Type],Women_Perfume_Table[[#This Row],[Type]])</f>
        <v>2618.7521428571413</v>
      </c>
    </row>
    <row r="911" spans="1:11" x14ac:dyDescent="0.3">
      <c r="A911" s="4" t="s">
        <v>56</v>
      </c>
      <c r="B911" t="s">
        <v>2</v>
      </c>
      <c r="C911">
        <v>95</v>
      </c>
      <c r="D911">
        <v>1</v>
      </c>
      <c r="E911">
        <v>1</v>
      </c>
      <c r="F911">
        <f>Women_Perfume_Table[[#This Row],[Sold]]*Women_Perfume_Table[[#This Row],[Price]]</f>
        <v>95</v>
      </c>
      <c r="G911" s="2">
        <v>45329</v>
      </c>
      <c r="H911" s="3" t="s">
        <v>143</v>
      </c>
      <c r="I911">
        <f>((Women_Perfume_Table[[#This Row],[Total Sales]]-$M$2)/$M$3)</f>
        <v>-0.37295245332707794</v>
      </c>
      <c r="J911" s="4" t="str">
        <f>IF(Women_Perfume_Table[[#This Row],[Z-Score]]&gt;3,"No","Yes")</f>
        <v>Yes</v>
      </c>
      <c r="K911" s="4">
        <f>AVERAGEIFS(Women_Perfume_Table[Total Sales],Women_Perfume_Table[Type],Women_Perfume_Table[[#This Row],[Type]])</f>
        <v>12921.930135363791</v>
      </c>
    </row>
    <row r="912" spans="1:11" x14ac:dyDescent="0.3">
      <c r="A912" s="4" t="s">
        <v>30</v>
      </c>
      <c r="B912" t="s">
        <v>7</v>
      </c>
      <c r="C912">
        <v>18.79</v>
      </c>
      <c r="D912">
        <v>3</v>
      </c>
      <c r="E912">
        <v>5</v>
      </c>
      <c r="F912">
        <f>Women_Perfume_Table[[#This Row],[Sold]]*Women_Perfume_Table[[#This Row],[Price]]</f>
        <v>93.949999999999989</v>
      </c>
      <c r="G912" s="2">
        <v>45373</v>
      </c>
      <c r="H912" s="3" t="s">
        <v>143</v>
      </c>
      <c r="I912">
        <f>((Women_Perfume_Table[[#This Row],[Total Sales]]-$M$2)/$M$3)</f>
        <v>-0.37298084301244155</v>
      </c>
      <c r="J912" s="4" t="str">
        <f>IF(Women_Perfume_Table[[#This Row],[Z-Score]]&gt;3,"No","Yes")</f>
        <v>Yes</v>
      </c>
      <c r="K912" s="4">
        <f>AVERAGEIFS(Women_Perfume_Table[Total Sales],Women_Perfume_Table[Type],Women_Perfume_Table[[#This Row],[Type]])</f>
        <v>398.99928571428575</v>
      </c>
    </row>
    <row r="913" spans="1:11" x14ac:dyDescent="0.3">
      <c r="A913" s="4" t="s">
        <v>395</v>
      </c>
      <c r="B913" t="s">
        <v>129</v>
      </c>
      <c r="C913">
        <v>13.37</v>
      </c>
      <c r="D913">
        <v>92</v>
      </c>
      <c r="E913">
        <v>7</v>
      </c>
      <c r="F913">
        <f>Women_Perfume_Table[[#This Row],[Sold]]*Women_Perfume_Table[[#This Row],[Price]]</f>
        <v>93.589999999999989</v>
      </c>
      <c r="G913" s="2">
        <v>45301</v>
      </c>
      <c r="H913" s="3" t="s">
        <v>335</v>
      </c>
      <c r="I913">
        <f>((Women_Perfume_Table[[#This Row],[Total Sales]]-$M$2)/$M$3)</f>
        <v>-0.37299057661885193</v>
      </c>
      <c r="J913" s="4" t="str">
        <f>IF(Women_Perfume_Table[[#This Row],[Z-Score]]&gt;3,"No","Yes")</f>
        <v>Yes</v>
      </c>
      <c r="K913" s="4">
        <f>AVERAGEIFS(Women_Perfume_Table[Total Sales],Women_Perfume_Table[Type],Women_Perfume_Table[[#This Row],[Type]])</f>
        <v>5501.9646666666658</v>
      </c>
    </row>
    <row r="914" spans="1:11" x14ac:dyDescent="0.3">
      <c r="A914" s="4" t="s">
        <v>3</v>
      </c>
      <c r="B914" t="s">
        <v>129</v>
      </c>
      <c r="C914">
        <v>30.96</v>
      </c>
      <c r="D914">
        <v>2</v>
      </c>
      <c r="E914">
        <v>3</v>
      </c>
      <c r="F914">
        <f>Women_Perfume_Table[[#This Row],[Sold]]*Women_Perfume_Table[[#This Row],[Price]]</f>
        <v>92.88</v>
      </c>
      <c r="G914" s="2">
        <v>45297</v>
      </c>
      <c r="H914" s="3" t="s">
        <v>335</v>
      </c>
      <c r="I914">
        <f>((Women_Perfume_Table[[#This Row],[Total Sales]]-$M$2)/$M$3)</f>
        <v>-0.37300977345371689</v>
      </c>
      <c r="J914" s="4" t="str">
        <f>IF(Women_Perfume_Table[[#This Row],[Z-Score]]&gt;3,"No","Yes")</f>
        <v>Yes</v>
      </c>
      <c r="K914" s="4">
        <f>AVERAGEIFS(Women_Perfume_Table[Total Sales],Women_Perfume_Table[Type],Women_Perfume_Table[[#This Row],[Type]])</f>
        <v>5501.9646666666658</v>
      </c>
    </row>
    <row r="915" spans="1:11" x14ac:dyDescent="0.3">
      <c r="A915" s="4" t="s">
        <v>252</v>
      </c>
      <c r="B915" t="s">
        <v>203</v>
      </c>
      <c r="C915">
        <v>44.99</v>
      </c>
      <c r="D915">
        <v>10</v>
      </c>
      <c r="E915">
        <v>2</v>
      </c>
      <c r="F915">
        <f>Women_Perfume_Table[[#This Row],[Sold]]*Women_Perfume_Table[[#This Row],[Price]]</f>
        <v>89.98</v>
      </c>
      <c r="G915" s="2">
        <v>45329</v>
      </c>
      <c r="H915" s="3" t="s">
        <v>337</v>
      </c>
      <c r="I915">
        <f>((Women_Perfume_Table[[#This Row],[Total Sales]]-$M$2)/$M$3)</f>
        <v>-0.37308818306091157</v>
      </c>
      <c r="J915" s="4" t="str">
        <f>IF(Women_Perfume_Table[[#This Row],[Z-Score]]&gt;3,"No","Yes")</f>
        <v>Yes</v>
      </c>
      <c r="K915" s="4">
        <f>AVERAGEIFS(Women_Perfume_Table[Total Sales],Women_Perfume_Table[Type],Women_Perfume_Table[[#This Row],[Type]])</f>
        <v>1343.1719999999998</v>
      </c>
    </row>
    <row r="916" spans="1:11" x14ac:dyDescent="0.3">
      <c r="A916" s="4" t="s">
        <v>252</v>
      </c>
      <c r="B916" t="s">
        <v>203</v>
      </c>
      <c r="C916">
        <v>44.99</v>
      </c>
      <c r="D916">
        <v>10</v>
      </c>
      <c r="E916">
        <v>2</v>
      </c>
      <c r="F916">
        <f>Women_Perfume_Table[[#This Row],[Sold]]*Women_Perfume_Table[[#This Row],[Price]]</f>
        <v>89.98</v>
      </c>
      <c r="G916" s="2">
        <v>45346</v>
      </c>
      <c r="H916" s="3" t="s">
        <v>336</v>
      </c>
      <c r="I916">
        <f>((Women_Perfume_Table[[#This Row],[Total Sales]]-$M$2)/$M$3)</f>
        <v>-0.37308818306091157</v>
      </c>
      <c r="J916" s="4" t="str">
        <f>IF(Women_Perfume_Table[[#This Row],[Z-Score]]&gt;3,"No","Yes")</f>
        <v>Yes</v>
      </c>
      <c r="K916" s="4">
        <f>AVERAGEIFS(Women_Perfume_Table[Total Sales],Women_Perfume_Table[Type],Women_Perfume_Table[[#This Row],[Type]])</f>
        <v>1343.1719999999998</v>
      </c>
    </row>
    <row r="917" spans="1:11" x14ac:dyDescent="0.3">
      <c r="A917" s="4" t="s">
        <v>19</v>
      </c>
      <c r="B917" t="s">
        <v>2</v>
      </c>
      <c r="C917">
        <v>44.97</v>
      </c>
      <c r="D917">
        <v>9</v>
      </c>
      <c r="E917">
        <v>2</v>
      </c>
      <c r="F917">
        <f>Women_Perfume_Table[[#This Row],[Sold]]*Women_Perfume_Table[[#This Row],[Price]]</f>
        <v>89.94</v>
      </c>
      <c r="G917" s="2">
        <v>45363</v>
      </c>
      <c r="H917" s="3" t="s">
        <v>335</v>
      </c>
      <c r="I917">
        <f>((Women_Perfume_Table[[#This Row],[Total Sales]]-$M$2)/$M$3)</f>
        <v>-0.37308926457273495</v>
      </c>
      <c r="J917" s="4" t="str">
        <f>IF(Women_Perfume_Table[[#This Row],[Z-Score]]&gt;3,"No","Yes")</f>
        <v>Yes</v>
      </c>
      <c r="K917" s="4">
        <f>AVERAGEIFS(Women_Perfume_Table[Total Sales],Women_Perfume_Table[Type],Women_Perfume_Table[[#This Row],[Type]])</f>
        <v>12921.930135363791</v>
      </c>
    </row>
    <row r="918" spans="1:11" x14ac:dyDescent="0.3">
      <c r="A918" s="4" t="s">
        <v>32</v>
      </c>
      <c r="B918" t="s">
        <v>2</v>
      </c>
      <c r="C918">
        <v>21.9</v>
      </c>
      <c r="D918">
        <v>7</v>
      </c>
      <c r="E918">
        <v>4</v>
      </c>
      <c r="F918">
        <f>Women_Perfume_Table[[#This Row],[Sold]]*Women_Perfume_Table[[#This Row],[Price]]</f>
        <v>87.6</v>
      </c>
      <c r="G918" s="2">
        <v>45334</v>
      </c>
      <c r="H918" s="3" t="s">
        <v>337</v>
      </c>
      <c r="I918">
        <f>((Women_Perfume_Table[[#This Row],[Total Sales]]-$M$2)/$M$3)</f>
        <v>-0.37315253301440238</v>
      </c>
      <c r="J918" s="4" t="str">
        <f>IF(Women_Perfume_Table[[#This Row],[Z-Score]]&gt;3,"No","Yes")</f>
        <v>Yes</v>
      </c>
      <c r="K918" s="4">
        <f>AVERAGEIFS(Women_Perfume_Table[Total Sales],Women_Perfume_Table[Type],Women_Perfume_Table[[#This Row],[Type]])</f>
        <v>12921.930135363791</v>
      </c>
    </row>
    <row r="919" spans="1:11" x14ac:dyDescent="0.3">
      <c r="A919" s="4" t="s">
        <v>202</v>
      </c>
      <c r="B919" t="s">
        <v>2</v>
      </c>
      <c r="C919">
        <v>28.99</v>
      </c>
      <c r="D919">
        <v>7</v>
      </c>
      <c r="E919">
        <v>3</v>
      </c>
      <c r="F919">
        <f>Women_Perfume_Table[[#This Row],[Sold]]*Women_Perfume_Table[[#This Row],[Price]]</f>
        <v>86.97</v>
      </c>
      <c r="G919" s="2">
        <v>45356</v>
      </c>
      <c r="H919" s="3" t="s">
        <v>335</v>
      </c>
      <c r="I919">
        <f>((Women_Perfume_Table[[#This Row],[Total Sales]]-$M$2)/$M$3)</f>
        <v>-0.37316956682562058</v>
      </c>
      <c r="J919" s="4" t="str">
        <f>IF(Women_Perfume_Table[[#This Row],[Z-Score]]&gt;3,"No","Yes")</f>
        <v>Yes</v>
      </c>
      <c r="K919" s="4">
        <f>AVERAGEIFS(Women_Perfume_Table[Total Sales],Women_Perfume_Table[Type],Women_Perfume_Table[[#This Row],[Type]])</f>
        <v>12921.930135363791</v>
      </c>
    </row>
    <row r="920" spans="1:11" x14ac:dyDescent="0.3">
      <c r="A920" s="4" t="s">
        <v>168</v>
      </c>
      <c r="B920" t="s">
        <v>4</v>
      </c>
      <c r="C920">
        <v>21</v>
      </c>
      <c r="D920">
        <v>8</v>
      </c>
      <c r="E920">
        <v>4</v>
      </c>
      <c r="F920">
        <f>Women_Perfume_Table[[#This Row],[Sold]]*Women_Perfume_Table[[#This Row],[Price]]</f>
        <v>84</v>
      </c>
      <c r="G920" s="2">
        <v>45323</v>
      </c>
      <c r="H920" s="3" t="s">
        <v>337</v>
      </c>
      <c r="I920">
        <f>((Women_Perfume_Table[[#This Row],[Total Sales]]-$M$2)/$M$3)</f>
        <v>-0.37324986907850616</v>
      </c>
      <c r="J920" s="4" t="str">
        <f>IF(Women_Perfume_Table[[#This Row],[Z-Score]]&gt;3,"No","Yes")</f>
        <v>Yes</v>
      </c>
      <c r="K920" s="4">
        <f>AVERAGEIFS(Women_Perfume_Table[Total Sales],Women_Perfume_Table[Type],Women_Perfume_Table[[#This Row],[Type]])</f>
        <v>24241.821658291443</v>
      </c>
    </row>
    <row r="921" spans="1:11" x14ac:dyDescent="0.3">
      <c r="A921" s="4" t="s">
        <v>91</v>
      </c>
      <c r="B921" t="s">
        <v>2</v>
      </c>
      <c r="C921">
        <v>84</v>
      </c>
      <c r="D921">
        <v>1</v>
      </c>
      <c r="E921">
        <v>1</v>
      </c>
      <c r="F921">
        <f>Women_Perfume_Table[[#This Row],[Sold]]*Women_Perfume_Table[[#This Row],[Price]]</f>
        <v>84</v>
      </c>
      <c r="G921" s="2">
        <v>45297</v>
      </c>
      <c r="H921" s="3" t="s">
        <v>335</v>
      </c>
      <c r="I921">
        <f>((Women_Perfume_Table[[#This Row],[Total Sales]]-$M$2)/$M$3)</f>
        <v>-0.37324986907850616</v>
      </c>
      <c r="J921" s="4" t="str">
        <f>IF(Women_Perfume_Table[[#This Row],[Z-Score]]&gt;3,"No","Yes")</f>
        <v>Yes</v>
      </c>
      <c r="K921" s="4">
        <f>AVERAGEIFS(Women_Perfume_Table[Total Sales],Women_Perfume_Table[Type],Women_Perfume_Table[[#This Row],[Type]])</f>
        <v>12921.930135363791</v>
      </c>
    </row>
    <row r="922" spans="1:11" x14ac:dyDescent="0.3">
      <c r="A922" s="4" t="s">
        <v>149</v>
      </c>
      <c r="B922" t="s">
        <v>9</v>
      </c>
      <c r="C922">
        <v>11.95</v>
      </c>
      <c r="D922">
        <v>3</v>
      </c>
      <c r="E922">
        <v>7</v>
      </c>
      <c r="F922">
        <f>Women_Perfume_Table[[#This Row],[Sold]]*Women_Perfume_Table[[#This Row],[Price]]</f>
        <v>83.649999999999991</v>
      </c>
      <c r="G922" s="2">
        <v>45358</v>
      </c>
      <c r="H922" s="3" t="s">
        <v>337</v>
      </c>
      <c r="I922">
        <f>((Women_Perfume_Table[[#This Row],[Total Sales]]-$M$2)/$M$3)</f>
        <v>-0.37325933230696073</v>
      </c>
      <c r="J922" s="4" t="str">
        <f>IF(Women_Perfume_Table[[#This Row],[Z-Score]]&gt;3,"No","Yes")</f>
        <v>Yes</v>
      </c>
      <c r="K922" s="4">
        <f>AVERAGEIFS(Women_Perfume_Table[Total Sales],Women_Perfume_Table[Type],Women_Perfume_Table[[#This Row],[Type]])</f>
        <v>2618.7521428571413</v>
      </c>
    </row>
    <row r="923" spans="1:11" x14ac:dyDescent="0.3">
      <c r="A923" s="4" t="s">
        <v>80</v>
      </c>
      <c r="B923" t="s">
        <v>46</v>
      </c>
      <c r="C923">
        <v>79.989999999999995</v>
      </c>
      <c r="D923">
        <v>9</v>
      </c>
      <c r="E923">
        <v>1</v>
      </c>
      <c r="F923">
        <f>Women_Perfume_Table[[#This Row],[Sold]]*Women_Perfume_Table[[#This Row],[Price]]</f>
        <v>79.989999999999995</v>
      </c>
      <c r="G923" s="2">
        <v>45364</v>
      </c>
      <c r="H923" s="3" t="s">
        <v>335</v>
      </c>
      <c r="I923">
        <f>((Women_Perfume_Table[[#This Row],[Total Sales]]-$M$2)/$M$3)</f>
        <v>-0.37335829063879955</v>
      </c>
      <c r="J923" s="4" t="str">
        <f>IF(Women_Perfume_Table[[#This Row],[Z-Score]]&gt;3,"No","Yes")</f>
        <v>Yes</v>
      </c>
      <c r="K923" s="4">
        <f>AVERAGEIFS(Women_Perfume_Table[Total Sales],Women_Perfume_Table[Type],Women_Perfume_Table[[#This Row],[Type]])</f>
        <v>7614.4719047619074</v>
      </c>
    </row>
    <row r="924" spans="1:11" x14ac:dyDescent="0.3">
      <c r="A924" s="4" t="s">
        <v>313</v>
      </c>
      <c r="B924" t="s">
        <v>2</v>
      </c>
      <c r="C924">
        <v>79.95</v>
      </c>
      <c r="D924">
        <v>3</v>
      </c>
      <c r="E924">
        <v>1</v>
      </c>
      <c r="F924">
        <f>Women_Perfume_Table[[#This Row],[Sold]]*Women_Perfume_Table[[#This Row],[Price]]</f>
        <v>79.95</v>
      </c>
      <c r="G924" s="2">
        <v>45296</v>
      </c>
      <c r="H924" s="3" t="s">
        <v>143</v>
      </c>
      <c r="I924">
        <f>((Women_Perfume_Table[[#This Row],[Total Sales]]-$M$2)/$M$3)</f>
        <v>-0.37335937215062293</v>
      </c>
      <c r="J924" s="4" t="str">
        <f>IF(Women_Perfume_Table[[#This Row],[Z-Score]]&gt;3,"No","Yes")</f>
        <v>Yes</v>
      </c>
      <c r="K924" s="4">
        <f>AVERAGEIFS(Women_Perfume_Table[Total Sales],Women_Perfume_Table[Type],Women_Perfume_Table[[#This Row],[Type]])</f>
        <v>12921.930135363791</v>
      </c>
    </row>
    <row r="925" spans="1:11" x14ac:dyDescent="0.3">
      <c r="A925" s="4" t="s">
        <v>1</v>
      </c>
      <c r="B925" t="s">
        <v>4</v>
      </c>
      <c r="C925">
        <v>19.48</v>
      </c>
      <c r="D925">
        <v>10</v>
      </c>
      <c r="E925">
        <v>4</v>
      </c>
      <c r="F925">
        <f>Women_Perfume_Table[[#This Row],[Sold]]*Women_Perfume_Table[[#This Row],[Price]]</f>
        <v>77.92</v>
      </c>
      <c r="G925" s="2">
        <v>45393</v>
      </c>
      <c r="H925" s="3" t="s">
        <v>335</v>
      </c>
      <c r="I925">
        <f>((Women_Perfume_Table[[#This Row],[Total Sales]]-$M$2)/$M$3)</f>
        <v>-0.37341425887565921</v>
      </c>
      <c r="J925" s="4" t="str">
        <f>IF(Women_Perfume_Table[[#This Row],[Z-Score]]&gt;3,"No","Yes")</f>
        <v>Yes</v>
      </c>
      <c r="K925" s="4">
        <f>AVERAGEIFS(Women_Perfume_Table[Total Sales],Women_Perfume_Table[Type],Women_Perfume_Table[[#This Row],[Type]])</f>
        <v>24241.821658291443</v>
      </c>
    </row>
    <row r="926" spans="1:11" x14ac:dyDescent="0.3">
      <c r="A926" s="4" t="s">
        <v>5</v>
      </c>
      <c r="B926" t="s">
        <v>2</v>
      </c>
      <c r="C926">
        <v>25.95</v>
      </c>
      <c r="D926">
        <v>10</v>
      </c>
      <c r="E926">
        <v>3</v>
      </c>
      <c r="F926">
        <f>Women_Perfume_Table[[#This Row],[Sold]]*Women_Perfume_Table[[#This Row],[Price]]</f>
        <v>77.849999999999994</v>
      </c>
      <c r="G926" s="2">
        <v>45393</v>
      </c>
      <c r="H926" s="3" t="s">
        <v>335</v>
      </c>
      <c r="I926">
        <f>((Women_Perfume_Table[[#This Row],[Total Sales]]-$M$2)/$M$3)</f>
        <v>-0.37341615152135016</v>
      </c>
      <c r="J926" s="4" t="str">
        <f>IF(Women_Perfume_Table[[#This Row],[Z-Score]]&gt;3,"No","Yes")</f>
        <v>Yes</v>
      </c>
      <c r="K926" s="4">
        <f>AVERAGEIFS(Women_Perfume_Table[Total Sales],Women_Perfume_Table[Type],Women_Perfume_Table[[#This Row],[Type]])</f>
        <v>12921.930135363791</v>
      </c>
    </row>
    <row r="927" spans="1:11" x14ac:dyDescent="0.3">
      <c r="A927" s="4" t="s">
        <v>80</v>
      </c>
      <c r="B927" t="s">
        <v>46</v>
      </c>
      <c r="C927">
        <v>76.989999999999995</v>
      </c>
      <c r="D927">
        <v>9</v>
      </c>
      <c r="E927">
        <v>1</v>
      </c>
      <c r="F927">
        <f>Women_Perfume_Table[[#This Row],[Sold]]*Women_Perfume_Table[[#This Row],[Price]]</f>
        <v>76.989999999999995</v>
      </c>
      <c r="G927" s="2">
        <v>45352</v>
      </c>
      <c r="H927" s="3" t="s">
        <v>143</v>
      </c>
      <c r="I927">
        <f>((Women_Perfume_Table[[#This Row],[Total Sales]]-$M$2)/$M$3)</f>
        <v>-0.3734394040255527</v>
      </c>
      <c r="J927" s="4" t="str">
        <f>IF(Women_Perfume_Table[[#This Row],[Z-Score]]&gt;3,"No","Yes")</f>
        <v>Yes</v>
      </c>
      <c r="K927" s="4">
        <f>AVERAGEIFS(Women_Perfume_Table[Total Sales],Women_Perfume_Table[Type],Women_Perfume_Table[[#This Row],[Type]])</f>
        <v>7614.4719047619074</v>
      </c>
    </row>
    <row r="928" spans="1:11" x14ac:dyDescent="0.3">
      <c r="A928" s="4" t="s">
        <v>201</v>
      </c>
      <c r="B928" t="s">
        <v>4</v>
      </c>
      <c r="C928">
        <v>15</v>
      </c>
      <c r="D928">
        <v>5</v>
      </c>
      <c r="E928">
        <v>5</v>
      </c>
      <c r="F928">
        <f>Women_Perfume_Table[[#This Row],[Sold]]*Women_Perfume_Table[[#This Row],[Price]]</f>
        <v>75</v>
      </c>
      <c r="G928" s="2">
        <v>45439</v>
      </c>
      <c r="H928" s="3" t="s">
        <v>337</v>
      </c>
      <c r="I928">
        <f>((Women_Perfume_Table[[#This Row],[Total Sales]]-$M$2)/$M$3)</f>
        <v>-0.37349320923876567</v>
      </c>
      <c r="J928" s="4" t="str">
        <f>IF(Women_Perfume_Table[[#This Row],[Z-Score]]&gt;3,"No","Yes")</f>
        <v>Yes</v>
      </c>
      <c r="K928" s="4">
        <f>AVERAGEIFS(Women_Perfume_Table[Total Sales],Women_Perfume_Table[Type],Women_Perfume_Table[[#This Row],[Type]])</f>
        <v>24241.821658291443</v>
      </c>
    </row>
    <row r="929" spans="1:11" x14ac:dyDescent="0.3">
      <c r="A929" s="4" t="s">
        <v>58</v>
      </c>
      <c r="B929" t="s">
        <v>4</v>
      </c>
      <c r="C929">
        <v>24.99</v>
      </c>
      <c r="D929">
        <v>7</v>
      </c>
      <c r="E929">
        <v>3</v>
      </c>
      <c r="F929">
        <f>Women_Perfume_Table[[#This Row],[Sold]]*Women_Perfume_Table[[#This Row],[Price]]</f>
        <v>74.97</v>
      </c>
      <c r="G929" s="2">
        <v>45347</v>
      </c>
      <c r="H929" s="3" t="s">
        <v>337</v>
      </c>
      <c r="I929">
        <f>((Women_Perfume_Table[[#This Row],[Total Sales]]-$M$2)/$M$3)</f>
        <v>-0.37349402037263318</v>
      </c>
      <c r="J929" s="4" t="str">
        <f>IF(Women_Perfume_Table[[#This Row],[Z-Score]]&gt;3,"No","Yes")</f>
        <v>Yes</v>
      </c>
      <c r="K929" s="4">
        <f>AVERAGEIFS(Women_Perfume_Table[Total Sales],Women_Perfume_Table[Type],Women_Perfume_Table[[#This Row],[Type]])</f>
        <v>24241.821658291443</v>
      </c>
    </row>
    <row r="930" spans="1:11" x14ac:dyDescent="0.3">
      <c r="A930" s="4" t="s">
        <v>197</v>
      </c>
      <c r="B930" t="s">
        <v>2</v>
      </c>
      <c r="C930">
        <v>14.99</v>
      </c>
      <c r="D930">
        <v>10</v>
      </c>
      <c r="E930">
        <v>5</v>
      </c>
      <c r="F930">
        <f>Women_Perfume_Table[[#This Row],[Sold]]*Women_Perfume_Table[[#This Row],[Price]]</f>
        <v>74.95</v>
      </c>
      <c r="G930" s="2">
        <v>45385</v>
      </c>
      <c r="H930" s="3" t="s">
        <v>143</v>
      </c>
      <c r="I930">
        <f>((Women_Perfume_Table[[#This Row],[Total Sales]]-$M$2)/$M$3)</f>
        <v>-0.37349456112854484</v>
      </c>
      <c r="J930" s="4" t="str">
        <f>IF(Women_Perfume_Table[[#This Row],[Z-Score]]&gt;3,"No","Yes")</f>
        <v>Yes</v>
      </c>
      <c r="K930" s="4">
        <f>AVERAGEIFS(Women_Perfume_Table[Total Sales],Women_Perfume_Table[Type],Women_Perfume_Table[[#This Row],[Type]])</f>
        <v>12921.930135363791</v>
      </c>
    </row>
    <row r="931" spans="1:11" x14ac:dyDescent="0.3">
      <c r="A931" s="4" t="s">
        <v>405</v>
      </c>
      <c r="B931" t="s">
        <v>2</v>
      </c>
      <c r="C931">
        <v>14.95</v>
      </c>
      <c r="D931">
        <v>19</v>
      </c>
      <c r="E931">
        <v>5</v>
      </c>
      <c r="F931">
        <f>Women_Perfume_Table[[#This Row],[Sold]]*Women_Perfume_Table[[#This Row],[Price]]</f>
        <v>74.75</v>
      </c>
      <c r="G931" s="2">
        <v>45409</v>
      </c>
      <c r="H931" s="3" t="s">
        <v>143</v>
      </c>
      <c r="I931">
        <f>((Women_Perfume_Table[[#This Row],[Total Sales]]-$M$2)/$M$3)</f>
        <v>-0.37349996868766172</v>
      </c>
      <c r="J931" s="4" t="str">
        <f>IF(Women_Perfume_Table[[#This Row],[Z-Score]]&gt;3,"No","Yes")</f>
        <v>Yes</v>
      </c>
      <c r="K931" s="4">
        <f>AVERAGEIFS(Women_Perfume_Table[Total Sales],Women_Perfume_Table[Type],Women_Perfume_Table[[#This Row],[Type]])</f>
        <v>12921.930135363791</v>
      </c>
    </row>
    <row r="932" spans="1:11" x14ac:dyDescent="0.3">
      <c r="A932" s="4" t="s">
        <v>184</v>
      </c>
      <c r="B932" t="s">
        <v>9</v>
      </c>
      <c r="C932">
        <v>14.9</v>
      </c>
      <c r="D932">
        <v>5</v>
      </c>
      <c r="E932">
        <v>5</v>
      </c>
      <c r="F932">
        <f>Women_Perfume_Table[[#This Row],[Sold]]*Women_Perfume_Table[[#This Row],[Price]]</f>
        <v>74.5</v>
      </c>
      <c r="G932" s="2">
        <v>45331</v>
      </c>
      <c r="H932" s="3" t="s">
        <v>336</v>
      </c>
      <c r="I932">
        <f>((Women_Perfume_Table[[#This Row],[Total Sales]]-$M$2)/$M$3)</f>
        <v>-0.37350672813655783</v>
      </c>
      <c r="J932" s="4" t="str">
        <f>IF(Women_Perfume_Table[[#This Row],[Z-Score]]&gt;3,"No","Yes")</f>
        <v>Yes</v>
      </c>
      <c r="K932" s="4">
        <f>AVERAGEIFS(Women_Perfume_Table[Total Sales],Women_Perfume_Table[Type],Women_Perfume_Table[[#This Row],[Type]])</f>
        <v>2618.7521428571413</v>
      </c>
    </row>
    <row r="933" spans="1:11" x14ac:dyDescent="0.3">
      <c r="A933" s="4" t="s">
        <v>93</v>
      </c>
      <c r="B933" t="s">
        <v>2</v>
      </c>
      <c r="C933">
        <v>12</v>
      </c>
      <c r="D933">
        <v>4</v>
      </c>
      <c r="E933">
        <v>6</v>
      </c>
      <c r="F933">
        <f>Women_Perfume_Table[[#This Row],[Sold]]*Women_Perfume_Table[[#This Row],[Price]]</f>
        <v>72</v>
      </c>
      <c r="G933" s="2">
        <v>45396</v>
      </c>
      <c r="H933" s="3" t="s">
        <v>335</v>
      </c>
      <c r="I933">
        <f>((Women_Perfume_Table[[#This Row],[Total Sales]]-$M$2)/$M$3)</f>
        <v>-0.37357432262551882</v>
      </c>
      <c r="J933" s="4" t="str">
        <f>IF(Women_Perfume_Table[[#This Row],[Z-Score]]&gt;3,"No","Yes")</f>
        <v>Yes</v>
      </c>
      <c r="K933" s="4">
        <f>AVERAGEIFS(Women_Perfume_Table[Total Sales],Women_Perfume_Table[Type],Women_Perfume_Table[[#This Row],[Type]])</f>
        <v>12921.930135363791</v>
      </c>
    </row>
    <row r="934" spans="1:11" x14ac:dyDescent="0.3">
      <c r="A934" s="4" t="s">
        <v>205</v>
      </c>
      <c r="B934" t="s">
        <v>206</v>
      </c>
      <c r="C934">
        <v>17.899999999999999</v>
      </c>
      <c r="D934">
        <v>10</v>
      </c>
      <c r="E934">
        <v>4</v>
      </c>
      <c r="F934">
        <f>Women_Perfume_Table[[#This Row],[Sold]]*Women_Perfume_Table[[#This Row],[Price]]</f>
        <v>71.599999999999994</v>
      </c>
      <c r="G934" s="2">
        <v>45439</v>
      </c>
      <c r="H934" s="3" t="s">
        <v>336</v>
      </c>
      <c r="I934">
        <f>((Women_Perfume_Table[[#This Row],[Total Sales]]-$M$2)/$M$3)</f>
        <v>-0.37358513774375252</v>
      </c>
      <c r="J934" s="4" t="str">
        <f>IF(Women_Perfume_Table[[#This Row],[Z-Score]]&gt;3,"No","Yes")</f>
        <v>Yes</v>
      </c>
      <c r="K934" s="4">
        <f>AVERAGEIFS(Women_Perfume_Table[Total Sales],Women_Perfume_Table[Type],Women_Perfume_Table[[#This Row],[Type]])</f>
        <v>1029.6335714285715</v>
      </c>
    </row>
    <row r="935" spans="1:11" x14ac:dyDescent="0.3">
      <c r="A935" s="4" t="s">
        <v>3</v>
      </c>
      <c r="B935" t="s">
        <v>2</v>
      </c>
      <c r="C935">
        <v>13.99</v>
      </c>
      <c r="D935">
        <v>10</v>
      </c>
      <c r="E935">
        <v>5</v>
      </c>
      <c r="F935">
        <f>Women_Perfume_Table[[#This Row],[Sold]]*Women_Perfume_Table[[#This Row],[Price]]</f>
        <v>69.95</v>
      </c>
      <c r="G935" s="2">
        <v>45424</v>
      </c>
      <c r="H935" s="3" t="s">
        <v>337</v>
      </c>
      <c r="I935">
        <f>((Women_Perfume_Table[[#This Row],[Total Sales]]-$M$2)/$M$3)</f>
        <v>-0.37362975010646676</v>
      </c>
      <c r="J935" s="4" t="str">
        <f>IF(Women_Perfume_Table[[#This Row],[Z-Score]]&gt;3,"No","Yes")</f>
        <v>Yes</v>
      </c>
      <c r="K935" s="4">
        <f>AVERAGEIFS(Women_Perfume_Table[Total Sales],Women_Perfume_Table[Type],Women_Perfume_Table[[#This Row],[Type]])</f>
        <v>12921.930135363791</v>
      </c>
    </row>
    <row r="936" spans="1:11" x14ac:dyDescent="0.3">
      <c r="A936" s="4" t="s">
        <v>236</v>
      </c>
      <c r="B936" t="s">
        <v>2</v>
      </c>
      <c r="C936">
        <v>10.99</v>
      </c>
      <c r="D936">
        <v>8</v>
      </c>
      <c r="E936">
        <v>6</v>
      </c>
      <c r="F936">
        <f>Women_Perfume_Table[[#This Row],[Sold]]*Women_Perfume_Table[[#This Row],[Price]]</f>
        <v>65.94</v>
      </c>
      <c r="G936" s="2">
        <v>45338</v>
      </c>
      <c r="H936" s="3" t="s">
        <v>337</v>
      </c>
      <c r="I936">
        <f>((Women_Perfume_Table[[#This Row],[Total Sales]]-$M$2)/$M$3)</f>
        <v>-0.37373817166676015</v>
      </c>
      <c r="J936" s="4" t="str">
        <f>IF(Women_Perfume_Table[[#This Row],[Z-Score]]&gt;3,"No","Yes")</f>
        <v>Yes</v>
      </c>
      <c r="K936" s="4">
        <f>AVERAGEIFS(Women_Perfume_Table[Total Sales],Women_Perfume_Table[Type],Women_Perfume_Table[[#This Row],[Type]])</f>
        <v>12921.930135363791</v>
      </c>
    </row>
    <row r="937" spans="1:11" x14ac:dyDescent="0.3">
      <c r="A937" s="4" t="s">
        <v>10</v>
      </c>
      <c r="B937" t="s">
        <v>2</v>
      </c>
      <c r="C937">
        <v>21.69</v>
      </c>
      <c r="D937">
        <v>7</v>
      </c>
      <c r="E937">
        <v>3</v>
      </c>
      <c r="F937">
        <f>Women_Perfume_Table[[#This Row],[Sold]]*Women_Perfume_Table[[#This Row],[Price]]</f>
        <v>65.070000000000007</v>
      </c>
      <c r="G937" s="2">
        <v>45336</v>
      </c>
      <c r="H937" s="3" t="s">
        <v>337</v>
      </c>
      <c r="I937">
        <f>((Women_Perfume_Table[[#This Row],[Total Sales]]-$M$2)/$M$3)</f>
        <v>-0.37376169454891861</v>
      </c>
      <c r="J937" s="4" t="str">
        <f>IF(Women_Perfume_Table[[#This Row],[Z-Score]]&gt;3,"No","Yes")</f>
        <v>Yes</v>
      </c>
      <c r="K937" s="4">
        <f>AVERAGEIFS(Women_Perfume_Table[Total Sales],Women_Perfume_Table[Type],Women_Perfume_Table[[#This Row],[Type]])</f>
        <v>12921.930135363791</v>
      </c>
    </row>
    <row r="938" spans="1:11" x14ac:dyDescent="0.3">
      <c r="A938" s="4" t="s">
        <v>276</v>
      </c>
      <c r="B938" t="s">
        <v>111</v>
      </c>
      <c r="C938">
        <v>13</v>
      </c>
      <c r="D938">
        <v>1</v>
      </c>
      <c r="E938">
        <v>5</v>
      </c>
      <c r="F938">
        <f>Women_Perfume_Table[[#This Row],[Sold]]*Women_Perfume_Table[[#This Row],[Price]]</f>
        <v>65</v>
      </c>
      <c r="G938" s="2">
        <v>45442</v>
      </c>
      <c r="H938" s="3" t="s">
        <v>336</v>
      </c>
      <c r="I938">
        <f>((Women_Perfume_Table[[#This Row],[Total Sales]]-$M$2)/$M$3)</f>
        <v>-0.3737635871946095</v>
      </c>
      <c r="J938" s="4" t="str">
        <f>IF(Women_Perfume_Table[[#This Row],[Z-Score]]&gt;3,"No","Yes")</f>
        <v>Yes</v>
      </c>
      <c r="K938" s="4">
        <f>AVERAGEIFS(Women_Perfume_Table[Total Sales],Women_Perfume_Table[Type],Women_Perfume_Table[[#This Row],[Type]])</f>
        <v>5114.6000000000004</v>
      </c>
    </row>
    <row r="939" spans="1:11" x14ac:dyDescent="0.3">
      <c r="A939" s="4" t="s">
        <v>384</v>
      </c>
      <c r="B939" t="s">
        <v>2</v>
      </c>
      <c r="C939">
        <v>59.99</v>
      </c>
      <c r="D939">
        <v>4</v>
      </c>
      <c r="E939">
        <v>1</v>
      </c>
      <c r="F939">
        <f>Women_Perfume_Table[[#This Row],[Sold]]*Women_Perfume_Table[[#This Row],[Price]]</f>
        <v>59.99</v>
      </c>
      <c r="G939" s="2">
        <v>45315</v>
      </c>
      <c r="H939" s="3" t="s">
        <v>335</v>
      </c>
      <c r="I939">
        <f>((Women_Perfume_Table[[#This Row],[Total Sales]]-$M$2)/$M$3)</f>
        <v>-0.37389904655048728</v>
      </c>
      <c r="J939" s="4" t="str">
        <f>IF(Women_Perfume_Table[[#This Row],[Z-Score]]&gt;3,"No","Yes")</f>
        <v>Yes</v>
      </c>
      <c r="K939" s="4">
        <f>AVERAGEIFS(Women_Perfume_Table[Total Sales],Women_Perfume_Table[Type],Women_Perfume_Table[[#This Row],[Type]])</f>
        <v>12921.930135363791</v>
      </c>
    </row>
    <row r="940" spans="1:11" x14ac:dyDescent="0.3">
      <c r="A940" s="4" t="s">
        <v>98</v>
      </c>
      <c r="B940" t="s">
        <v>2</v>
      </c>
      <c r="C940">
        <v>19.989999999999998</v>
      </c>
      <c r="D940">
        <v>3</v>
      </c>
      <c r="E940">
        <v>3</v>
      </c>
      <c r="F940">
        <f>Women_Perfume_Table[[#This Row],[Sold]]*Women_Perfume_Table[[#This Row],[Price]]</f>
        <v>59.97</v>
      </c>
      <c r="G940" s="2">
        <v>45395</v>
      </c>
      <c r="H940" s="3" t="s">
        <v>143</v>
      </c>
      <c r="I940">
        <f>((Women_Perfume_Table[[#This Row],[Total Sales]]-$M$2)/$M$3)</f>
        <v>-0.37389958730639894</v>
      </c>
      <c r="J940" s="4" t="str">
        <f>IF(Women_Perfume_Table[[#This Row],[Z-Score]]&gt;3,"No","Yes")</f>
        <v>Yes</v>
      </c>
      <c r="K940" s="4">
        <f>AVERAGEIFS(Women_Perfume_Table[Total Sales],Women_Perfume_Table[Type],Women_Perfume_Table[[#This Row],[Type]])</f>
        <v>12921.930135363791</v>
      </c>
    </row>
    <row r="941" spans="1:11" x14ac:dyDescent="0.3">
      <c r="A941" s="4" t="s">
        <v>384</v>
      </c>
      <c r="B941" t="s">
        <v>206</v>
      </c>
      <c r="C941">
        <v>18.04</v>
      </c>
      <c r="D941">
        <v>10</v>
      </c>
      <c r="E941">
        <v>3</v>
      </c>
      <c r="F941">
        <f>Women_Perfume_Table[[#This Row],[Sold]]*Women_Perfume_Table[[#This Row],[Price]]</f>
        <v>54.12</v>
      </c>
      <c r="G941" s="2">
        <v>45410</v>
      </c>
      <c r="H941" s="3" t="s">
        <v>335</v>
      </c>
      <c r="I941">
        <f>((Women_Perfume_Table[[#This Row],[Total Sales]]-$M$2)/$M$3)</f>
        <v>-0.37405775841056754</v>
      </c>
      <c r="J941" s="4" t="str">
        <f>IF(Women_Perfume_Table[[#This Row],[Z-Score]]&gt;3,"No","Yes")</f>
        <v>Yes</v>
      </c>
      <c r="K941" s="4">
        <f>AVERAGEIFS(Women_Perfume_Table[Total Sales],Women_Perfume_Table[Type],Women_Perfume_Table[[#This Row],[Type]])</f>
        <v>1029.6335714285715</v>
      </c>
    </row>
    <row r="942" spans="1:11" x14ac:dyDescent="0.3">
      <c r="A942" s="4" t="s">
        <v>96</v>
      </c>
      <c r="B942" t="s">
        <v>2</v>
      </c>
      <c r="C942">
        <v>26</v>
      </c>
      <c r="D942">
        <v>1</v>
      </c>
      <c r="E942">
        <v>2</v>
      </c>
      <c r="F942">
        <f>Women_Perfume_Table[[#This Row],[Sold]]*Women_Perfume_Table[[#This Row],[Price]]</f>
        <v>52</v>
      </c>
      <c r="G942" s="2">
        <v>45346</v>
      </c>
      <c r="H942" s="3" t="s">
        <v>335</v>
      </c>
      <c r="I942">
        <f>((Women_Perfume_Table[[#This Row],[Total Sales]]-$M$2)/$M$3)</f>
        <v>-0.37411507853720649</v>
      </c>
      <c r="J942" s="4" t="str">
        <f>IF(Women_Perfume_Table[[#This Row],[Z-Score]]&gt;3,"No","Yes")</f>
        <v>Yes</v>
      </c>
      <c r="K942" s="4">
        <f>AVERAGEIFS(Women_Perfume_Table[Total Sales],Women_Perfume_Table[Type],Women_Perfume_Table[[#This Row],[Type]])</f>
        <v>12921.930135363791</v>
      </c>
    </row>
    <row r="943" spans="1:11" x14ac:dyDescent="0.3">
      <c r="A943" s="4" t="s">
        <v>390</v>
      </c>
      <c r="B943" t="s">
        <v>9</v>
      </c>
      <c r="C943">
        <v>48</v>
      </c>
      <c r="D943">
        <v>4</v>
      </c>
      <c r="E943">
        <v>1</v>
      </c>
      <c r="F943">
        <f>Women_Perfume_Table[[#This Row],[Sold]]*Women_Perfume_Table[[#This Row],[Price]]</f>
        <v>48</v>
      </c>
      <c r="G943" s="2">
        <v>45392</v>
      </c>
      <c r="H943" s="3" t="s">
        <v>337</v>
      </c>
      <c r="I943">
        <f>((Women_Perfume_Table[[#This Row],[Total Sales]]-$M$2)/$M$3)</f>
        <v>-0.37422322971954403</v>
      </c>
      <c r="J943" s="4" t="str">
        <f>IF(Women_Perfume_Table[[#This Row],[Z-Score]]&gt;3,"No","Yes")</f>
        <v>Yes</v>
      </c>
      <c r="K943" s="4">
        <f>AVERAGEIFS(Women_Perfume_Table[Total Sales],Women_Perfume_Table[Type],Women_Perfume_Table[[#This Row],[Type]])</f>
        <v>2618.7521428571413</v>
      </c>
    </row>
    <row r="944" spans="1:11" x14ac:dyDescent="0.3">
      <c r="A944" s="4" t="s">
        <v>390</v>
      </c>
      <c r="B944" t="s">
        <v>9</v>
      </c>
      <c r="C944">
        <v>48</v>
      </c>
      <c r="D944">
        <v>4</v>
      </c>
      <c r="E944">
        <v>1</v>
      </c>
      <c r="F944">
        <f>Women_Perfume_Table[[#This Row],[Sold]]*Women_Perfume_Table[[#This Row],[Price]]</f>
        <v>48</v>
      </c>
      <c r="G944" s="2">
        <v>45411</v>
      </c>
      <c r="H944" s="3" t="s">
        <v>337</v>
      </c>
      <c r="I944">
        <f>((Women_Perfume_Table[[#This Row],[Total Sales]]-$M$2)/$M$3)</f>
        <v>-0.37422322971954403</v>
      </c>
      <c r="J944" s="4" t="str">
        <f>IF(Women_Perfume_Table[[#This Row],[Z-Score]]&gt;3,"No","Yes")</f>
        <v>Yes</v>
      </c>
      <c r="K944" s="4">
        <f>AVERAGEIFS(Women_Perfume_Table[Total Sales],Women_Perfume_Table[Type],Women_Perfume_Table[[#This Row],[Type]])</f>
        <v>2618.7521428571413</v>
      </c>
    </row>
    <row r="945" spans="1:11" x14ac:dyDescent="0.3">
      <c r="A945" s="4" t="s">
        <v>15</v>
      </c>
      <c r="B945" t="s">
        <v>2</v>
      </c>
      <c r="C945">
        <v>15.99</v>
      </c>
      <c r="D945">
        <v>3</v>
      </c>
      <c r="E945">
        <v>3</v>
      </c>
      <c r="F945">
        <f>Women_Perfume_Table[[#This Row],[Sold]]*Women_Perfume_Table[[#This Row],[Price]]</f>
        <v>47.97</v>
      </c>
      <c r="G945" s="2">
        <v>45338</v>
      </c>
      <c r="H945" s="3" t="s">
        <v>143</v>
      </c>
      <c r="I945">
        <f>((Women_Perfume_Table[[#This Row],[Total Sales]]-$M$2)/$M$3)</f>
        <v>-0.37422404085341154</v>
      </c>
      <c r="J945" s="4" t="str">
        <f>IF(Women_Perfume_Table[[#This Row],[Z-Score]]&gt;3,"No","Yes")</f>
        <v>Yes</v>
      </c>
      <c r="K945" s="4">
        <f>AVERAGEIFS(Women_Perfume_Table[Total Sales],Women_Perfume_Table[Type],Women_Perfume_Table[[#This Row],[Type]])</f>
        <v>12921.930135363791</v>
      </c>
    </row>
    <row r="946" spans="1:11" x14ac:dyDescent="0.3">
      <c r="A946" s="4" t="s">
        <v>10</v>
      </c>
      <c r="B946" t="s">
        <v>2</v>
      </c>
      <c r="C946">
        <v>23.9</v>
      </c>
      <c r="D946">
        <v>10</v>
      </c>
      <c r="E946">
        <v>2</v>
      </c>
      <c r="F946">
        <f>Women_Perfume_Table[[#This Row],[Sold]]*Women_Perfume_Table[[#This Row],[Price]]</f>
        <v>47.8</v>
      </c>
      <c r="G946" s="2">
        <v>45437</v>
      </c>
      <c r="H946" s="3" t="s">
        <v>336</v>
      </c>
      <c r="I946">
        <f>((Women_Perfume_Table[[#This Row],[Total Sales]]-$M$2)/$M$3)</f>
        <v>-0.3742286372786609</v>
      </c>
      <c r="J946" s="4" t="str">
        <f>IF(Women_Perfume_Table[[#This Row],[Z-Score]]&gt;3,"No","Yes")</f>
        <v>Yes</v>
      </c>
      <c r="K946" s="4">
        <f>AVERAGEIFS(Women_Perfume_Table[Total Sales],Women_Perfume_Table[Type],Women_Perfume_Table[[#This Row],[Type]])</f>
        <v>12921.930135363791</v>
      </c>
    </row>
    <row r="947" spans="1:11" x14ac:dyDescent="0.3">
      <c r="A947" s="4" t="s">
        <v>401</v>
      </c>
      <c r="B947" t="s">
        <v>9</v>
      </c>
      <c r="C947">
        <v>22.45</v>
      </c>
      <c r="D947">
        <v>5</v>
      </c>
      <c r="E947">
        <v>2</v>
      </c>
      <c r="F947">
        <f>Women_Perfume_Table[[#This Row],[Sold]]*Women_Perfume_Table[[#This Row],[Price]]</f>
        <v>44.9</v>
      </c>
      <c r="G947" s="2">
        <v>45397</v>
      </c>
      <c r="H947" s="3" t="s">
        <v>143</v>
      </c>
      <c r="I947">
        <f>((Women_Perfume_Table[[#This Row],[Total Sales]]-$M$2)/$M$3)</f>
        <v>-0.37430704688585564</v>
      </c>
      <c r="J947" s="4" t="str">
        <f>IF(Women_Perfume_Table[[#This Row],[Z-Score]]&gt;3,"No","Yes")</f>
        <v>Yes</v>
      </c>
      <c r="K947" s="4">
        <f>AVERAGEIFS(Women_Perfume_Table[Total Sales],Women_Perfume_Table[Type],Women_Perfume_Table[[#This Row],[Type]])</f>
        <v>2618.7521428571413</v>
      </c>
    </row>
    <row r="948" spans="1:11" x14ac:dyDescent="0.3">
      <c r="A948" s="4" t="s">
        <v>71</v>
      </c>
      <c r="B948" t="s">
        <v>4</v>
      </c>
      <c r="C948">
        <v>21</v>
      </c>
      <c r="D948">
        <v>3</v>
      </c>
      <c r="E948">
        <v>2</v>
      </c>
      <c r="F948">
        <f>Women_Perfume_Table[[#This Row],[Sold]]*Women_Perfume_Table[[#This Row],[Price]]</f>
        <v>42</v>
      </c>
      <c r="G948" s="2">
        <v>45306</v>
      </c>
      <c r="H948" s="3" t="s">
        <v>335</v>
      </c>
      <c r="I948">
        <f>((Women_Perfume_Table[[#This Row],[Total Sales]]-$M$2)/$M$3)</f>
        <v>-0.37438545649305033</v>
      </c>
      <c r="J948" s="4" t="str">
        <f>IF(Women_Perfume_Table[[#This Row],[Z-Score]]&gt;3,"No","Yes")</f>
        <v>Yes</v>
      </c>
      <c r="K948" s="4">
        <f>AVERAGEIFS(Women_Perfume_Table[Total Sales],Women_Perfume_Table[Type],Women_Perfume_Table[[#This Row],[Type]])</f>
        <v>24241.821658291443</v>
      </c>
    </row>
    <row r="949" spans="1:11" x14ac:dyDescent="0.3">
      <c r="A949" s="4" t="s">
        <v>68</v>
      </c>
      <c r="B949" t="s">
        <v>129</v>
      </c>
      <c r="C949">
        <v>6.99</v>
      </c>
      <c r="D949">
        <v>1</v>
      </c>
      <c r="E949">
        <v>6</v>
      </c>
      <c r="F949">
        <f>Women_Perfume_Table[[#This Row],[Sold]]*Women_Perfume_Table[[#This Row],[Price]]</f>
        <v>41.94</v>
      </c>
      <c r="G949" s="2">
        <v>45389</v>
      </c>
      <c r="H949" s="3" t="s">
        <v>336</v>
      </c>
      <c r="I949">
        <f>((Women_Perfume_Table[[#This Row],[Total Sales]]-$M$2)/$M$3)</f>
        <v>-0.37438707876078536</v>
      </c>
      <c r="J949" s="4" t="str">
        <f>IF(Women_Perfume_Table[[#This Row],[Z-Score]]&gt;3,"No","Yes")</f>
        <v>Yes</v>
      </c>
      <c r="K949" s="4">
        <f>AVERAGEIFS(Women_Perfume_Table[Total Sales],Women_Perfume_Table[Type],Women_Perfume_Table[[#This Row],[Type]])</f>
        <v>5501.9646666666658</v>
      </c>
    </row>
    <row r="950" spans="1:11" x14ac:dyDescent="0.3">
      <c r="A950" s="4" t="s">
        <v>79</v>
      </c>
      <c r="B950" t="s">
        <v>4</v>
      </c>
      <c r="C950">
        <v>40</v>
      </c>
      <c r="D950">
        <v>5</v>
      </c>
      <c r="E950">
        <v>1</v>
      </c>
      <c r="F950">
        <f>Women_Perfume_Table[[#This Row],[Sold]]*Women_Perfume_Table[[#This Row],[Price]]</f>
        <v>40</v>
      </c>
      <c r="G950" s="2">
        <v>45390</v>
      </c>
      <c r="H950" s="3" t="s">
        <v>143</v>
      </c>
      <c r="I950">
        <f>((Women_Perfume_Table[[#This Row],[Total Sales]]-$M$2)/$M$3)</f>
        <v>-0.3744395320842191</v>
      </c>
      <c r="J950" s="4" t="str">
        <f>IF(Women_Perfume_Table[[#This Row],[Z-Score]]&gt;3,"No","Yes")</f>
        <v>Yes</v>
      </c>
      <c r="K950" s="4">
        <f>AVERAGEIFS(Women_Perfume_Table[Total Sales],Women_Perfume_Table[Type],Women_Perfume_Table[[#This Row],[Type]])</f>
        <v>24241.821658291443</v>
      </c>
    </row>
    <row r="951" spans="1:11" x14ac:dyDescent="0.3">
      <c r="A951" s="4" t="s">
        <v>8</v>
      </c>
      <c r="B951" t="s">
        <v>9</v>
      </c>
      <c r="C951">
        <v>9.99</v>
      </c>
      <c r="D951">
        <v>6</v>
      </c>
      <c r="E951">
        <v>4</v>
      </c>
      <c r="F951">
        <f>Women_Perfume_Table[[#This Row],[Sold]]*Women_Perfume_Table[[#This Row],[Price]]</f>
        <v>39.96</v>
      </c>
      <c r="G951" s="2">
        <v>45427</v>
      </c>
      <c r="H951" s="3" t="s">
        <v>336</v>
      </c>
      <c r="I951">
        <f>((Women_Perfume_Table[[#This Row],[Total Sales]]-$M$2)/$M$3)</f>
        <v>-0.37444061359604247</v>
      </c>
      <c r="J951" s="4" t="str">
        <f>IF(Women_Perfume_Table[[#This Row],[Z-Score]]&gt;3,"No","Yes")</f>
        <v>Yes</v>
      </c>
      <c r="K951" s="4">
        <f>AVERAGEIFS(Women_Perfume_Table[Total Sales],Women_Perfume_Table[Type],Women_Perfume_Table[[#This Row],[Type]])</f>
        <v>2618.7521428571413</v>
      </c>
    </row>
    <row r="952" spans="1:11" x14ac:dyDescent="0.3">
      <c r="A952" s="4" t="s">
        <v>210</v>
      </c>
      <c r="B952" t="s">
        <v>129</v>
      </c>
      <c r="C952">
        <v>19.45</v>
      </c>
      <c r="D952">
        <v>50</v>
      </c>
      <c r="E952">
        <v>2</v>
      </c>
      <c r="F952">
        <f>Women_Perfume_Table[[#This Row],[Sold]]*Women_Perfume_Table[[#This Row],[Price]]</f>
        <v>38.9</v>
      </c>
      <c r="G952" s="2">
        <v>45296</v>
      </c>
      <c r="H952" s="3" t="s">
        <v>336</v>
      </c>
      <c r="I952">
        <f>((Women_Perfume_Table[[#This Row],[Total Sales]]-$M$2)/$M$3)</f>
        <v>-0.37446927365936195</v>
      </c>
      <c r="J952" s="4" t="str">
        <f>IF(Women_Perfume_Table[[#This Row],[Z-Score]]&gt;3,"No","Yes")</f>
        <v>Yes</v>
      </c>
      <c r="K952" s="4">
        <f>AVERAGEIFS(Women_Perfume_Table[Total Sales],Women_Perfume_Table[Type],Women_Perfume_Table[[#This Row],[Type]])</f>
        <v>5501.9646666666658</v>
      </c>
    </row>
    <row r="953" spans="1:11" x14ac:dyDescent="0.3">
      <c r="A953" s="4" t="s">
        <v>394</v>
      </c>
      <c r="B953" t="s">
        <v>9</v>
      </c>
      <c r="C953">
        <v>18.989999999999998</v>
      </c>
      <c r="D953">
        <v>1</v>
      </c>
      <c r="E953">
        <v>2</v>
      </c>
      <c r="F953">
        <f>Women_Perfume_Table[[#This Row],[Sold]]*Women_Perfume_Table[[#This Row],[Price]]</f>
        <v>37.979999999999997</v>
      </c>
      <c r="G953" s="2">
        <v>45437</v>
      </c>
      <c r="H953" s="3" t="s">
        <v>335</v>
      </c>
      <c r="I953">
        <f>((Women_Perfume_Table[[#This Row],[Total Sales]]-$M$2)/$M$3)</f>
        <v>-0.37449414843129958</v>
      </c>
      <c r="J953" s="4" t="str">
        <f>IF(Women_Perfume_Table[[#This Row],[Z-Score]]&gt;3,"No","Yes")</f>
        <v>Yes</v>
      </c>
      <c r="K953" s="4">
        <f>AVERAGEIFS(Women_Perfume_Table[Total Sales],Women_Perfume_Table[Type],Women_Perfume_Table[[#This Row],[Type]])</f>
        <v>2618.7521428571413</v>
      </c>
    </row>
    <row r="954" spans="1:11" x14ac:dyDescent="0.3">
      <c r="A954" s="4" t="s">
        <v>384</v>
      </c>
      <c r="B954" t="s">
        <v>246</v>
      </c>
      <c r="C954">
        <v>18.5</v>
      </c>
      <c r="D954">
        <v>5</v>
      </c>
      <c r="E954">
        <v>2</v>
      </c>
      <c r="F954">
        <f>Women_Perfume_Table[[#This Row],[Sold]]*Women_Perfume_Table[[#This Row],[Price]]</f>
        <v>37</v>
      </c>
      <c r="G954" s="2">
        <v>45329</v>
      </c>
      <c r="H954" s="3" t="s">
        <v>143</v>
      </c>
      <c r="I954">
        <f>((Women_Perfume_Table[[#This Row],[Total Sales]]-$M$2)/$M$3)</f>
        <v>-0.37452064547097225</v>
      </c>
      <c r="J954" s="4" t="str">
        <f>IF(Women_Perfume_Table[[#This Row],[Z-Score]]&gt;3,"No","Yes")</f>
        <v>Yes</v>
      </c>
      <c r="K954" s="4">
        <f>AVERAGEIFS(Women_Perfume_Table[Total Sales],Women_Perfume_Table[Type],Women_Perfume_Table[[#This Row],[Type]])</f>
        <v>2547.2425000000003</v>
      </c>
    </row>
    <row r="955" spans="1:11" x14ac:dyDescent="0.3">
      <c r="A955" s="4" t="s">
        <v>221</v>
      </c>
      <c r="B955" t="s">
        <v>2</v>
      </c>
      <c r="C955">
        <v>33</v>
      </c>
      <c r="D955">
        <v>1</v>
      </c>
      <c r="E955">
        <v>1</v>
      </c>
      <c r="F955">
        <f>Women_Perfume_Table[[#This Row],[Sold]]*Women_Perfume_Table[[#This Row],[Price]]</f>
        <v>33</v>
      </c>
      <c r="G955" s="2">
        <v>45387</v>
      </c>
      <c r="H955" s="3" t="s">
        <v>337</v>
      </c>
      <c r="I955">
        <f>((Women_Perfume_Table[[#This Row],[Total Sales]]-$M$2)/$M$3)</f>
        <v>-0.37462879665330978</v>
      </c>
      <c r="J955" s="4" t="str">
        <f>IF(Women_Perfume_Table[[#This Row],[Z-Score]]&gt;3,"No","Yes")</f>
        <v>Yes</v>
      </c>
      <c r="K955" s="4">
        <f>AVERAGEIFS(Women_Perfume_Table[Total Sales],Women_Perfume_Table[Type],Women_Perfume_Table[[#This Row],[Type]])</f>
        <v>12921.930135363791</v>
      </c>
    </row>
    <row r="956" spans="1:11" x14ac:dyDescent="0.3">
      <c r="A956" s="4" t="s">
        <v>81</v>
      </c>
      <c r="B956" t="s">
        <v>2</v>
      </c>
      <c r="C956">
        <v>29.99</v>
      </c>
      <c r="D956">
        <v>10</v>
      </c>
      <c r="E956">
        <v>1</v>
      </c>
      <c r="F956">
        <f>Women_Perfume_Table[[#This Row],[Sold]]*Women_Perfume_Table[[#This Row],[Price]]</f>
        <v>29.99</v>
      </c>
      <c r="G956" s="2">
        <v>45396</v>
      </c>
      <c r="H956" s="3" t="s">
        <v>337</v>
      </c>
      <c r="I956">
        <f>((Women_Perfume_Table[[#This Row],[Total Sales]]-$M$2)/$M$3)</f>
        <v>-0.37471018041801879</v>
      </c>
      <c r="J956" s="4" t="str">
        <f>IF(Women_Perfume_Table[[#This Row],[Z-Score]]&gt;3,"No","Yes")</f>
        <v>Yes</v>
      </c>
      <c r="K956" s="4">
        <f>AVERAGEIFS(Women_Perfume_Table[Total Sales],Women_Perfume_Table[Type],Women_Perfume_Table[[#This Row],[Type]])</f>
        <v>12921.930135363791</v>
      </c>
    </row>
    <row r="957" spans="1:11" x14ac:dyDescent="0.3">
      <c r="A957" s="4" t="s">
        <v>431</v>
      </c>
      <c r="B957" t="s">
        <v>129</v>
      </c>
      <c r="C957">
        <v>29.99</v>
      </c>
      <c r="D957">
        <v>10</v>
      </c>
      <c r="E957">
        <v>1</v>
      </c>
      <c r="F957">
        <f>Women_Perfume_Table[[#This Row],[Sold]]*Women_Perfume_Table[[#This Row],[Price]]</f>
        <v>29.99</v>
      </c>
      <c r="G957" s="2">
        <v>45344</v>
      </c>
      <c r="H957" s="3" t="s">
        <v>337</v>
      </c>
      <c r="I957">
        <f>((Women_Perfume_Table[[#This Row],[Total Sales]]-$M$2)/$M$3)</f>
        <v>-0.37471018041801879</v>
      </c>
      <c r="J957" s="4" t="str">
        <f>IF(Women_Perfume_Table[[#This Row],[Z-Score]]&gt;3,"No","Yes")</f>
        <v>Yes</v>
      </c>
      <c r="K957" s="4">
        <f>AVERAGEIFS(Women_Perfume_Table[Total Sales],Women_Perfume_Table[Type],Women_Perfume_Table[[#This Row],[Type]])</f>
        <v>5501.9646666666658</v>
      </c>
    </row>
    <row r="958" spans="1:11" x14ac:dyDescent="0.3">
      <c r="A958" s="4" t="s">
        <v>270</v>
      </c>
      <c r="B958" t="s">
        <v>293</v>
      </c>
      <c r="C958">
        <v>29.99</v>
      </c>
      <c r="D958">
        <v>1</v>
      </c>
      <c r="E958">
        <v>1</v>
      </c>
      <c r="F958">
        <f>Women_Perfume_Table[[#This Row],[Sold]]*Women_Perfume_Table[[#This Row],[Price]]</f>
        <v>29.99</v>
      </c>
      <c r="G958" s="2">
        <v>45296</v>
      </c>
      <c r="H958" s="3" t="s">
        <v>337</v>
      </c>
      <c r="I958">
        <f>((Women_Perfume_Table[[#This Row],[Total Sales]]-$M$2)/$M$3)</f>
        <v>-0.37471018041801879</v>
      </c>
      <c r="J958" s="4" t="str">
        <f>IF(Women_Perfume_Table[[#This Row],[Z-Score]]&gt;3,"No","Yes")</f>
        <v>Yes</v>
      </c>
      <c r="K958" s="4">
        <f>AVERAGEIFS(Women_Perfume_Table[Total Sales],Women_Perfume_Table[Type],Women_Perfume_Table[[#This Row],[Type]])</f>
        <v>352.19499999999999</v>
      </c>
    </row>
    <row r="959" spans="1:11" x14ac:dyDescent="0.3">
      <c r="A959" s="4" t="s">
        <v>286</v>
      </c>
      <c r="B959" t="s">
        <v>2</v>
      </c>
      <c r="C959">
        <v>29.95</v>
      </c>
      <c r="D959">
        <v>1</v>
      </c>
      <c r="E959">
        <v>1</v>
      </c>
      <c r="F959">
        <f>Women_Perfume_Table[[#This Row],[Sold]]*Women_Perfume_Table[[#This Row],[Price]]</f>
        <v>29.95</v>
      </c>
      <c r="G959" s="2">
        <v>45365</v>
      </c>
      <c r="H959" s="3" t="s">
        <v>335</v>
      </c>
      <c r="I959">
        <f>((Women_Perfume_Table[[#This Row],[Total Sales]]-$M$2)/$M$3)</f>
        <v>-0.37471126192984217</v>
      </c>
      <c r="J959" s="4" t="str">
        <f>IF(Women_Perfume_Table[[#This Row],[Z-Score]]&gt;3,"No","Yes")</f>
        <v>Yes</v>
      </c>
      <c r="K959" s="4">
        <f>AVERAGEIFS(Women_Perfume_Table[Total Sales],Women_Perfume_Table[Type],Women_Perfume_Table[[#This Row],[Type]])</f>
        <v>12921.930135363791</v>
      </c>
    </row>
    <row r="960" spans="1:11" x14ac:dyDescent="0.3">
      <c r="A960" s="4" t="s">
        <v>262</v>
      </c>
      <c r="B960" t="s">
        <v>263</v>
      </c>
      <c r="C960">
        <v>28.9</v>
      </c>
      <c r="D960">
        <v>1</v>
      </c>
      <c r="E960">
        <v>1</v>
      </c>
      <c r="F960">
        <f>Women_Perfume_Table[[#This Row],[Sold]]*Women_Perfume_Table[[#This Row],[Price]]</f>
        <v>28.9</v>
      </c>
      <c r="G960" s="2">
        <v>45359</v>
      </c>
      <c r="H960" s="3" t="s">
        <v>335</v>
      </c>
      <c r="I960">
        <f>((Women_Perfume_Table[[#This Row],[Total Sales]]-$M$2)/$M$3)</f>
        <v>-0.37473965161520578</v>
      </c>
      <c r="J960" s="4" t="str">
        <f>IF(Women_Perfume_Table[[#This Row],[Z-Score]]&gt;3,"No","Yes")</f>
        <v>Yes</v>
      </c>
      <c r="K960" s="4">
        <f>AVERAGEIFS(Women_Perfume_Table[Total Sales],Women_Perfume_Table[Type],Women_Perfume_Table[[#This Row],[Type]])</f>
        <v>1908.4250000000002</v>
      </c>
    </row>
    <row r="961" spans="1:11" x14ac:dyDescent="0.3">
      <c r="A961" s="4" t="s">
        <v>219</v>
      </c>
      <c r="B961" t="s">
        <v>206</v>
      </c>
      <c r="C961">
        <v>28</v>
      </c>
      <c r="D961">
        <v>2</v>
      </c>
      <c r="E961">
        <v>1</v>
      </c>
      <c r="F961">
        <f>Women_Perfume_Table[[#This Row],[Sold]]*Women_Perfume_Table[[#This Row],[Price]]</f>
        <v>28</v>
      </c>
      <c r="G961" s="2">
        <v>45388</v>
      </c>
      <c r="H961" s="3" t="s">
        <v>335</v>
      </c>
      <c r="I961">
        <f>((Women_Perfume_Table[[#This Row],[Total Sales]]-$M$2)/$M$3)</f>
        <v>-0.3747639856312317</v>
      </c>
      <c r="J961" s="4" t="str">
        <f>IF(Women_Perfume_Table[[#This Row],[Z-Score]]&gt;3,"No","Yes")</f>
        <v>Yes</v>
      </c>
      <c r="K961" s="4">
        <f>AVERAGEIFS(Women_Perfume_Table[Total Sales],Women_Perfume_Table[Type],Women_Perfume_Table[[#This Row],[Type]])</f>
        <v>1029.6335714285715</v>
      </c>
    </row>
    <row r="962" spans="1:11" x14ac:dyDescent="0.3">
      <c r="A962" s="4" t="s">
        <v>116</v>
      </c>
      <c r="B962" t="s">
        <v>4</v>
      </c>
      <c r="C962">
        <v>24</v>
      </c>
      <c r="D962">
        <v>1</v>
      </c>
      <c r="E962">
        <v>1</v>
      </c>
      <c r="F962">
        <f>Women_Perfume_Table[[#This Row],[Sold]]*Women_Perfume_Table[[#This Row],[Price]]</f>
        <v>24</v>
      </c>
      <c r="G962" s="2">
        <v>45382</v>
      </c>
      <c r="H962" s="3" t="s">
        <v>335</v>
      </c>
      <c r="I962">
        <f>((Women_Perfume_Table[[#This Row],[Total Sales]]-$M$2)/$M$3)</f>
        <v>-0.37487213681356923</v>
      </c>
      <c r="J962" s="4" t="str">
        <f>IF(Women_Perfume_Table[[#This Row],[Z-Score]]&gt;3,"No","Yes")</f>
        <v>Yes</v>
      </c>
      <c r="K962" s="4">
        <f>AVERAGEIFS(Women_Perfume_Table[Total Sales],Women_Perfume_Table[Type],Women_Perfume_Table[[#This Row],[Type]])</f>
        <v>24241.821658291443</v>
      </c>
    </row>
    <row r="963" spans="1:11" x14ac:dyDescent="0.3">
      <c r="A963" s="4" t="s">
        <v>10</v>
      </c>
      <c r="B963" t="s">
        <v>2</v>
      </c>
      <c r="C963">
        <v>23.99</v>
      </c>
      <c r="D963">
        <v>10</v>
      </c>
      <c r="E963">
        <v>1</v>
      </c>
      <c r="F963">
        <f>Women_Perfume_Table[[#This Row],[Sold]]*Women_Perfume_Table[[#This Row],[Price]]</f>
        <v>23.99</v>
      </c>
      <c r="G963" s="2">
        <v>45363</v>
      </c>
      <c r="H963" s="3" t="s">
        <v>336</v>
      </c>
      <c r="I963">
        <f>((Women_Perfume_Table[[#This Row],[Total Sales]]-$M$2)/$M$3)</f>
        <v>-0.37487240719152509</v>
      </c>
      <c r="J963" s="4" t="str">
        <f>IF(Women_Perfume_Table[[#This Row],[Z-Score]]&gt;3,"No","Yes")</f>
        <v>Yes</v>
      </c>
      <c r="K963" s="4">
        <f>AVERAGEIFS(Women_Perfume_Table[Total Sales],Women_Perfume_Table[Type],Women_Perfume_Table[[#This Row],[Type]])</f>
        <v>12921.930135363791</v>
      </c>
    </row>
    <row r="964" spans="1:11" x14ac:dyDescent="0.3">
      <c r="A964" s="4" t="s">
        <v>21</v>
      </c>
      <c r="B964" t="s">
        <v>9</v>
      </c>
      <c r="C964">
        <v>23.89</v>
      </c>
      <c r="D964">
        <v>10</v>
      </c>
      <c r="E964">
        <v>1</v>
      </c>
      <c r="F964">
        <f>Women_Perfume_Table[[#This Row],[Sold]]*Women_Perfume_Table[[#This Row],[Price]]</f>
        <v>23.89</v>
      </c>
      <c r="G964" s="2">
        <v>45357</v>
      </c>
      <c r="H964" s="3" t="s">
        <v>335</v>
      </c>
      <c r="I964">
        <f>((Women_Perfume_Table[[#This Row],[Total Sales]]-$M$2)/$M$3)</f>
        <v>-0.37487511097108356</v>
      </c>
      <c r="J964" s="4" t="str">
        <f>IF(Women_Perfume_Table[[#This Row],[Z-Score]]&gt;3,"No","Yes")</f>
        <v>Yes</v>
      </c>
      <c r="K964" s="4">
        <f>AVERAGEIFS(Women_Perfume_Table[Total Sales],Women_Perfume_Table[Type],Women_Perfume_Table[[#This Row],[Type]])</f>
        <v>2618.7521428571413</v>
      </c>
    </row>
    <row r="965" spans="1:11" x14ac:dyDescent="0.3">
      <c r="A965" s="4" t="s">
        <v>393</v>
      </c>
      <c r="B965" t="s">
        <v>4</v>
      </c>
      <c r="C965">
        <v>21.95</v>
      </c>
      <c r="D965">
        <v>5</v>
      </c>
      <c r="E965">
        <v>1</v>
      </c>
      <c r="F965">
        <f>Women_Perfume_Table[[#This Row],[Sold]]*Women_Perfume_Table[[#This Row],[Price]]</f>
        <v>21.95</v>
      </c>
      <c r="G965" s="2">
        <v>45324</v>
      </c>
      <c r="H965" s="3" t="s">
        <v>143</v>
      </c>
      <c r="I965">
        <f>((Women_Perfume_Table[[#This Row],[Total Sales]]-$M$2)/$M$3)</f>
        <v>-0.37492756429451723</v>
      </c>
      <c r="J965" s="4" t="str">
        <f>IF(Women_Perfume_Table[[#This Row],[Z-Score]]&gt;3,"No","Yes")</f>
        <v>Yes</v>
      </c>
      <c r="K965" s="4">
        <f>AVERAGEIFS(Women_Perfume_Table[Total Sales],Women_Perfume_Table[Type],Women_Perfume_Table[[#This Row],[Type]])</f>
        <v>24241.821658291443</v>
      </c>
    </row>
    <row r="966" spans="1:11" x14ac:dyDescent="0.3">
      <c r="A966" s="4" t="s">
        <v>55</v>
      </c>
      <c r="B966" t="s">
        <v>2</v>
      </c>
      <c r="C966">
        <v>20</v>
      </c>
      <c r="D966">
        <v>10</v>
      </c>
      <c r="E966">
        <v>1</v>
      </c>
      <c r="F966">
        <f>Women_Perfume_Table[[#This Row],[Sold]]*Women_Perfume_Table[[#This Row],[Price]]</f>
        <v>20</v>
      </c>
      <c r="G966" s="2">
        <v>45432</v>
      </c>
      <c r="H966" s="3" t="s">
        <v>336</v>
      </c>
      <c r="I966">
        <f>((Women_Perfume_Table[[#This Row],[Total Sales]]-$M$2)/$M$3)</f>
        <v>-0.37498028799590677</v>
      </c>
      <c r="J966" s="4" t="str">
        <f>IF(Women_Perfume_Table[[#This Row],[Z-Score]]&gt;3,"No","Yes")</f>
        <v>Yes</v>
      </c>
      <c r="K966" s="4">
        <f>AVERAGEIFS(Women_Perfume_Table[Total Sales],Women_Perfume_Table[Type],Women_Perfume_Table[[#This Row],[Type]])</f>
        <v>12921.930135363791</v>
      </c>
    </row>
    <row r="967" spans="1:11" x14ac:dyDescent="0.3">
      <c r="A967" s="4" t="s">
        <v>207</v>
      </c>
      <c r="B967" t="s">
        <v>2</v>
      </c>
      <c r="C967">
        <v>9.9</v>
      </c>
      <c r="D967">
        <v>6</v>
      </c>
      <c r="E967">
        <v>2</v>
      </c>
      <c r="F967">
        <f>Women_Perfume_Table[[#This Row],[Sold]]*Women_Perfume_Table[[#This Row],[Price]]</f>
        <v>19.8</v>
      </c>
      <c r="G967" s="2">
        <v>45372</v>
      </c>
      <c r="H967" s="3" t="s">
        <v>335</v>
      </c>
      <c r="I967">
        <f>((Women_Perfume_Table[[#This Row],[Total Sales]]-$M$2)/$M$3)</f>
        <v>-0.3749856955550237</v>
      </c>
      <c r="J967" s="4" t="str">
        <f>IF(Women_Perfume_Table[[#This Row],[Z-Score]]&gt;3,"No","Yes")</f>
        <v>Yes</v>
      </c>
      <c r="K967" s="4">
        <f>AVERAGEIFS(Women_Perfume_Table[Total Sales],Women_Perfume_Table[Type],Women_Perfume_Table[[#This Row],[Type]])</f>
        <v>12921.930135363791</v>
      </c>
    </row>
    <row r="968" spans="1:11" x14ac:dyDescent="0.3">
      <c r="A968" s="4" t="s">
        <v>27</v>
      </c>
      <c r="B968" t="s">
        <v>2</v>
      </c>
      <c r="C968">
        <v>9.6999999999999993</v>
      </c>
      <c r="D968">
        <v>10</v>
      </c>
      <c r="E968">
        <v>2</v>
      </c>
      <c r="F968">
        <f>Women_Perfume_Table[[#This Row],[Sold]]*Women_Perfume_Table[[#This Row],[Price]]</f>
        <v>19.399999999999999</v>
      </c>
      <c r="G968" s="2">
        <v>45399</v>
      </c>
      <c r="H968" s="3" t="s">
        <v>143</v>
      </c>
      <c r="I968">
        <f>((Women_Perfume_Table[[#This Row],[Total Sales]]-$M$2)/$M$3)</f>
        <v>-0.3749965106732574</v>
      </c>
      <c r="J968" s="4" t="str">
        <f>IF(Women_Perfume_Table[[#This Row],[Z-Score]]&gt;3,"No","Yes")</f>
        <v>Yes</v>
      </c>
      <c r="K968" s="4">
        <f>AVERAGEIFS(Women_Perfume_Table[Total Sales],Women_Perfume_Table[Type],Women_Perfume_Table[[#This Row],[Type]])</f>
        <v>12921.930135363791</v>
      </c>
    </row>
    <row r="969" spans="1:11" x14ac:dyDescent="0.3">
      <c r="A969" s="4" t="s">
        <v>72</v>
      </c>
      <c r="B969" t="s">
        <v>2</v>
      </c>
      <c r="C969">
        <v>19</v>
      </c>
      <c r="D969">
        <v>10</v>
      </c>
      <c r="E969">
        <v>1</v>
      </c>
      <c r="F969">
        <f>Women_Perfume_Table[[#This Row],[Sold]]*Women_Perfume_Table[[#This Row],[Price]]</f>
        <v>19</v>
      </c>
      <c r="G969" s="2">
        <v>45366</v>
      </c>
      <c r="H969" s="3" t="s">
        <v>337</v>
      </c>
      <c r="I969">
        <f>((Women_Perfume_Table[[#This Row],[Total Sales]]-$M$2)/$M$3)</f>
        <v>-0.37500732579149115</v>
      </c>
      <c r="J969" s="4" t="str">
        <f>IF(Women_Perfume_Table[[#This Row],[Z-Score]]&gt;3,"No","Yes")</f>
        <v>Yes</v>
      </c>
      <c r="K969" s="4">
        <f>AVERAGEIFS(Women_Perfume_Table[Total Sales],Women_Perfume_Table[Type],Women_Perfume_Table[[#This Row],[Type]])</f>
        <v>12921.930135363791</v>
      </c>
    </row>
    <row r="970" spans="1:11" x14ac:dyDescent="0.3">
      <c r="A970" s="4" t="s">
        <v>183</v>
      </c>
      <c r="B970" t="s">
        <v>85</v>
      </c>
      <c r="C970">
        <v>18.87</v>
      </c>
      <c r="D970">
        <v>1</v>
      </c>
      <c r="E970">
        <v>1</v>
      </c>
      <c r="F970">
        <f>Women_Perfume_Table[[#This Row],[Sold]]*Women_Perfume_Table[[#This Row],[Price]]</f>
        <v>18.87</v>
      </c>
      <c r="G970" s="2">
        <v>45349</v>
      </c>
      <c r="H970" s="3" t="s">
        <v>335</v>
      </c>
      <c r="I970">
        <f>((Women_Perfume_Table[[#This Row],[Total Sales]]-$M$2)/$M$3)</f>
        <v>-0.37501084070491714</v>
      </c>
      <c r="J970" s="4" t="str">
        <f>IF(Women_Perfume_Table[[#This Row],[Z-Score]]&gt;3,"No","Yes")</f>
        <v>Yes</v>
      </c>
      <c r="K970" s="4">
        <f>AVERAGEIFS(Women_Perfume_Table[Total Sales],Women_Perfume_Table[Type],Women_Perfume_Table[[#This Row],[Type]])</f>
        <v>6512.0560000000005</v>
      </c>
    </row>
    <row r="971" spans="1:11" x14ac:dyDescent="0.3">
      <c r="A971" s="4" t="s">
        <v>13</v>
      </c>
      <c r="B971" t="s">
        <v>4</v>
      </c>
      <c r="C971">
        <v>5.99</v>
      </c>
      <c r="D971">
        <v>5</v>
      </c>
      <c r="E971">
        <v>3</v>
      </c>
      <c r="F971">
        <f>Women_Perfume_Table[[#This Row],[Sold]]*Women_Perfume_Table[[#This Row],[Price]]</f>
        <v>17.97</v>
      </c>
      <c r="G971" s="2">
        <v>45304</v>
      </c>
      <c r="H971" s="3" t="s">
        <v>337</v>
      </c>
      <c r="I971">
        <f>((Women_Perfume_Table[[#This Row],[Total Sales]]-$M$2)/$M$3)</f>
        <v>-0.37503517472094311</v>
      </c>
      <c r="J971" s="4" t="str">
        <f>IF(Women_Perfume_Table[[#This Row],[Z-Score]]&gt;3,"No","Yes")</f>
        <v>Yes</v>
      </c>
      <c r="K971" s="4">
        <f>AVERAGEIFS(Women_Perfume_Table[Total Sales],Women_Perfume_Table[Type],Women_Perfume_Table[[#This Row],[Type]])</f>
        <v>24241.821658291443</v>
      </c>
    </row>
    <row r="972" spans="1:11" x14ac:dyDescent="0.3">
      <c r="A972" s="4" t="s">
        <v>221</v>
      </c>
      <c r="B972" t="s">
        <v>129</v>
      </c>
      <c r="C972">
        <v>17</v>
      </c>
      <c r="D972">
        <v>1</v>
      </c>
      <c r="E972">
        <v>1</v>
      </c>
      <c r="F972">
        <f>Women_Perfume_Table[[#This Row],[Sold]]*Women_Perfume_Table[[#This Row],[Price]]</f>
        <v>17</v>
      </c>
      <c r="G972" s="2">
        <v>45302</v>
      </c>
      <c r="H972" s="3" t="s">
        <v>336</v>
      </c>
      <c r="I972">
        <f>((Women_Perfume_Table[[#This Row],[Total Sales]]-$M$2)/$M$3)</f>
        <v>-0.37506140138265992</v>
      </c>
      <c r="J972" s="4" t="str">
        <f>IF(Women_Perfume_Table[[#This Row],[Z-Score]]&gt;3,"No","Yes")</f>
        <v>Yes</v>
      </c>
      <c r="K972" s="4">
        <f>AVERAGEIFS(Women_Perfume_Table[Total Sales],Women_Perfume_Table[Type],Women_Perfume_Table[[#This Row],[Type]])</f>
        <v>5501.9646666666658</v>
      </c>
    </row>
    <row r="973" spans="1:11" x14ac:dyDescent="0.3">
      <c r="A973" s="4" t="s">
        <v>116</v>
      </c>
      <c r="B973" t="s">
        <v>2</v>
      </c>
      <c r="C973">
        <v>16.989999999999998</v>
      </c>
      <c r="D973">
        <v>3</v>
      </c>
      <c r="E973">
        <v>1</v>
      </c>
      <c r="F973">
        <f>Women_Perfume_Table[[#This Row],[Sold]]*Women_Perfume_Table[[#This Row],[Price]]</f>
        <v>16.989999999999998</v>
      </c>
      <c r="G973" s="2">
        <v>45398</v>
      </c>
      <c r="H973" s="3" t="s">
        <v>336</v>
      </c>
      <c r="I973">
        <f>((Women_Perfume_Table[[#This Row],[Total Sales]]-$M$2)/$M$3)</f>
        <v>-0.37506167176061578</v>
      </c>
      <c r="J973" s="4" t="str">
        <f>IF(Women_Perfume_Table[[#This Row],[Z-Score]]&gt;3,"No","Yes")</f>
        <v>Yes</v>
      </c>
      <c r="K973" s="4">
        <f>AVERAGEIFS(Women_Perfume_Table[Total Sales],Women_Perfume_Table[Type],Women_Perfume_Table[[#This Row],[Type]])</f>
        <v>12921.930135363791</v>
      </c>
    </row>
    <row r="974" spans="1:11" x14ac:dyDescent="0.3">
      <c r="A974" s="4" t="s">
        <v>396</v>
      </c>
      <c r="B974" t="s">
        <v>9</v>
      </c>
      <c r="C974">
        <v>15</v>
      </c>
      <c r="D974">
        <v>4</v>
      </c>
      <c r="E974">
        <v>1</v>
      </c>
      <c r="F974">
        <f>Women_Perfume_Table[[#This Row],[Sold]]*Women_Perfume_Table[[#This Row],[Price]]</f>
        <v>15</v>
      </c>
      <c r="G974" s="2">
        <v>45423</v>
      </c>
      <c r="H974" s="3" t="s">
        <v>335</v>
      </c>
      <c r="I974">
        <f>((Women_Perfume_Table[[#This Row],[Total Sales]]-$M$2)/$M$3)</f>
        <v>-0.37511547697382869</v>
      </c>
      <c r="J974" s="4" t="str">
        <f>IF(Women_Perfume_Table[[#This Row],[Z-Score]]&gt;3,"No","Yes")</f>
        <v>Yes</v>
      </c>
      <c r="K974" s="4">
        <f>AVERAGEIFS(Women_Perfume_Table[Total Sales],Women_Perfume_Table[Type],Women_Perfume_Table[[#This Row],[Type]])</f>
        <v>2618.7521428571413</v>
      </c>
    </row>
    <row r="975" spans="1:11" x14ac:dyDescent="0.3">
      <c r="A975" s="4" t="s">
        <v>321</v>
      </c>
      <c r="B975" t="s">
        <v>9</v>
      </c>
      <c r="C975">
        <v>14.95</v>
      </c>
      <c r="D975">
        <v>1</v>
      </c>
      <c r="E975">
        <v>1</v>
      </c>
      <c r="F975">
        <f>Women_Perfume_Table[[#This Row],[Sold]]*Women_Perfume_Table[[#This Row],[Price]]</f>
        <v>14.95</v>
      </c>
      <c r="G975" s="2">
        <v>45382</v>
      </c>
      <c r="H975" s="3" t="s">
        <v>337</v>
      </c>
      <c r="I975">
        <f>((Women_Perfume_Table[[#This Row],[Total Sales]]-$M$2)/$M$3)</f>
        <v>-0.37511682886360792</v>
      </c>
      <c r="J975" s="4" t="str">
        <f>IF(Women_Perfume_Table[[#This Row],[Z-Score]]&gt;3,"No","Yes")</f>
        <v>Yes</v>
      </c>
      <c r="K975" s="4">
        <f>AVERAGEIFS(Women_Perfume_Table[Total Sales],Women_Perfume_Table[Type],Women_Perfume_Table[[#This Row],[Type]])</f>
        <v>2618.7521428571413</v>
      </c>
    </row>
    <row r="976" spans="1:11" x14ac:dyDescent="0.3">
      <c r="A976" s="4" t="s">
        <v>56</v>
      </c>
      <c r="B976" t="s">
        <v>2</v>
      </c>
      <c r="C976">
        <v>13</v>
      </c>
      <c r="D976">
        <v>1</v>
      </c>
      <c r="E976">
        <v>1</v>
      </c>
      <c r="F976">
        <f>Women_Perfume_Table[[#This Row],[Sold]]*Women_Perfume_Table[[#This Row],[Price]]</f>
        <v>13</v>
      </c>
      <c r="G976" s="2">
        <v>45418</v>
      </c>
      <c r="H976" s="3" t="s">
        <v>337</v>
      </c>
      <c r="I976">
        <f>((Women_Perfume_Table[[#This Row],[Total Sales]]-$M$2)/$M$3)</f>
        <v>-0.37516955256499745</v>
      </c>
      <c r="J976" s="4" t="str">
        <f>IF(Women_Perfume_Table[[#This Row],[Z-Score]]&gt;3,"No","Yes")</f>
        <v>Yes</v>
      </c>
      <c r="K976" s="4">
        <f>AVERAGEIFS(Women_Perfume_Table[Total Sales],Women_Perfume_Table[Type],Women_Perfume_Table[[#This Row],[Type]])</f>
        <v>12921.930135363791</v>
      </c>
    </row>
    <row r="977" spans="1:11" x14ac:dyDescent="0.3">
      <c r="A977" s="4" t="s">
        <v>217</v>
      </c>
      <c r="B977" t="s">
        <v>4</v>
      </c>
      <c r="C977">
        <v>12.78</v>
      </c>
      <c r="D977">
        <v>149</v>
      </c>
      <c r="E977">
        <v>10268</v>
      </c>
      <c r="F977">
        <f>Women_Perfume_Table[[#This Row],[Sold]]*Women_Perfume_Table[[#This Row],[Price]]</f>
        <v>131225.03999999998</v>
      </c>
      <c r="G977" s="2">
        <v>45427</v>
      </c>
      <c r="H977" s="3" t="s">
        <v>337</v>
      </c>
      <c r="I977">
        <f>((Women_Perfume_Table[[#This Row],[Total Sales]]-$M$2)/$M$3)</f>
        <v>3.1725147631650765</v>
      </c>
      <c r="J977" s="4" t="str">
        <f>IF(Women_Perfume_Table[[#This Row],[Z-Score]]&gt;3,"No","Yes")</f>
        <v>No</v>
      </c>
      <c r="K977" s="4">
        <f>AVERAGEIFS(Women_Perfume_Table[Total Sales],Women_Perfume_Table[Type],Women_Perfume_Table[[#This Row],[Type]])</f>
        <v>24241.821658291443</v>
      </c>
    </row>
    <row r="978" spans="1:11" x14ac:dyDescent="0.3">
      <c r="A978" s="4" t="s">
        <v>15</v>
      </c>
      <c r="B978" t="s">
        <v>4</v>
      </c>
      <c r="C978">
        <v>46.44</v>
      </c>
      <c r="D978">
        <v>1</v>
      </c>
      <c r="E978">
        <v>2838</v>
      </c>
      <c r="F978">
        <f>Women_Perfume_Table[[#This Row],[Sold]]*Women_Perfume_Table[[#This Row],[Price]]</f>
        <v>131796.72</v>
      </c>
      <c r="G978" s="2">
        <v>45335</v>
      </c>
      <c r="H978" s="3" t="s">
        <v>143</v>
      </c>
      <c r="I978">
        <f>((Women_Perfume_Table[[#This Row],[Total Sales]]-$M$2)/$M$3)</f>
        <v>3.1879717301447581</v>
      </c>
      <c r="J978" s="4" t="str">
        <f>IF(Women_Perfume_Table[[#This Row],[Z-Score]]&gt;3,"No","Yes")</f>
        <v>No</v>
      </c>
      <c r="K978" s="4">
        <f>AVERAGEIFS(Women_Perfume_Table[Total Sales],Women_Perfume_Table[Type],Women_Perfume_Table[[#This Row],[Type]])</f>
        <v>24241.821658291443</v>
      </c>
    </row>
    <row r="979" spans="1:11" x14ac:dyDescent="0.3">
      <c r="A979" s="4" t="s">
        <v>31</v>
      </c>
      <c r="B979" t="s">
        <v>2</v>
      </c>
      <c r="C979">
        <v>23.88</v>
      </c>
      <c r="D979">
        <v>1</v>
      </c>
      <c r="E979">
        <v>5587</v>
      </c>
      <c r="F979">
        <f>Women_Perfume_Table[[#This Row],[Sold]]*Women_Perfume_Table[[#This Row],[Price]]</f>
        <v>133417.56</v>
      </c>
      <c r="G979" s="2">
        <v>45383</v>
      </c>
      <c r="H979" s="3" t="s">
        <v>336</v>
      </c>
      <c r="I979">
        <f>((Women_Perfume_Table[[#This Row],[Total Sales]]-$M$2)/$M$3)</f>
        <v>3.2317956707397517</v>
      </c>
      <c r="J979" s="4" t="str">
        <f>IF(Women_Perfume_Table[[#This Row],[Z-Score]]&gt;3,"No","Yes")</f>
        <v>No</v>
      </c>
      <c r="K979" s="4">
        <f>AVERAGEIFS(Women_Perfume_Table[Total Sales],Women_Perfume_Table[Type],Women_Perfume_Table[[#This Row],[Type]])</f>
        <v>12921.930135363791</v>
      </c>
    </row>
    <row r="980" spans="1:11" x14ac:dyDescent="0.3">
      <c r="A980" s="4" t="s">
        <v>20</v>
      </c>
      <c r="B980" t="s">
        <v>4</v>
      </c>
      <c r="C980">
        <v>39.979999999999997</v>
      </c>
      <c r="D980">
        <v>1</v>
      </c>
      <c r="E980">
        <v>3379</v>
      </c>
      <c r="F980">
        <f>Women_Perfume_Table[[#This Row],[Sold]]*Women_Perfume_Table[[#This Row],[Price]]</f>
        <v>135092.41999999998</v>
      </c>
      <c r="G980" s="2">
        <v>45368</v>
      </c>
      <c r="H980" s="3" t="s">
        <v>337</v>
      </c>
      <c r="I980">
        <f>((Women_Perfume_Table[[#This Row],[Total Sales]]-$M$2)/$M$3)</f>
        <v>3.2770801930522135</v>
      </c>
      <c r="J980" s="4" t="str">
        <f>IF(Women_Perfume_Table[[#This Row],[Z-Score]]&gt;3,"No","Yes")</f>
        <v>No</v>
      </c>
      <c r="K980" s="4">
        <f>AVERAGEIFS(Women_Perfume_Table[Total Sales],Women_Perfume_Table[Type],Women_Perfume_Table[[#This Row],[Type]])</f>
        <v>24241.821658291443</v>
      </c>
    </row>
    <row r="981" spans="1:11" x14ac:dyDescent="0.3">
      <c r="A981" s="4" t="s">
        <v>127</v>
      </c>
      <c r="B981" t="s">
        <v>2</v>
      </c>
      <c r="C981">
        <v>24.39</v>
      </c>
      <c r="D981">
        <v>123</v>
      </c>
      <c r="E981">
        <v>5558</v>
      </c>
      <c r="F981">
        <f>Women_Perfume_Table[[#This Row],[Sold]]*Women_Perfume_Table[[#This Row],[Price]]</f>
        <v>135559.62</v>
      </c>
      <c r="G981" s="2">
        <v>45304</v>
      </c>
      <c r="H981" s="3" t="s">
        <v>335</v>
      </c>
      <c r="I981">
        <f>((Women_Perfume_Table[[#This Row],[Total Sales]]-$M$2)/$M$3)</f>
        <v>3.289712251149238</v>
      </c>
      <c r="J981" s="4" t="str">
        <f>IF(Women_Perfume_Table[[#This Row],[Z-Score]]&gt;3,"No","Yes")</f>
        <v>No</v>
      </c>
      <c r="K981" s="4">
        <f>AVERAGEIFS(Women_Perfume_Table[Total Sales],Women_Perfume_Table[Type],Women_Perfume_Table[[#This Row],[Type]])</f>
        <v>12921.930135363791</v>
      </c>
    </row>
    <row r="982" spans="1:11" x14ac:dyDescent="0.3">
      <c r="A982" s="4" t="s">
        <v>159</v>
      </c>
      <c r="B982" t="s">
        <v>2</v>
      </c>
      <c r="C982">
        <v>27.26</v>
      </c>
      <c r="D982">
        <v>32</v>
      </c>
      <c r="E982">
        <v>4977</v>
      </c>
      <c r="F982">
        <f>Women_Perfume_Table[[#This Row],[Sold]]*Women_Perfume_Table[[#This Row],[Price]]</f>
        <v>135673.02000000002</v>
      </c>
      <c r="G982" s="2">
        <v>45415</v>
      </c>
      <c r="H982" s="3" t="s">
        <v>143</v>
      </c>
      <c r="I982">
        <f>((Women_Perfume_Table[[#This Row],[Total Sales]]-$M$2)/$M$3)</f>
        <v>3.292778337168508</v>
      </c>
      <c r="J982" s="4" t="str">
        <f>IF(Women_Perfume_Table[[#This Row],[Z-Score]]&gt;3,"No","Yes")</f>
        <v>No</v>
      </c>
      <c r="K982" s="4">
        <f>AVERAGEIFS(Women_Perfume_Table[Total Sales],Women_Perfume_Table[Type],Women_Perfume_Table[[#This Row],[Type]])</f>
        <v>12921.930135363791</v>
      </c>
    </row>
    <row r="983" spans="1:11" x14ac:dyDescent="0.3">
      <c r="A983" s="4" t="s">
        <v>31</v>
      </c>
      <c r="B983" t="s">
        <v>2</v>
      </c>
      <c r="C983">
        <v>25.98</v>
      </c>
      <c r="D983">
        <v>10</v>
      </c>
      <c r="E983">
        <v>5255</v>
      </c>
      <c r="F983">
        <f>Women_Perfume_Table[[#This Row],[Sold]]*Women_Perfume_Table[[#This Row],[Price]]</f>
        <v>136524.9</v>
      </c>
      <c r="G983" s="2">
        <v>45368</v>
      </c>
      <c r="H983" s="3" t="s">
        <v>336</v>
      </c>
      <c r="I983">
        <f>((Women_Perfume_Table[[#This Row],[Total Sales]]-$M$2)/$M$3)</f>
        <v>3.3158112944709326</v>
      </c>
      <c r="J983" s="4" t="str">
        <f>IF(Women_Perfume_Table[[#This Row],[Z-Score]]&gt;3,"No","Yes")</f>
        <v>No</v>
      </c>
      <c r="K983" s="4">
        <f>AVERAGEIFS(Women_Perfume_Table[Total Sales],Women_Perfume_Table[Type],Women_Perfume_Table[[#This Row],[Type]])</f>
        <v>12921.930135363791</v>
      </c>
    </row>
    <row r="984" spans="1:11" x14ac:dyDescent="0.3">
      <c r="A984" s="4" t="s">
        <v>12</v>
      </c>
      <c r="B984" t="s">
        <v>2</v>
      </c>
      <c r="C984">
        <v>45.92</v>
      </c>
      <c r="D984">
        <v>1</v>
      </c>
      <c r="E984">
        <v>3009</v>
      </c>
      <c r="F984">
        <f>Women_Perfume_Table[[#This Row],[Sold]]*Women_Perfume_Table[[#This Row],[Price]]</f>
        <v>138173.28</v>
      </c>
      <c r="G984" s="2">
        <v>45442</v>
      </c>
      <c r="H984" s="3" t="s">
        <v>336</v>
      </c>
      <c r="I984">
        <f>((Women_Perfume_Table[[#This Row],[Total Sales]]-$M$2)/$M$3)</f>
        <v>3.3603798559563205</v>
      </c>
      <c r="J984" s="4" t="str">
        <f>IF(Women_Perfume_Table[[#This Row],[Z-Score]]&gt;3,"No","Yes")</f>
        <v>No</v>
      </c>
      <c r="K984" s="4">
        <f>AVERAGEIFS(Women_Perfume_Table[Total Sales],Women_Perfume_Table[Type],Women_Perfume_Table[[#This Row],[Type]])</f>
        <v>12921.930135363791</v>
      </c>
    </row>
    <row r="985" spans="1:11" x14ac:dyDescent="0.3">
      <c r="A985" s="4" t="s">
        <v>31</v>
      </c>
      <c r="B985" t="s">
        <v>2</v>
      </c>
      <c r="C985">
        <v>26.43</v>
      </c>
      <c r="D985">
        <v>96</v>
      </c>
      <c r="E985">
        <v>5314</v>
      </c>
      <c r="F985">
        <f>Women_Perfume_Table[[#This Row],[Sold]]*Women_Perfume_Table[[#This Row],[Price]]</f>
        <v>140449.01999999999</v>
      </c>
      <c r="G985" s="2">
        <v>45310</v>
      </c>
      <c r="H985" s="3" t="s">
        <v>335</v>
      </c>
      <c r="I985">
        <f>((Women_Perfume_Table[[#This Row],[Total Sales]]-$M$2)/$M$3)</f>
        <v>3.4219108488795271</v>
      </c>
      <c r="J985" s="4" t="str">
        <f>IF(Women_Perfume_Table[[#This Row],[Z-Score]]&gt;3,"No","Yes")</f>
        <v>No</v>
      </c>
      <c r="K985" s="4">
        <f>AVERAGEIFS(Women_Perfume_Table[Total Sales],Women_Perfume_Table[Type],Women_Perfume_Table[[#This Row],[Type]])</f>
        <v>12921.930135363791</v>
      </c>
    </row>
    <row r="986" spans="1:11" x14ac:dyDescent="0.3">
      <c r="A986" s="4" t="s">
        <v>56</v>
      </c>
      <c r="B986" t="s">
        <v>2</v>
      </c>
      <c r="C986">
        <v>34.08</v>
      </c>
      <c r="D986">
        <v>1</v>
      </c>
      <c r="E986">
        <v>4332</v>
      </c>
      <c r="F986">
        <f>Women_Perfume_Table[[#This Row],[Sold]]*Women_Perfume_Table[[#This Row],[Price]]</f>
        <v>147634.56</v>
      </c>
      <c r="G986" s="2">
        <v>45432</v>
      </c>
      <c r="H986" s="3" t="s">
        <v>335</v>
      </c>
      <c r="I986">
        <f>((Women_Perfume_Table[[#This Row],[Total Sales]]-$M$2)/$M$3)</f>
        <v>3.6161920105629455</v>
      </c>
      <c r="J986" s="4" t="str">
        <f>IF(Women_Perfume_Table[[#This Row],[Z-Score]]&gt;3,"No","Yes")</f>
        <v>No</v>
      </c>
      <c r="K986" s="4">
        <f>AVERAGEIFS(Women_Perfume_Table[Total Sales],Women_Perfume_Table[Type],Women_Perfume_Table[[#This Row],[Type]])</f>
        <v>12921.930135363791</v>
      </c>
    </row>
    <row r="987" spans="1:11" x14ac:dyDescent="0.3">
      <c r="A987" s="4" t="s">
        <v>379</v>
      </c>
      <c r="B987" t="s">
        <v>2</v>
      </c>
      <c r="C987">
        <v>20.440000000000001</v>
      </c>
      <c r="D987">
        <v>35</v>
      </c>
      <c r="E987">
        <v>7558</v>
      </c>
      <c r="F987">
        <f>Women_Perfume_Table[[#This Row],[Sold]]*Women_Perfume_Table[[#This Row],[Price]]</f>
        <v>154485.52000000002</v>
      </c>
      <c r="G987" s="2">
        <v>45398</v>
      </c>
      <c r="H987" s="3" t="s">
        <v>143</v>
      </c>
      <c r="I987">
        <f>((Women_Perfume_Table[[#This Row],[Total Sales]]-$M$2)/$M$3)</f>
        <v>3.8014268665997406</v>
      </c>
      <c r="J987" s="4" t="str">
        <f>IF(Women_Perfume_Table[[#This Row],[Z-Score]]&gt;3,"No","Yes")</f>
        <v>No</v>
      </c>
      <c r="K987" s="4">
        <f>AVERAGEIFS(Women_Perfume_Table[Total Sales],Women_Perfume_Table[Type],Women_Perfume_Table[[#This Row],[Type]])</f>
        <v>12921.930135363791</v>
      </c>
    </row>
    <row r="988" spans="1:11" x14ac:dyDescent="0.3">
      <c r="A988" s="4" t="s">
        <v>174</v>
      </c>
      <c r="B988" t="s">
        <v>4</v>
      </c>
      <c r="C988">
        <v>25.66</v>
      </c>
      <c r="D988">
        <v>33</v>
      </c>
      <c r="E988">
        <v>6077</v>
      </c>
      <c r="F988">
        <f>Women_Perfume_Table[[#This Row],[Sold]]*Women_Perfume_Table[[#This Row],[Price]]</f>
        <v>155935.82</v>
      </c>
      <c r="G988" s="2">
        <v>45294</v>
      </c>
      <c r="H988" s="3" t="s">
        <v>143</v>
      </c>
      <c r="I988">
        <f>((Women_Perfume_Table[[#This Row],[Total Sales]]-$M$2)/$M$3)</f>
        <v>3.8406397815357729</v>
      </c>
      <c r="J988" s="4" t="str">
        <f>IF(Women_Perfume_Table[[#This Row],[Z-Score]]&gt;3,"No","Yes")</f>
        <v>No</v>
      </c>
      <c r="K988" s="4">
        <f>AVERAGEIFS(Women_Perfume_Table[Total Sales],Women_Perfume_Table[Type],Women_Perfume_Table[[#This Row],[Type]])</f>
        <v>24241.821658291443</v>
      </c>
    </row>
    <row r="989" spans="1:11" x14ac:dyDescent="0.3">
      <c r="A989" s="4" t="s">
        <v>98</v>
      </c>
      <c r="B989" t="s">
        <v>2</v>
      </c>
      <c r="C989">
        <v>31.41</v>
      </c>
      <c r="D989">
        <v>1</v>
      </c>
      <c r="E989">
        <v>5107</v>
      </c>
      <c r="F989">
        <f>Women_Perfume_Table[[#This Row],[Sold]]*Women_Perfume_Table[[#This Row],[Price]]</f>
        <v>160410.87</v>
      </c>
      <c r="G989" s="2">
        <v>45381</v>
      </c>
      <c r="H989" s="3" t="s">
        <v>337</v>
      </c>
      <c r="I989">
        <f>((Women_Perfume_Table[[#This Row],[Total Sales]]-$M$2)/$M$3)</f>
        <v>3.9616352686656722</v>
      </c>
      <c r="J989" s="4" t="str">
        <f>IF(Women_Perfume_Table[[#This Row],[Z-Score]]&gt;3,"No","Yes")</f>
        <v>No</v>
      </c>
      <c r="K989" s="4">
        <f>AVERAGEIFS(Women_Perfume_Table[Total Sales],Women_Perfume_Table[Type],Women_Perfume_Table[[#This Row],[Type]])</f>
        <v>12921.930135363791</v>
      </c>
    </row>
    <row r="990" spans="1:11" x14ac:dyDescent="0.3">
      <c r="A990" s="4" t="s">
        <v>202</v>
      </c>
      <c r="B990" t="s">
        <v>4</v>
      </c>
      <c r="C990">
        <v>58.98</v>
      </c>
      <c r="D990">
        <v>10</v>
      </c>
      <c r="E990">
        <v>3088</v>
      </c>
      <c r="F990">
        <f>Women_Perfume_Table[[#This Row],[Sold]]*Women_Perfume_Table[[#This Row],[Price]]</f>
        <v>182130.24</v>
      </c>
      <c r="G990" s="2">
        <v>45352</v>
      </c>
      <c r="H990" s="3" t="s">
        <v>336</v>
      </c>
      <c r="I990">
        <f>((Women_Perfume_Table[[#This Row],[Total Sales]]-$M$2)/$M$3)</f>
        <v>4.5488791549472838</v>
      </c>
      <c r="J990" s="4" t="str">
        <f>IF(Women_Perfume_Table[[#This Row],[Z-Score]]&gt;3,"No","Yes")</f>
        <v>No</v>
      </c>
      <c r="K990" s="4">
        <f>AVERAGEIFS(Women_Perfume_Table[Total Sales],Women_Perfume_Table[Type],Women_Perfume_Table[[#This Row],[Type]])</f>
        <v>24241.821658291443</v>
      </c>
    </row>
    <row r="991" spans="1:11" x14ac:dyDescent="0.3">
      <c r="A991" s="4" t="s">
        <v>5</v>
      </c>
      <c r="B991" t="s">
        <v>4</v>
      </c>
      <c r="C991">
        <v>69.98</v>
      </c>
      <c r="D991">
        <v>1</v>
      </c>
      <c r="E991">
        <v>2663</v>
      </c>
      <c r="F991">
        <f>Women_Perfume_Table[[#This Row],[Sold]]*Women_Perfume_Table[[#This Row],[Price]]</f>
        <v>186356.74000000002</v>
      </c>
      <c r="G991" s="2">
        <v>45443</v>
      </c>
      <c r="H991" s="3" t="s">
        <v>336</v>
      </c>
      <c r="I991">
        <f>((Women_Perfume_Table[[#This Row],[Total Sales]]-$M$2)/$M$3)</f>
        <v>4.6631543979846857</v>
      </c>
      <c r="J991" s="4" t="str">
        <f>IF(Women_Perfume_Table[[#This Row],[Z-Score]]&gt;3,"No","Yes")</f>
        <v>No</v>
      </c>
      <c r="K991" s="4">
        <f>AVERAGEIFS(Women_Perfume_Table[Total Sales],Women_Perfume_Table[Type],Women_Perfume_Table[[#This Row],[Type]])</f>
        <v>24241.821658291443</v>
      </c>
    </row>
    <row r="992" spans="1:11" x14ac:dyDescent="0.3">
      <c r="A992" s="4" t="s">
        <v>20</v>
      </c>
      <c r="B992" t="s">
        <v>2</v>
      </c>
      <c r="C992">
        <v>52.78</v>
      </c>
      <c r="D992">
        <v>1</v>
      </c>
      <c r="E992">
        <v>3759</v>
      </c>
      <c r="F992">
        <f>Women_Perfume_Table[[#This Row],[Sold]]*Women_Perfume_Table[[#This Row],[Price]]</f>
        <v>198400.02000000002</v>
      </c>
      <c r="G992" s="2">
        <v>45416</v>
      </c>
      <c r="H992" s="3" t="s">
        <v>335</v>
      </c>
      <c r="I992">
        <f>((Women_Perfume_Table[[#This Row],[Total Sales]]-$M$2)/$M$3)</f>
        <v>4.988778140790191</v>
      </c>
      <c r="J992" s="4" t="str">
        <f>IF(Women_Perfume_Table[[#This Row],[Z-Score]]&gt;3,"No","Yes")</f>
        <v>No</v>
      </c>
      <c r="K992" s="4">
        <f>AVERAGEIFS(Women_Perfume_Table[Total Sales],Women_Perfume_Table[Type],Women_Perfume_Table[[#This Row],[Type]])</f>
        <v>12921.930135363791</v>
      </c>
    </row>
    <row r="993" spans="1:11" x14ac:dyDescent="0.3">
      <c r="A993" s="4" t="s">
        <v>183</v>
      </c>
      <c r="B993" t="s">
        <v>4</v>
      </c>
      <c r="C993">
        <v>19.68</v>
      </c>
      <c r="D993">
        <v>10</v>
      </c>
      <c r="E993">
        <v>10259</v>
      </c>
      <c r="F993">
        <f>Women_Perfume_Table[[#This Row],[Sold]]*Women_Perfume_Table[[#This Row],[Price]]</f>
        <v>201897.12</v>
      </c>
      <c r="G993" s="2">
        <v>45391</v>
      </c>
      <c r="H993" s="3" t="s">
        <v>337</v>
      </c>
      <c r="I993">
        <f>((Women_Perfume_Table[[#This Row],[Total Sales]]-$M$2)/$M$3)</f>
        <v>5.0833320157283417</v>
      </c>
      <c r="J993" s="4" t="str">
        <f>IF(Women_Perfume_Table[[#This Row],[Z-Score]]&gt;3,"No","Yes")</f>
        <v>No</v>
      </c>
      <c r="K993" s="4">
        <f>AVERAGEIFS(Women_Perfume_Table[Total Sales],Women_Perfume_Table[Type],Women_Perfume_Table[[#This Row],[Type]])</f>
        <v>24241.821658291443</v>
      </c>
    </row>
    <row r="994" spans="1:11" x14ac:dyDescent="0.3">
      <c r="A994" s="4" t="s">
        <v>149</v>
      </c>
      <c r="B994" s="4" t="s">
        <v>2</v>
      </c>
      <c r="C994">
        <v>34.28</v>
      </c>
      <c r="D994">
        <v>1</v>
      </c>
      <c r="E994">
        <v>5901</v>
      </c>
      <c r="F994">
        <f>Women_Perfume_Table[[#This Row],[Sold]]*Women_Perfume_Table[[#This Row],[Price]]</f>
        <v>202286.28</v>
      </c>
      <c r="G994" s="2">
        <v>45381</v>
      </c>
      <c r="H994" s="3" t="s">
        <v>143</v>
      </c>
      <c r="I994">
        <f>((Women_Perfume_Table[[#This Row],[Total Sales]]-$M$2)/$M$3)</f>
        <v>5.0938540442579603</v>
      </c>
      <c r="J994" s="4" t="str">
        <f>IF(Women_Perfume_Table[[#This Row],[Z-Score]]&gt;3,"No","Yes")</f>
        <v>No</v>
      </c>
      <c r="K994" s="4">
        <f>AVERAGEIFS(Women_Perfume_Table[Total Sales],Women_Perfume_Table[Type],Women_Perfume_Table[[#This Row],[Type]])</f>
        <v>12921.930135363791</v>
      </c>
    </row>
    <row r="995" spans="1:11" x14ac:dyDescent="0.3">
      <c r="A995" s="4" t="s">
        <v>20</v>
      </c>
      <c r="B995" t="s">
        <v>4</v>
      </c>
      <c r="C995">
        <v>43.3</v>
      </c>
      <c r="D995">
        <v>1</v>
      </c>
      <c r="E995">
        <v>4845</v>
      </c>
      <c r="F995">
        <f>Women_Perfume_Table[[#This Row],[Sold]]*Women_Perfume_Table[[#This Row],[Price]]</f>
        <v>209788.5</v>
      </c>
      <c r="G995" s="2">
        <v>45408</v>
      </c>
      <c r="H995" s="3" t="s">
        <v>337</v>
      </c>
      <c r="I995">
        <f>((Women_Perfume_Table[[#This Row],[Total Sales]]-$M$2)/$M$3)</f>
        <v>5.2966975350470413</v>
      </c>
      <c r="J995" s="4" t="str">
        <f>IF(Women_Perfume_Table[[#This Row],[Z-Score]]&gt;3,"No","Yes")</f>
        <v>No</v>
      </c>
      <c r="K995" s="4">
        <f>AVERAGEIFS(Women_Perfume_Table[Total Sales],Women_Perfume_Table[Type],Women_Perfume_Table[[#This Row],[Type]])</f>
        <v>24241.821658291443</v>
      </c>
    </row>
    <row r="996" spans="1:11" x14ac:dyDescent="0.3">
      <c r="A996" s="4" t="s">
        <v>56</v>
      </c>
      <c r="B996" t="s">
        <v>4</v>
      </c>
      <c r="C996">
        <v>35.08</v>
      </c>
      <c r="D996">
        <v>1</v>
      </c>
      <c r="E996">
        <v>6191</v>
      </c>
      <c r="F996">
        <f>Women_Perfume_Table[[#This Row],[Sold]]*Women_Perfume_Table[[#This Row],[Price]]</f>
        <v>217180.28</v>
      </c>
      <c r="G996" s="2">
        <v>45292</v>
      </c>
      <c r="H996" s="3" t="s">
        <v>337</v>
      </c>
      <c r="I996">
        <f>((Women_Perfume_Table[[#This Row],[Total Sales]]-$M$2)/$M$3)</f>
        <v>5.4965549716917828</v>
      </c>
      <c r="J996" s="4" t="str">
        <f>IF(Women_Perfume_Table[[#This Row],[Z-Score]]&gt;3,"No","Yes")</f>
        <v>No</v>
      </c>
      <c r="K996" s="4">
        <f>AVERAGEIFS(Women_Perfume_Table[Total Sales],Women_Perfume_Table[Type],Women_Perfume_Table[[#This Row],[Type]])</f>
        <v>24241.821658291443</v>
      </c>
    </row>
    <row r="997" spans="1:11" x14ac:dyDescent="0.3">
      <c r="A997" s="4" t="s">
        <v>31</v>
      </c>
      <c r="B997" t="s">
        <v>2</v>
      </c>
      <c r="C997">
        <v>32.119999999999997</v>
      </c>
      <c r="D997">
        <v>1</v>
      </c>
      <c r="E997">
        <v>7018</v>
      </c>
      <c r="F997">
        <f>Women_Perfume_Table[[#This Row],[Sold]]*Women_Perfume_Table[[#This Row],[Price]]</f>
        <v>225418.15999999997</v>
      </c>
      <c r="G997" s="2">
        <v>45313</v>
      </c>
      <c r="H997" s="3" t="s">
        <v>336</v>
      </c>
      <c r="I997">
        <f>((Women_Perfume_Table[[#This Row],[Total Sales]]-$M$2)/$M$3)</f>
        <v>5.7192890871804707</v>
      </c>
      <c r="J997" s="4" t="str">
        <f>IF(Women_Perfume_Table[[#This Row],[Z-Score]]&gt;3,"No","Yes")</f>
        <v>No</v>
      </c>
      <c r="K997" s="4">
        <f>AVERAGEIFS(Women_Perfume_Table[Total Sales],Women_Perfume_Table[Type],Women_Perfume_Table[[#This Row],[Type]])</f>
        <v>12921.930135363791</v>
      </c>
    </row>
    <row r="998" spans="1:11" x14ac:dyDescent="0.3">
      <c r="A998" s="4" t="s">
        <v>15</v>
      </c>
      <c r="B998" t="s">
        <v>2</v>
      </c>
      <c r="C998">
        <v>45.98</v>
      </c>
      <c r="D998">
        <v>1</v>
      </c>
      <c r="E998">
        <v>5166</v>
      </c>
      <c r="F998">
        <f>Women_Perfume_Table[[#This Row],[Sold]]*Women_Perfume_Table[[#This Row],[Price]]</f>
        <v>237532.68</v>
      </c>
      <c r="G998" s="2">
        <v>45297</v>
      </c>
      <c r="H998" s="3" t="s">
        <v>336</v>
      </c>
      <c r="I998">
        <f>((Women_Perfume_Table[[#This Row],[Total Sales]]-$M$2)/$M$3)</f>
        <v>6.0468390025434084</v>
      </c>
      <c r="J998" s="4" t="str">
        <f>IF(Women_Perfume_Table[[#This Row],[Z-Score]]&gt;3,"No","Yes")</f>
        <v>No</v>
      </c>
      <c r="K998" s="4">
        <f>AVERAGEIFS(Women_Perfume_Table[Total Sales],Women_Perfume_Table[Type],Women_Perfume_Table[[#This Row],[Type]])</f>
        <v>12921.930135363791</v>
      </c>
    </row>
    <row r="999" spans="1:11" x14ac:dyDescent="0.3">
      <c r="A999" s="4" t="s">
        <v>32</v>
      </c>
      <c r="B999" t="s">
        <v>4</v>
      </c>
      <c r="C999">
        <v>47.65</v>
      </c>
      <c r="D999">
        <v>1</v>
      </c>
      <c r="E999">
        <v>5349</v>
      </c>
      <c r="F999">
        <f>Women_Perfume_Table[[#This Row],[Sold]]*Women_Perfume_Table[[#This Row],[Price]]</f>
        <v>254879.85</v>
      </c>
      <c r="G999" s="2">
        <v>45346</v>
      </c>
      <c r="H999" s="3" t="s">
        <v>336</v>
      </c>
      <c r="I999">
        <f>((Women_Perfume_Table[[#This Row],[Total Sales]]-$M$2)/$M$3)</f>
        <v>6.5158682389709748</v>
      </c>
      <c r="J999" s="4" t="str">
        <f>IF(Women_Perfume_Table[[#This Row],[Z-Score]]&gt;3,"No","Yes")</f>
        <v>No</v>
      </c>
      <c r="K999" s="4">
        <f>AVERAGEIFS(Women_Perfume_Table[Total Sales],Women_Perfume_Table[Type],Women_Perfume_Table[[#This Row],[Type]])</f>
        <v>24241.821658291443</v>
      </c>
    </row>
    <row r="1000" spans="1:11" x14ac:dyDescent="0.3">
      <c r="A1000" s="4" t="s">
        <v>234</v>
      </c>
      <c r="B1000" s="4" t="s">
        <v>2</v>
      </c>
      <c r="C1000">
        <v>25.25</v>
      </c>
      <c r="D1000">
        <v>71</v>
      </c>
      <c r="E1000">
        <v>15897</v>
      </c>
      <c r="F1000">
        <f>Women_Perfume_Table[[#This Row],[Sold]]*Women_Perfume_Table[[#This Row],[Price]]</f>
        <v>401399.25</v>
      </c>
      <c r="G1000" s="2">
        <v>45432</v>
      </c>
      <c r="H1000" s="3" t="s">
        <v>336</v>
      </c>
      <c r="I1000">
        <f>((Women_Perfume_Table[[#This Row],[Total Sales]]-$M$2)/$M$3)</f>
        <v>10.477429825317632</v>
      </c>
      <c r="J1000" s="4" t="str">
        <f>IF(Women_Perfume_Table[[#This Row],[Z-Score]]&gt;3,"No","Yes")</f>
        <v>No</v>
      </c>
      <c r="K1000" s="4">
        <f>AVERAGEIFS(Women_Perfume_Table[Total Sales],Women_Perfume_Table[Type],Women_Perfume_Table[[#This Row],[Type]])</f>
        <v>12921.930135363791</v>
      </c>
    </row>
    <row r="1001" spans="1:11" x14ac:dyDescent="0.3">
      <c r="A1001" s="4" t="s">
        <v>31</v>
      </c>
      <c r="B1001" t="s">
        <v>2</v>
      </c>
      <c r="C1001">
        <v>26.66</v>
      </c>
      <c r="D1001">
        <v>1</v>
      </c>
      <c r="E1001">
        <v>17854</v>
      </c>
      <c r="F1001">
        <f>Women_Perfume_Table[[#This Row],[Sold]]*Women_Perfume_Table[[#This Row],[Price]]</f>
        <v>475987.64</v>
      </c>
      <c r="G1001" s="2">
        <v>45374</v>
      </c>
      <c r="H1001" s="3" t="s">
        <v>336</v>
      </c>
      <c r="I1001">
        <f>((Women_Perfume_Table[[#This Row],[Total Sales]]-$M$2)/$M$3)</f>
        <v>12.494135467105977</v>
      </c>
      <c r="J1001" s="4" t="str">
        <f>IF(Women_Perfume_Table[[#This Row],[Z-Score]]&gt;3,"No","Yes")</f>
        <v>No</v>
      </c>
      <c r="K1001" s="4">
        <f>AVERAGEIFS(Women_Perfume_Table[Total Sales],Women_Perfume_Table[Type],Women_Perfume_Table[[#This Row],[Type]])</f>
        <v>12921.930135363791</v>
      </c>
    </row>
  </sheetData>
  <phoneticPr fontId="1" type="noConversion"/>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2C82-3068-4BCF-B18B-1D88C00FE90F}">
  <dimension ref="B4:C8"/>
  <sheetViews>
    <sheetView showGridLines="0" tabSelected="1" topLeftCell="A37" zoomScaleNormal="100" workbookViewId="0">
      <selection activeCell="Q50" sqref="Q50"/>
    </sheetView>
  </sheetViews>
  <sheetFormatPr defaultRowHeight="14.4" x14ac:dyDescent="0.3"/>
  <cols>
    <col min="2" max="2" width="14.88671875" bestFit="1" customWidth="1"/>
    <col min="3" max="3" width="15.44140625" bestFit="1" customWidth="1"/>
  </cols>
  <sheetData>
    <row r="4" spans="2:3" s="4" customFormat="1" x14ac:dyDescent="0.3"/>
    <row r="8" spans="2:3" x14ac:dyDescent="0.3">
      <c r="B8" s="17"/>
      <c r="C8"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A42015-9DBC-490B-A958-3DE1FA4B64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Mens Perfume No  Outliers</vt:lpstr>
      <vt:lpstr>Man Pivot Table</vt:lpstr>
      <vt:lpstr>Table</vt:lpstr>
      <vt:lpstr>Skewness</vt:lpstr>
      <vt:lpstr>Women Pivot Table</vt:lpstr>
      <vt:lpstr>Womens perfume</vt:lpstr>
      <vt:lpstr>Dashbhoard</vt:lpstr>
      <vt:lpstr>Man_Table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KARUNA SHAKAR M</cp:lastModifiedBy>
  <dcterms:created xsi:type="dcterms:W3CDTF">2025-08-14T04:57:24Z</dcterms:created>
  <dcterms:modified xsi:type="dcterms:W3CDTF">2025-11-16T11:12:44Z</dcterms:modified>
</cp:coreProperties>
</file>