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0070\Desktop\evolution\tasks\Project\data\"/>
    </mc:Choice>
  </mc:AlternateContent>
  <xr:revisionPtr revIDLastSave="0" documentId="8_{A0DC515B-742E-4B83-B49E-5F735E147A11}" xr6:coauthVersionLast="36" xr6:coauthVersionMax="36" xr10:uidLastSave="{00000000-0000-0000-0000-000000000000}"/>
  <bookViews>
    <workbookView xWindow="0" yWindow="0" windowWidth="17340" windowHeight="7380" activeTab="1" xr2:uid="{00000000-000D-0000-FFFF-FFFF00000000}"/>
  </bookViews>
  <sheets>
    <sheet name="Raw_Hip_dysplasia" sheetId="1" r:id="rId1"/>
    <sheet name="Stanley_Katie_Final_Project_dat" sheetId="3" r:id="rId2"/>
    <sheet name="osteoarthritis" sheetId="2" r:id="rId3"/>
    <sheet name="hertiabilit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2" i="3" l="1"/>
  <c r="D139" i="1"/>
  <c r="C139" i="1"/>
  <c r="D107" i="1"/>
  <c r="C107" i="1"/>
  <c r="D35" i="1"/>
  <c r="C35" i="1"/>
  <c r="D5" i="2"/>
  <c r="C5" i="2"/>
  <c r="B5" i="2"/>
  <c r="D4" i="1"/>
  <c r="C4" i="1"/>
  <c r="B4" i="1"/>
  <c r="J139" i="1" l="1"/>
  <c r="B139" i="1"/>
  <c r="J107" i="1"/>
  <c r="B107" i="1"/>
  <c r="B35" i="1"/>
  <c r="J35" i="1" s="1"/>
  <c r="J12" i="2"/>
  <c r="J11" i="2"/>
  <c r="J10" i="2"/>
  <c r="J3" i="2"/>
  <c r="J4" i="2"/>
  <c r="J6" i="2"/>
  <c r="J7" i="2"/>
  <c r="J8" i="2"/>
  <c r="J9" i="2"/>
  <c r="J2" i="2"/>
  <c r="J140" i="1"/>
  <c r="J33" i="1"/>
  <c r="J135" i="1"/>
  <c r="C135" i="1" s="1"/>
  <c r="J136" i="1"/>
  <c r="J137" i="1"/>
  <c r="J138" i="1"/>
  <c r="J105" i="1"/>
  <c r="J3" i="1"/>
  <c r="J134" i="1"/>
  <c r="C134" i="1" s="1"/>
  <c r="J133" i="1"/>
  <c r="C133" i="1" s="1"/>
  <c r="J132" i="1"/>
  <c r="C132" i="1" s="1"/>
  <c r="J131" i="1"/>
  <c r="C131" i="1" s="1"/>
  <c r="J130" i="1"/>
  <c r="C130" i="1" s="1"/>
  <c r="J129" i="1"/>
  <c r="C129" i="1" s="1"/>
  <c r="J128" i="1"/>
  <c r="C128" i="1" s="1"/>
  <c r="J127" i="1"/>
  <c r="C127" i="1" s="1"/>
  <c r="J126" i="1"/>
  <c r="C126" i="1" s="1"/>
  <c r="J125" i="1"/>
  <c r="C125" i="1" s="1"/>
  <c r="J124" i="1"/>
  <c r="C124" i="1" s="1"/>
  <c r="J123" i="1"/>
  <c r="C123" i="1" s="1"/>
  <c r="J122" i="1"/>
  <c r="C122" i="1" s="1"/>
  <c r="J121" i="1"/>
  <c r="C121" i="1" s="1"/>
  <c r="J120" i="1"/>
  <c r="C120" i="1" s="1"/>
  <c r="J119" i="1"/>
  <c r="C119" i="1" s="1"/>
  <c r="J118" i="1"/>
  <c r="C118" i="1" s="1"/>
  <c r="J117" i="1"/>
  <c r="C117" i="1" s="1"/>
  <c r="J116" i="1"/>
  <c r="C116" i="1" s="1"/>
  <c r="J115" i="1"/>
  <c r="C115" i="1" s="1"/>
  <c r="J114" i="1"/>
  <c r="C114" i="1" s="1"/>
  <c r="J113" i="1"/>
  <c r="C113" i="1" s="1"/>
  <c r="J112" i="1"/>
  <c r="C112" i="1" s="1"/>
  <c r="J111" i="1"/>
  <c r="C111" i="1" s="1"/>
  <c r="J110" i="1"/>
  <c r="C110" i="1" s="1"/>
  <c r="J109" i="1"/>
  <c r="C109" i="1" s="1"/>
  <c r="J108" i="1"/>
  <c r="C108" i="1" s="1"/>
  <c r="J106" i="1"/>
  <c r="C106" i="1" s="1"/>
  <c r="J104" i="1"/>
  <c r="C104" i="1" s="1"/>
  <c r="J103" i="1"/>
  <c r="C103" i="1" s="1"/>
  <c r="J102" i="1"/>
  <c r="C102" i="1" s="1"/>
  <c r="J101" i="1"/>
  <c r="C101" i="1" s="1"/>
  <c r="J100" i="1"/>
  <c r="C100" i="1" s="1"/>
  <c r="J99" i="1"/>
  <c r="C99" i="1" s="1"/>
  <c r="J98" i="1"/>
  <c r="C98" i="1" s="1"/>
  <c r="J97" i="1"/>
  <c r="C97" i="1" s="1"/>
  <c r="J96" i="1"/>
  <c r="C96" i="1" s="1"/>
  <c r="J95" i="1"/>
  <c r="C95" i="1" s="1"/>
  <c r="J94" i="1"/>
  <c r="C94" i="1" s="1"/>
  <c r="J93" i="1"/>
  <c r="C93" i="1" s="1"/>
  <c r="J92" i="1"/>
  <c r="C92" i="1" s="1"/>
  <c r="J91" i="1"/>
  <c r="C91" i="1" s="1"/>
  <c r="J90" i="1"/>
  <c r="C90" i="1" s="1"/>
  <c r="J89" i="1"/>
  <c r="C89" i="1" s="1"/>
  <c r="J88" i="1"/>
  <c r="C88" i="1" s="1"/>
  <c r="J87" i="1"/>
  <c r="C87" i="1" s="1"/>
  <c r="J86" i="1"/>
  <c r="C86" i="1" s="1"/>
  <c r="J85" i="1"/>
  <c r="C85" i="1" s="1"/>
  <c r="J84" i="1"/>
  <c r="C84" i="1" s="1"/>
  <c r="J83" i="1"/>
  <c r="C83" i="1" s="1"/>
  <c r="J82" i="1"/>
  <c r="C82" i="1" s="1"/>
  <c r="J81" i="1"/>
  <c r="C81" i="1" s="1"/>
  <c r="J80" i="1"/>
  <c r="C80" i="1" s="1"/>
  <c r="J79" i="1"/>
  <c r="C79" i="1" s="1"/>
  <c r="J78" i="1"/>
  <c r="C78" i="1" s="1"/>
  <c r="J77" i="1"/>
  <c r="C77" i="1" s="1"/>
  <c r="J76" i="1"/>
  <c r="C76" i="1" s="1"/>
  <c r="J75" i="1"/>
  <c r="C75" i="1" s="1"/>
  <c r="J74" i="1"/>
  <c r="C74" i="1" s="1"/>
  <c r="J73" i="1"/>
  <c r="C73" i="1" s="1"/>
  <c r="J72" i="1"/>
  <c r="C72" i="1" s="1"/>
  <c r="J71" i="1"/>
  <c r="C71" i="1" s="1"/>
  <c r="J70" i="1"/>
  <c r="C70" i="1" s="1"/>
  <c r="J69" i="1"/>
  <c r="C69" i="1" s="1"/>
  <c r="J68" i="1"/>
  <c r="C68" i="1" s="1"/>
  <c r="J67" i="1"/>
  <c r="C67" i="1" s="1"/>
  <c r="J66" i="1"/>
  <c r="C66" i="1" s="1"/>
  <c r="J65" i="1"/>
  <c r="C65" i="1" s="1"/>
  <c r="J64" i="1"/>
  <c r="C64" i="1" s="1"/>
  <c r="J63" i="1"/>
  <c r="C63" i="1" s="1"/>
  <c r="J62" i="1"/>
  <c r="C62" i="1" s="1"/>
  <c r="J61" i="1"/>
  <c r="C61" i="1" s="1"/>
  <c r="J60" i="1"/>
  <c r="C60" i="1" s="1"/>
  <c r="J59" i="1"/>
  <c r="C59" i="1" s="1"/>
  <c r="J58" i="1"/>
  <c r="C58" i="1" s="1"/>
  <c r="J57" i="1"/>
  <c r="C57" i="1" s="1"/>
  <c r="J56" i="1"/>
  <c r="C56" i="1" s="1"/>
  <c r="J55" i="1"/>
  <c r="C55" i="1" s="1"/>
  <c r="J54" i="1"/>
  <c r="C54" i="1" s="1"/>
  <c r="J53" i="1"/>
  <c r="C53" i="1" s="1"/>
  <c r="J52" i="1"/>
  <c r="C52" i="1" s="1"/>
  <c r="J51" i="1"/>
  <c r="C51" i="1" s="1"/>
  <c r="J50" i="1"/>
  <c r="C50" i="1" s="1"/>
  <c r="J49" i="1"/>
  <c r="C49" i="1" s="1"/>
  <c r="J48" i="1"/>
  <c r="C48" i="1" s="1"/>
  <c r="J2" i="1"/>
  <c r="J47" i="1"/>
  <c r="C47" i="1" s="1"/>
  <c r="J46" i="1"/>
  <c r="C46" i="1" s="1"/>
  <c r="J45" i="1"/>
  <c r="C45" i="1" s="1"/>
  <c r="J44" i="1"/>
  <c r="C44" i="1" s="1"/>
  <c r="J43" i="1"/>
  <c r="C43" i="1" s="1"/>
  <c r="J42" i="1"/>
  <c r="C42" i="1" s="1"/>
  <c r="J41" i="1"/>
  <c r="C41" i="1" s="1"/>
  <c r="J40" i="1"/>
  <c r="C40" i="1" s="1"/>
  <c r="J39" i="1"/>
  <c r="C39" i="1" s="1"/>
  <c r="J38" i="1"/>
  <c r="C38" i="1" s="1"/>
  <c r="J37" i="1"/>
  <c r="C37" i="1" s="1"/>
  <c r="J36" i="1"/>
  <c r="C36" i="1" s="1"/>
  <c r="J34" i="1"/>
  <c r="C34" i="1" s="1"/>
  <c r="J32" i="1"/>
  <c r="C32" i="1" s="1"/>
  <c r="J31" i="1"/>
  <c r="C31" i="1" s="1"/>
  <c r="J30" i="1"/>
  <c r="C30" i="1" s="1"/>
  <c r="J29" i="1"/>
  <c r="C29" i="1" s="1"/>
  <c r="J28" i="1"/>
  <c r="C28" i="1" s="1"/>
  <c r="J27" i="1"/>
  <c r="C27" i="1" s="1"/>
  <c r="J26" i="1"/>
  <c r="C26" i="1" s="1"/>
  <c r="J25" i="1"/>
  <c r="C25" i="1" s="1"/>
  <c r="J24" i="1"/>
  <c r="C24" i="1" s="1"/>
  <c r="J23" i="1"/>
  <c r="C23" i="1" s="1"/>
  <c r="J22" i="1"/>
  <c r="C22" i="1" s="1"/>
  <c r="J21" i="1"/>
  <c r="C21" i="1" s="1"/>
  <c r="J20" i="1"/>
  <c r="C20" i="1" s="1"/>
  <c r="J19" i="1"/>
  <c r="C19" i="1" s="1"/>
  <c r="J18" i="1"/>
  <c r="C18" i="1" s="1"/>
  <c r="J17" i="1"/>
  <c r="C17" i="1" s="1"/>
  <c r="J16" i="1"/>
  <c r="C16" i="1" s="1"/>
  <c r="J15" i="1"/>
  <c r="C15" i="1" s="1"/>
  <c r="J14" i="1"/>
  <c r="C14" i="1" s="1"/>
  <c r="J13" i="1"/>
  <c r="C13" i="1" s="1"/>
  <c r="J12" i="1"/>
  <c r="C12" i="1" s="1"/>
  <c r="J11" i="1"/>
  <c r="C11" i="1" s="1"/>
  <c r="J10" i="1"/>
  <c r="C10" i="1" s="1"/>
  <c r="J9" i="1"/>
  <c r="C9" i="1" s="1"/>
  <c r="J8" i="1"/>
  <c r="C8" i="1" s="1"/>
  <c r="J7" i="1"/>
  <c r="C7" i="1" s="1"/>
  <c r="J5" i="1"/>
  <c r="J6" i="1"/>
  <c r="C6" i="1" s="1"/>
</calcChain>
</file>

<file path=xl/sharedStrings.xml><?xml version="1.0" encoding="utf-8"?>
<sst xmlns="http://schemas.openxmlformats.org/spreadsheetml/2006/main" count="894" uniqueCount="186">
  <si>
    <t>Breed/Species</t>
  </si>
  <si>
    <t># of individuals with hip dysplasia</t>
  </si>
  <si>
    <t># of total  indivduals</t>
  </si>
  <si>
    <t>Method</t>
  </si>
  <si>
    <t>Source</t>
  </si>
  <si>
    <t>Notes</t>
  </si>
  <si>
    <t xml:space="preserve"> Pembroke Welsh Corgi</t>
  </si>
  <si>
    <t>radiographs</t>
  </si>
  <si>
    <t>https://onlinelibrary-wiley-com.www.libproxy.wvu.edu/doi/pdfdirect/10.1111/j.1532-950X.2011.00938.x</t>
  </si>
  <si>
    <t xml:space="preserve">total for displaysia and total sampled table 1 </t>
  </si>
  <si>
    <t>Rottweilers</t>
  </si>
  <si>
    <t>pelvic radiograph</t>
  </si>
  <si>
    <t>https://www.ofa.org/diseases/breed-statistics#detail</t>
  </si>
  <si>
    <t>GERMAN SHEPHERD DOG</t>
  </si>
  <si>
    <t>BERNESE MOUNTAIN DOG</t>
  </si>
  <si>
    <t>LABRADOR RETRIEVER</t>
  </si>
  <si>
    <t>BULLDOG</t>
  </si>
  <si>
    <t>GREAT PYRENEES</t>
  </si>
  <si>
    <t>BEAGLE</t>
  </si>
  <si>
    <t>BORDER COLLIE</t>
  </si>
  <si>
    <t>POODLE</t>
  </si>
  <si>
    <t>Homa Sapien</t>
  </si>
  <si>
    <t>https://www.ncbi.nlm.nih.gov/pmc/articles/PMC4063216/</t>
  </si>
  <si>
    <t>https://www.semanticscholar.org/paper/Demographics-of-hip-dysplasia-in-the-Maine-Coon-cat-Loder-Todhunter/27897826b7bacad5ab57f49a0978f1d3e7ec4c46#paper-header</t>
  </si>
  <si>
    <t>Calculation</t>
  </si>
  <si>
    <t>A</t>
  </si>
  <si>
    <t>B</t>
  </si>
  <si>
    <t>PUG</t>
  </si>
  <si>
    <t>OLDE ENGLISH BULLDOGGE</t>
  </si>
  <si>
    <t>DOGUE DE BORDEAUX</t>
  </si>
  <si>
    <t>NEAPOLITAN MASTIFF</t>
  </si>
  <si>
    <t>BRUSSELS GRIFFON</t>
  </si>
  <si>
    <t>ST. BERNARD</t>
  </si>
  <si>
    <t>OTTERHOUND</t>
  </si>
  <si>
    <t>CLUMBER SPANIEL</t>
  </si>
  <si>
    <t>BLACK RUSSIAN TERRIER</t>
  </si>
  <si>
    <t>BOERBOEL</t>
  </si>
  <si>
    <t>SUSSEX SPANIEL</t>
  </si>
  <si>
    <t>AMERICAN BULLY</t>
  </si>
  <si>
    <t>BASSET HOUND</t>
  </si>
  <si>
    <t>PERRO DE PRESA CANARIO</t>
  </si>
  <si>
    <t>DOGO ARGENTINO</t>
  </si>
  <si>
    <t>FILA BRASILEIRO</t>
  </si>
  <si>
    <t>CANE CORSO</t>
  </si>
  <si>
    <t>AMERICAN BULLDOG</t>
  </si>
  <si>
    <t>NORFOLK TERRIER</t>
  </si>
  <si>
    <t>FRENCH BULLDOG</t>
  </si>
  <si>
    <t>BOYKIN SPANIEL</t>
  </si>
  <si>
    <t>GLEN OF IMAAL TERRIER</t>
  </si>
  <si>
    <t>AMERICAN STAFFORDSHIRE TERRIER</t>
  </si>
  <si>
    <t>BLOODHOUND</t>
  </si>
  <si>
    <t>NEWFOUNDLAND</t>
  </si>
  <si>
    <t>BULLMASTIFF</t>
  </si>
  <si>
    <t>MAINE COON CAT</t>
  </si>
  <si>
    <t>SPANISH WATER DOG</t>
  </si>
  <si>
    <t>LAGOTTO ROMAGNOLO</t>
  </si>
  <si>
    <t>AMERICAN PIT BULL TERRIER</t>
  </si>
  <si>
    <t>CARDIGAN WELSH CORGI</t>
  </si>
  <si>
    <t>SHIH TZU</t>
  </si>
  <si>
    <t>CENTRAL ASIAN SHEPHERD</t>
  </si>
  <si>
    <t>ENGLISH SHEPHERD</t>
  </si>
  <si>
    <t>CHOW CHOW</t>
  </si>
  <si>
    <t>LLEWELLIN SETTER</t>
  </si>
  <si>
    <t>MASTIFF</t>
  </si>
  <si>
    <t>SHILOH SHEPHERD</t>
  </si>
  <si>
    <t>PEMBROKE WELSH CORGI</t>
  </si>
  <si>
    <t>C</t>
  </si>
  <si>
    <t>NORWEGIAN ELKHOUND</t>
  </si>
  <si>
    <t>CHESAPEAKE BAY RETRIEVER</t>
  </si>
  <si>
    <t>LOUISIANA CATAHOULA LEOPARD</t>
  </si>
  <si>
    <t>OLD ENGLISH SHEEPDOG</t>
  </si>
  <si>
    <t>GORDON SETTER</t>
  </si>
  <si>
    <t>AFFENPINSCHER</t>
  </si>
  <si>
    <t>HYBRID</t>
  </si>
  <si>
    <t>KUVASZ</t>
  </si>
  <si>
    <t>GIANT SCHNAUZER</t>
  </si>
  <si>
    <t>GREATER SWISS MOUNTAIN DOG</t>
  </si>
  <si>
    <t>ICELANDIC SHEEPDOG</t>
  </si>
  <si>
    <t>EPAGNEUL BRETON</t>
  </si>
  <si>
    <t>BERGER PICARD</t>
  </si>
  <si>
    <t>FIELD SPANIEL</t>
  </si>
  <si>
    <t>WHITE SHEPHERD</t>
  </si>
  <si>
    <t>CHINOOK</t>
  </si>
  <si>
    <t>MAREMMA SHEEPDOG</t>
  </si>
  <si>
    <t>AUSTRALIAN CATTLE DOG</t>
  </si>
  <si>
    <t>POLISH LOWLAND SHEEPDOG</t>
  </si>
  <si>
    <t>ENTLEBUCHER</t>
  </si>
  <si>
    <t>HAVANA SILK DOG</t>
  </si>
  <si>
    <t>TIBETAN MASTIFF</t>
  </si>
  <si>
    <t>POMERANIAN</t>
  </si>
  <si>
    <t>CHINESE SHAR-PEI</t>
  </si>
  <si>
    <t>ENGLISH SETTER</t>
  </si>
  <si>
    <t>CURLY-COATED RETRIEVER</t>
  </si>
  <si>
    <t>STAFFORDSHIRE BULL TERRIER</t>
  </si>
  <si>
    <t>PYRENEAN SHEPHERD</t>
  </si>
  <si>
    <t>SPINONE ITALIANO</t>
  </si>
  <si>
    <t>BOUVIER DES FLANDRES</t>
  </si>
  <si>
    <t>HARRIER</t>
  </si>
  <si>
    <t>BLACK AND TAN COONHOUND</t>
  </si>
  <si>
    <t>CAVALIER KING CHARLES SPANIEL</t>
  </si>
  <si>
    <t>AUSTRALIAN LABRADOODLE</t>
  </si>
  <si>
    <t>BRITTANY</t>
  </si>
  <si>
    <t>LEONBERGER</t>
  </si>
  <si>
    <t>BRIARD</t>
  </si>
  <si>
    <t>NORWICH TERRIER</t>
  </si>
  <si>
    <t>SMOOTH FOX TERRIER</t>
  </si>
  <si>
    <t>WELSH TERRIER</t>
  </si>
  <si>
    <t>AKITA</t>
  </si>
  <si>
    <t>BARBET</t>
  </si>
  <si>
    <t>STABYHOUN</t>
  </si>
  <si>
    <t>KOMONDOR</t>
  </si>
  <si>
    <t>GREAT DANE</t>
  </si>
  <si>
    <t>ENGLISH SPRINGER SPANIEL</t>
  </si>
  <si>
    <t>PORTUGUESE WATER DOG</t>
  </si>
  <si>
    <t>MUNSTERLANDER</t>
  </si>
  <si>
    <t>BRACCO ITALIANO</t>
  </si>
  <si>
    <t>BOXER</t>
  </si>
  <si>
    <t>WEST HIGHLAND WHITE TERRIER</t>
  </si>
  <si>
    <t>TIBETAN SPANIEL</t>
  </si>
  <si>
    <t>PETIT BASSET GRIFFON VENDEEN</t>
  </si>
  <si>
    <t>IRISH SETTER</t>
  </si>
  <si>
    <t>ALASKAN MALAMUTE</t>
  </si>
  <si>
    <t>PUDELPOINTER</t>
  </si>
  <si>
    <t>IRISH WATER SPANIEL</t>
  </si>
  <si>
    <t>AIREDALE TERRIER</t>
  </si>
  <si>
    <t>BEAUCERON</t>
  </si>
  <si>
    <t>BOSTON TERRIER</t>
  </si>
  <si>
    <t>WELSH SPRINGER SPANIEL</t>
  </si>
  <si>
    <t>SAMOYED</t>
  </si>
  <si>
    <t>SWEDISH VALLHUND</t>
  </si>
  <si>
    <t>AKBASH DOG</t>
  </si>
  <si>
    <t>MALTESE</t>
  </si>
  <si>
    <t>PULI</t>
  </si>
  <si>
    <t>WIREHAIRED VIZSLA</t>
  </si>
  <si>
    <t>CAIRN TERRIER</t>
  </si>
  <si>
    <t>LARGE MUNSTERLANDER</t>
  </si>
  <si>
    <t>ANATOLIAN SHEPHERD</t>
  </si>
  <si>
    <t>COTON DE TULEAR</t>
  </si>
  <si>
    <t>FRENCH SPANIEL</t>
  </si>
  <si>
    <t>HAVANESE</t>
  </si>
  <si>
    <t>AMERICAN ESKIMO DOG</t>
  </si>
  <si>
    <t>FINNISH LAPPHUND</t>
  </si>
  <si>
    <t>GERMAN WIREHAIRED POINTER</t>
  </si>
  <si>
    <t>NORWEGIAN BUHUND</t>
  </si>
  <si>
    <t>WEIMARANER</t>
  </si>
  <si>
    <t>STANDARD SCHNAUZER</t>
  </si>
  <si>
    <t>statistics on hip dyplastic indivuals</t>
  </si>
  <si>
    <t>Frequency of orthopedic disease</t>
  </si>
  <si>
    <t>http://docsdrive.com/pdfs/medwelljournals/javaa/2005/385-386.pdf</t>
  </si>
  <si>
    <t>table 1</t>
  </si>
  <si>
    <t>http://ovidsp.dc2.ovid.com/sp-4.04.0a/ovidweb.cgi?WebLinkFrameset=1&amp;S=NGEEFPKNJCEBGKAGJPBKPHBHFFKAAA00&amp;returnUrl=ovidweb.cgi%3fMain%2bSearch%2bPage%3d1%26S%3dNGEEFPKNJCEBGKAGJPBKPHBHFFKAAA00&amp;fromjumpstart=1&amp;directlink=http%3a%2f%2fovidsp.dc2.ovid.com%2fovftpdfs%2fFPEBJPBHPHAGJC00%2ffs047%2fovft%2flive%2fgv024%2f01241398%2f01241398-201601000-00019.pdf&amp;filename=The+Occurrence+of+Occult+Acetabular+Dysplasia+in+Relatives+of+Individuals+With+Developmental+Dysplasia+of+the+Hip.&amp;link_from=S.sh.22%7c1&amp;pdf_key=FPEBJPBHPHAGJC00&amp;pdf_index=/fs047/ovft/live/gv024/01241398/01241398-201601000-00019&amp;D=ovft</t>
  </si>
  <si>
    <t>Genetic pool</t>
  </si>
  <si>
    <t>Case study</t>
  </si>
  <si>
    <t>file:///C:/Users/kas0070/Downloads/s11832-015-0636-1.pdf</t>
  </si>
  <si>
    <t>table 1 total on different races</t>
  </si>
  <si>
    <t>Review on clinical diagnose of ddh</t>
  </si>
  <si>
    <t xml:space="preserve"> Review of case studies/research on Indigenous peoples</t>
  </si>
  <si>
    <t xml:space="preserve">All DHH </t>
  </si>
  <si>
    <t>OFA pelvic clinical summary</t>
  </si>
  <si>
    <t>additional info.</t>
  </si>
  <si>
    <t xml:space="preserve">Koala </t>
  </si>
  <si>
    <t>zoo koalas not wild</t>
  </si>
  <si>
    <t>https://www-jstor-org.www.libproxy.wvu.edu/stable/20460432?seq=2#metadata_info_tab_contents</t>
  </si>
  <si>
    <t>Archived pelvic examinations at zoo</t>
  </si>
  <si>
    <t>https://avmajournals.avma.org/doi/abs/10.2460/javma.229.5.690</t>
  </si>
  <si>
    <t>Clinical diagnosis</t>
  </si>
  <si>
    <t>osteoarthritis</t>
  </si>
  <si>
    <t>Golden retriever</t>
  </si>
  <si>
    <t>estimated OA cases</t>
  </si>
  <si>
    <t>https://www.nature.com/articles/s41598-018-23940-z/tables/2</t>
  </si>
  <si>
    <t>OA studies</t>
  </si>
  <si>
    <t>https://www.nature.com/articles/s41598-018-23940-z/tables/3</t>
  </si>
  <si>
    <t>https://www.nature.com/articles/s41598-018-23940-z/tables/4</t>
  </si>
  <si>
    <t>https://www.nature.com/articles/s41598-018-23940-z/tables/5</t>
  </si>
  <si>
    <t>https://www.nature.com/articles/s41598-018-23940-z/tables/6</t>
  </si>
  <si>
    <t>https://www.nature.com/articles/s41598-018-23940-z/tables/7</t>
  </si>
  <si>
    <t>Percentage of HD</t>
  </si>
  <si>
    <t>Percentage of OA</t>
  </si>
  <si>
    <t># of individuals with OA</t>
  </si>
  <si>
    <t>combined</t>
  </si>
  <si>
    <t>Frequency of HD</t>
  </si>
  <si>
    <t>https://www.nature.com/articles/s41598-018-23940-z/tables/8</t>
  </si>
  <si>
    <t>GOLDEN RETRIEVER</t>
  </si>
  <si>
    <t xml:space="preserve">GERMAN SHEPHERD </t>
  </si>
  <si>
    <t>ROTTWEILER</t>
  </si>
  <si>
    <t>https://www.ncbi.nlm.nih.gov/pmc/articles/PMC5325577/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</si>
</sst>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4" fontId="0" fillId="0" borderId="0" xfId="0" applyNumberFormat="1"/>
    <xf numFmtId="0" fontId="18" fillId="0" borderId="0" xfId="42"/>
    <xf numFmtId="0" fontId="0" fillId="0" borderId="0" xfId="0" applyAlignment="1"/>
    <xf numFmtId="0" fontId="0" fillId="0" borderId="0" xfId="0" applyFill="1" applyAlignment="1"/>
    <xf numFmtId="3" fontId="0" fillId="0" borderId="0" xfId="0" applyNumberForma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143</xdr:row>
      <xdr:rowOff>160020</xdr:rowOff>
    </xdr:from>
    <xdr:to>
      <xdr:col>8</xdr:col>
      <xdr:colOff>449580</xdr:colOff>
      <xdr:row>155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7739FA-2B54-408C-8FDE-4EA1A737A1D8}"/>
            </a:ext>
          </a:extLst>
        </xdr:cNvPr>
        <xdr:cNvSpPr txBox="1"/>
      </xdr:nvSpPr>
      <xdr:spPr>
        <a:xfrm>
          <a:off x="2598420" y="27592020"/>
          <a:ext cx="3947160" cy="2156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Prevalence Calculation A:  (#Number of hip displasia/total # in study)*100=percent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Prevalence Calculation B: (Covert percent to decimal* #total number studied)=# that had dysplasia </a:t>
          </a:r>
        </a:p>
        <a:p>
          <a:endParaRPr lang="en-US" sz="1100"/>
        </a:p>
        <a:p>
          <a:r>
            <a:rPr lang="en-US" sz="1100"/>
            <a:t> Calculation C: (average</a:t>
          </a:r>
          <a:r>
            <a:rPr lang="en-US" sz="1100" baseline="0"/>
            <a:t> %/100)=decimal of HP freq.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115</xdr:row>
      <xdr:rowOff>0</xdr:rowOff>
    </xdr:from>
    <xdr:to>
      <xdr:col>8</xdr:col>
      <xdr:colOff>563880</xdr:colOff>
      <xdr:row>125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B6A25EF-8E29-4076-AFE2-A5ABDAAF2233}"/>
            </a:ext>
          </a:extLst>
        </xdr:cNvPr>
        <xdr:cNvSpPr txBox="1"/>
      </xdr:nvSpPr>
      <xdr:spPr>
        <a:xfrm>
          <a:off x="7239000" y="21031200"/>
          <a:ext cx="3078480" cy="1935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Prevalence Calculation A:  (#Number of hip displasia/total # in study)*100=percent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Prevalence Calculation B: (Covert percent to decimal* #total number studied)=# that had dysplasia </a:t>
          </a:r>
        </a:p>
        <a:p>
          <a:endParaRPr lang="en-US" sz="1100"/>
        </a:p>
        <a:p>
          <a:r>
            <a:rPr lang="en-US" sz="1100"/>
            <a:t> Calculation C: (average %/100)=decimal of HP freq.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12</xdr:row>
      <xdr:rowOff>99060</xdr:rowOff>
    </xdr:from>
    <xdr:to>
      <xdr:col>18</xdr:col>
      <xdr:colOff>236220</xdr:colOff>
      <xdr:row>24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6AEFD9-14EA-4A51-9AF3-073039396959}"/>
            </a:ext>
          </a:extLst>
        </xdr:cNvPr>
        <xdr:cNvSpPr txBox="1"/>
      </xdr:nvSpPr>
      <xdr:spPr>
        <a:xfrm>
          <a:off x="9883140" y="2293620"/>
          <a:ext cx="2545080" cy="2141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Prevalence Calculation A:  (#Number of OA</a:t>
          </a:r>
          <a:r>
            <a:rPr lang="en-US" sz="1100" baseline="0"/>
            <a:t> </a:t>
          </a:r>
          <a:r>
            <a:rPr lang="en-US" sz="1100"/>
            <a:t>/total # in study)*100=percent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Prevalence Calculation B: (Covert percent to decimal* #total number studied)=# that had OA</a:t>
          </a:r>
        </a:p>
        <a:p>
          <a:endParaRPr lang="en-US" sz="1100"/>
        </a:p>
        <a:p>
          <a:r>
            <a:rPr lang="en-US" sz="1100"/>
            <a:t>Calculation C: (average %/100)=decimal of OA freq.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docsdrive.com/pdfs/medwelljournals/javaa/2005/385-386.pdf" TargetMode="External"/><Relationship Id="rId7" Type="http://schemas.openxmlformats.org/officeDocument/2006/relationships/hyperlink" Target="https://www-jstor-org.www.libproxy.wvu.edu/stable/20460432?seq=2" TargetMode="External"/><Relationship Id="rId2" Type="http://schemas.openxmlformats.org/officeDocument/2006/relationships/hyperlink" Target="https://www.ofa.org/diseases/breed-statistics" TargetMode="External"/><Relationship Id="rId1" Type="http://schemas.openxmlformats.org/officeDocument/2006/relationships/hyperlink" Target="https://www.ofa.org/diseases/breed-statistics" TargetMode="External"/><Relationship Id="rId6" Type="http://schemas.openxmlformats.org/officeDocument/2006/relationships/hyperlink" Target="https://www.semanticscholar.org/paper/Demographics-of-hip-dysplasia-in-the-Maine-Coon-cat-Loder-Todhunter/27897826b7bacad5ab57f49a0978f1d3e7ec4c46" TargetMode="External"/><Relationship Id="rId5" Type="http://schemas.openxmlformats.org/officeDocument/2006/relationships/hyperlink" Target="../../../../../Downloads/s11832-015-0636-1.pdf" TargetMode="External"/><Relationship Id="rId4" Type="http://schemas.openxmlformats.org/officeDocument/2006/relationships/hyperlink" Target="https://www.ncbi.nlm.nih.gov/pmc/articles/PMC4063216/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ture.com/articles/s41598-018-23940-z/tables/2" TargetMode="External"/><Relationship Id="rId2" Type="http://schemas.openxmlformats.org/officeDocument/2006/relationships/hyperlink" Target="https://www.nature.com/articles/s41598-018-23940-z/tables/2" TargetMode="External"/><Relationship Id="rId1" Type="http://schemas.openxmlformats.org/officeDocument/2006/relationships/hyperlink" Target="https://avmajournals.avma.org/doi/abs/10.2460/javma.229.5.690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3255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1"/>
  <sheetViews>
    <sheetView topLeftCell="A136" workbookViewId="0">
      <selection activeCell="O138" sqref="O138"/>
    </sheetView>
  </sheetViews>
  <sheetFormatPr defaultRowHeight="14.4" x14ac:dyDescent="0.3"/>
  <sheetData>
    <row r="1" spans="1:10" x14ac:dyDescent="0.3">
      <c r="A1" t="s">
        <v>0</v>
      </c>
      <c r="B1" t="s">
        <v>176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J1" t="s">
        <v>180</v>
      </c>
    </row>
    <row r="2" spans="1:10" x14ac:dyDescent="0.3">
      <c r="A2" t="s">
        <v>65</v>
      </c>
      <c r="B2">
        <v>20.2</v>
      </c>
      <c r="C2">
        <v>2807</v>
      </c>
      <c r="D2">
        <v>13896</v>
      </c>
      <c r="E2" t="s">
        <v>11</v>
      </c>
      <c r="F2" s="3" t="s">
        <v>12</v>
      </c>
      <c r="G2" t="s">
        <v>146</v>
      </c>
      <c r="H2" t="s">
        <v>26</v>
      </c>
      <c r="J2">
        <f>20.2/100</f>
        <v>0.20199999999999999</v>
      </c>
    </row>
    <row r="3" spans="1:10" x14ac:dyDescent="0.3">
      <c r="A3" t="s">
        <v>6</v>
      </c>
      <c r="B3">
        <v>5.01</v>
      </c>
      <c r="C3">
        <v>20</v>
      </c>
      <c r="D3">
        <v>399</v>
      </c>
      <c r="E3" t="s">
        <v>7</v>
      </c>
      <c r="F3" t="s">
        <v>8</v>
      </c>
      <c r="G3" t="s">
        <v>9</v>
      </c>
      <c r="H3" t="s">
        <v>25</v>
      </c>
      <c r="J3">
        <f t="shared" ref="J3:J35" si="0">B3/100</f>
        <v>5.0099999999999999E-2</v>
      </c>
    </row>
    <row r="4" spans="1:10" x14ac:dyDescent="0.3">
      <c r="B4">
        <f>AVERAGE(B2:B3)</f>
        <v>12.605</v>
      </c>
      <c r="C4">
        <f>SUM(C2:C3)</f>
        <v>2827</v>
      </c>
      <c r="D4">
        <f>SUM(D2:D3)</f>
        <v>14295</v>
      </c>
      <c r="E4" t="s">
        <v>179</v>
      </c>
      <c r="F4" t="s">
        <v>179</v>
      </c>
      <c r="G4" t="s">
        <v>179</v>
      </c>
      <c r="H4" t="s">
        <v>66</v>
      </c>
      <c r="J4">
        <v>0.126</v>
      </c>
    </row>
    <row r="5" spans="1:10" x14ac:dyDescent="0.3">
      <c r="A5" t="s">
        <v>10</v>
      </c>
      <c r="B5">
        <v>21.2</v>
      </c>
      <c r="C5" s="1">
        <v>21682</v>
      </c>
      <c r="D5" s="1">
        <v>102272</v>
      </c>
      <c r="E5" t="s">
        <v>11</v>
      </c>
      <c r="F5" t="s">
        <v>12</v>
      </c>
      <c r="G5" t="s">
        <v>146</v>
      </c>
      <c r="H5" t="s">
        <v>26</v>
      </c>
      <c r="I5" s="2"/>
      <c r="J5">
        <f t="shared" si="0"/>
        <v>0.21199999999999999</v>
      </c>
    </row>
    <row r="6" spans="1:10" x14ac:dyDescent="0.3">
      <c r="A6" t="s">
        <v>27</v>
      </c>
      <c r="B6">
        <v>71.7</v>
      </c>
      <c r="C6" s="1">
        <f t="shared" ref="C6:C32" si="1">J6*D6</f>
        <v>617.3370000000001</v>
      </c>
      <c r="D6" s="1">
        <v>861</v>
      </c>
      <c r="E6" t="s">
        <v>11</v>
      </c>
      <c r="F6" s="3" t="s">
        <v>12</v>
      </c>
      <c r="G6" t="s">
        <v>146</v>
      </c>
      <c r="H6" t="s">
        <v>26</v>
      </c>
      <c r="I6" s="2"/>
      <c r="J6">
        <f t="shared" si="0"/>
        <v>0.71700000000000008</v>
      </c>
    </row>
    <row r="7" spans="1:10" x14ac:dyDescent="0.3">
      <c r="A7" t="s">
        <v>16</v>
      </c>
      <c r="B7">
        <v>70.5</v>
      </c>
      <c r="C7" s="1">
        <f t="shared" si="1"/>
        <v>757.17</v>
      </c>
      <c r="D7" s="1">
        <v>1074</v>
      </c>
      <c r="E7" t="s">
        <v>11</v>
      </c>
      <c r="F7" t="s">
        <v>12</v>
      </c>
      <c r="G7" t="s">
        <v>146</v>
      </c>
      <c r="H7" t="s">
        <v>26</v>
      </c>
      <c r="I7" s="2"/>
      <c r="J7">
        <f t="shared" si="0"/>
        <v>0.70499999999999996</v>
      </c>
    </row>
    <row r="8" spans="1:10" x14ac:dyDescent="0.3">
      <c r="A8" t="s">
        <v>28</v>
      </c>
      <c r="B8">
        <v>65.7</v>
      </c>
      <c r="C8" s="1">
        <f t="shared" si="1"/>
        <v>93.951000000000008</v>
      </c>
      <c r="D8" s="1">
        <v>143</v>
      </c>
      <c r="E8" t="s">
        <v>11</v>
      </c>
      <c r="F8" t="s">
        <v>12</v>
      </c>
      <c r="G8" t="s">
        <v>146</v>
      </c>
      <c r="H8" t="s">
        <v>26</v>
      </c>
      <c r="I8" s="2"/>
      <c r="J8">
        <f t="shared" si="0"/>
        <v>0.65700000000000003</v>
      </c>
    </row>
    <row r="9" spans="1:10" x14ac:dyDescent="0.3">
      <c r="A9" t="s">
        <v>29</v>
      </c>
      <c r="B9">
        <v>58.2</v>
      </c>
      <c r="C9" s="1">
        <f t="shared" si="1"/>
        <v>416.71200000000005</v>
      </c>
      <c r="D9" s="1">
        <v>716</v>
      </c>
      <c r="E9" t="s">
        <v>11</v>
      </c>
      <c r="F9" t="s">
        <v>12</v>
      </c>
      <c r="G9" t="s">
        <v>146</v>
      </c>
      <c r="H9" t="s">
        <v>26</v>
      </c>
      <c r="I9" s="2"/>
      <c r="J9">
        <f t="shared" si="0"/>
        <v>0.58200000000000007</v>
      </c>
    </row>
    <row r="10" spans="1:10" x14ac:dyDescent="0.3">
      <c r="A10" t="s">
        <v>30</v>
      </c>
      <c r="B10">
        <v>51.8</v>
      </c>
      <c r="C10" s="1">
        <f t="shared" si="1"/>
        <v>117.068</v>
      </c>
      <c r="D10" s="1">
        <v>226</v>
      </c>
      <c r="E10" t="s">
        <v>11</v>
      </c>
      <c r="F10" t="s">
        <v>12</v>
      </c>
      <c r="G10" t="s">
        <v>146</v>
      </c>
      <c r="H10" t="s">
        <v>26</v>
      </c>
      <c r="I10" s="2"/>
      <c r="J10">
        <f t="shared" si="0"/>
        <v>0.51800000000000002</v>
      </c>
    </row>
    <row r="11" spans="1:10" x14ac:dyDescent="0.3">
      <c r="A11" t="s">
        <v>31</v>
      </c>
      <c r="B11">
        <v>51</v>
      </c>
      <c r="C11" s="1">
        <f t="shared" si="1"/>
        <v>73.95</v>
      </c>
      <c r="D11" s="1">
        <v>145</v>
      </c>
      <c r="E11" t="s">
        <v>11</v>
      </c>
      <c r="F11" t="s">
        <v>12</v>
      </c>
      <c r="G11" t="s">
        <v>146</v>
      </c>
      <c r="H11" t="s">
        <v>26</v>
      </c>
      <c r="I11" s="2"/>
      <c r="J11">
        <f t="shared" si="0"/>
        <v>0.51</v>
      </c>
    </row>
    <row r="12" spans="1:10" x14ac:dyDescent="0.3">
      <c r="A12" t="s">
        <v>32</v>
      </c>
      <c r="B12">
        <v>49.2</v>
      </c>
      <c r="C12" s="1">
        <f t="shared" si="1"/>
        <v>1252.6320000000001</v>
      </c>
      <c r="D12" s="1">
        <v>2546</v>
      </c>
      <c r="E12" t="s">
        <v>11</v>
      </c>
      <c r="F12" t="s">
        <v>12</v>
      </c>
      <c r="G12" t="s">
        <v>146</v>
      </c>
      <c r="H12" t="s">
        <v>26</v>
      </c>
      <c r="I12" s="2"/>
      <c r="J12">
        <f t="shared" si="0"/>
        <v>0.49200000000000005</v>
      </c>
    </row>
    <row r="13" spans="1:10" x14ac:dyDescent="0.3">
      <c r="A13" t="s">
        <v>33</v>
      </c>
      <c r="B13">
        <v>48.7</v>
      </c>
      <c r="C13" s="1">
        <f t="shared" si="1"/>
        <v>257.13600000000002</v>
      </c>
      <c r="D13" s="1">
        <v>528</v>
      </c>
      <c r="E13" t="s">
        <v>11</v>
      </c>
      <c r="F13" t="s">
        <v>12</v>
      </c>
      <c r="G13" t="s">
        <v>146</v>
      </c>
      <c r="H13" t="s">
        <v>26</v>
      </c>
      <c r="I13" s="2"/>
      <c r="J13">
        <f t="shared" si="0"/>
        <v>0.48700000000000004</v>
      </c>
    </row>
    <row r="14" spans="1:10" x14ac:dyDescent="0.3">
      <c r="A14" t="s">
        <v>34</v>
      </c>
      <c r="B14">
        <v>43.3</v>
      </c>
      <c r="C14" s="1">
        <f t="shared" si="1"/>
        <v>514.404</v>
      </c>
      <c r="D14" s="1">
        <v>1188</v>
      </c>
      <c r="E14" t="s">
        <v>11</v>
      </c>
      <c r="F14" t="s">
        <v>12</v>
      </c>
      <c r="G14" t="s">
        <v>146</v>
      </c>
      <c r="H14" t="s">
        <v>26</v>
      </c>
      <c r="I14" s="2"/>
      <c r="J14">
        <f t="shared" si="0"/>
        <v>0.433</v>
      </c>
    </row>
    <row r="15" spans="1:10" x14ac:dyDescent="0.3">
      <c r="A15" t="s">
        <v>35</v>
      </c>
      <c r="B15">
        <v>40.799999999999997</v>
      </c>
      <c r="C15" s="1">
        <f t="shared" si="1"/>
        <v>386.37599999999998</v>
      </c>
      <c r="D15" s="1">
        <v>947</v>
      </c>
      <c r="E15" t="s">
        <v>11</v>
      </c>
      <c r="F15" t="s">
        <v>12</v>
      </c>
      <c r="G15" t="s">
        <v>146</v>
      </c>
      <c r="H15" t="s">
        <v>26</v>
      </c>
      <c r="I15" s="2"/>
      <c r="J15">
        <f t="shared" si="0"/>
        <v>0.40799999999999997</v>
      </c>
    </row>
    <row r="16" spans="1:10" x14ac:dyDescent="0.3">
      <c r="A16" t="s">
        <v>36</v>
      </c>
      <c r="B16">
        <v>40</v>
      </c>
      <c r="C16" s="1">
        <f t="shared" si="1"/>
        <v>126</v>
      </c>
      <c r="D16" s="1">
        <v>315</v>
      </c>
      <c r="E16" t="s">
        <v>11</v>
      </c>
      <c r="F16" t="s">
        <v>12</v>
      </c>
      <c r="G16" t="s">
        <v>146</v>
      </c>
      <c r="H16" t="s">
        <v>26</v>
      </c>
      <c r="I16" s="2"/>
      <c r="J16">
        <f t="shared" si="0"/>
        <v>0.4</v>
      </c>
    </row>
    <row r="17" spans="1:10" x14ac:dyDescent="0.3">
      <c r="A17" t="s">
        <v>37</v>
      </c>
      <c r="B17">
        <v>39.700000000000003</v>
      </c>
      <c r="C17" s="1">
        <f t="shared" si="1"/>
        <v>129.02500000000001</v>
      </c>
      <c r="D17" s="1">
        <v>325</v>
      </c>
      <c r="E17" t="s">
        <v>11</v>
      </c>
      <c r="F17" t="s">
        <v>12</v>
      </c>
      <c r="G17" t="s">
        <v>146</v>
      </c>
      <c r="H17" t="s">
        <v>26</v>
      </c>
      <c r="I17" s="2"/>
      <c r="J17">
        <f t="shared" si="0"/>
        <v>0.39700000000000002</v>
      </c>
    </row>
    <row r="18" spans="1:10" x14ac:dyDescent="0.3">
      <c r="A18" t="s">
        <v>38</v>
      </c>
      <c r="B18">
        <v>39.6</v>
      </c>
      <c r="C18" s="1">
        <f t="shared" si="1"/>
        <v>53.064</v>
      </c>
      <c r="D18" s="1">
        <v>134</v>
      </c>
      <c r="E18" t="s">
        <v>11</v>
      </c>
      <c r="F18" t="s">
        <v>12</v>
      </c>
      <c r="G18" t="s">
        <v>146</v>
      </c>
      <c r="H18" t="s">
        <v>26</v>
      </c>
      <c r="I18" s="2"/>
      <c r="J18">
        <f t="shared" si="0"/>
        <v>0.39600000000000002</v>
      </c>
    </row>
    <row r="19" spans="1:10" x14ac:dyDescent="0.3">
      <c r="A19" t="s">
        <v>39</v>
      </c>
      <c r="B19">
        <v>39.299999999999997</v>
      </c>
      <c r="C19" s="1">
        <f t="shared" si="1"/>
        <v>91.961999999999989</v>
      </c>
      <c r="D19" s="1">
        <v>234</v>
      </c>
      <c r="E19" t="s">
        <v>11</v>
      </c>
      <c r="F19" t="s">
        <v>12</v>
      </c>
      <c r="G19" t="s">
        <v>146</v>
      </c>
      <c r="H19" t="s">
        <v>26</v>
      </c>
      <c r="I19" s="2"/>
      <c r="J19">
        <f t="shared" si="0"/>
        <v>0.39299999999999996</v>
      </c>
    </row>
    <row r="20" spans="1:10" x14ac:dyDescent="0.3">
      <c r="A20" t="s">
        <v>40</v>
      </c>
      <c r="B20">
        <v>38.799999999999997</v>
      </c>
      <c r="C20" s="1">
        <f t="shared" si="1"/>
        <v>100.88</v>
      </c>
      <c r="D20" s="1">
        <v>260</v>
      </c>
      <c r="E20" t="s">
        <v>11</v>
      </c>
      <c r="F20" t="s">
        <v>12</v>
      </c>
      <c r="G20" t="s">
        <v>146</v>
      </c>
      <c r="H20" t="s">
        <v>26</v>
      </c>
      <c r="I20" s="2"/>
      <c r="J20">
        <f t="shared" si="0"/>
        <v>0.38799999999999996</v>
      </c>
    </row>
    <row r="21" spans="1:10" x14ac:dyDescent="0.3">
      <c r="A21" t="s">
        <v>41</v>
      </c>
      <c r="B21">
        <v>37.9</v>
      </c>
      <c r="C21" s="1">
        <f t="shared" si="1"/>
        <v>108.015</v>
      </c>
      <c r="D21" s="1">
        <v>285</v>
      </c>
      <c r="E21" t="s">
        <v>11</v>
      </c>
      <c r="F21" t="s">
        <v>12</v>
      </c>
      <c r="G21" t="s">
        <v>146</v>
      </c>
      <c r="H21" t="s">
        <v>26</v>
      </c>
      <c r="I21" s="2"/>
      <c r="J21">
        <f t="shared" si="0"/>
        <v>0.379</v>
      </c>
    </row>
    <row r="22" spans="1:10" x14ac:dyDescent="0.3">
      <c r="A22" t="s">
        <v>42</v>
      </c>
      <c r="B22">
        <v>37.9</v>
      </c>
      <c r="C22" s="1">
        <f t="shared" si="1"/>
        <v>278.18599999999998</v>
      </c>
      <c r="D22" s="1">
        <v>734</v>
      </c>
      <c r="E22" t="s">
        <v>11</v>
      </c>
      <c r="F22" t="s">
        <v>12</v>
      </c>
      <c r="G22" t="s">
        <v>146</v>
      </c>
      <c r="H22" t="s">
        <v>26</v>
      </c>
      <c r="I22" s="2"/>
      <c r="J22">
        <f t="shared" si="0"/>
        <v>0.379</v>
      </c>
    </row>
    <row r="23" spans="1:10" x14ac:dyDescent="0.3">
      <c r="A23" t="s">
        <v>43</v>
      </c>
      <c r="B23">
        <v>37.299999999999997</v>
      </c>
      <c r="C23" s="1">
        <f t="shared" si="1"/>
        <v>675.50300000000004</v>
      </c>
      <c r="D23" s="1">
        <v>1811</v>
      </c>
      <c r="E23" t="s">
        <v>11</v>
      </c>
      <c r="F23" t="s">
        <v>12</v>
      </c>
      <c r="G23" t="s">
        <v>146</v>
      </c>
      <c r="H23" t="s">
        <v>26</v>
      </c>
      <c r="I23" s="2"/>
      <c r="J23">
        <f t="shared" si="0"/>
        <v>0.373</v>
      </c>
    </row>
    <row r="24" spans="1:10" x14ac:dyDescent="0.3">
      <c r="A24" t="s">
        <v>44</v>
      </c>
      <c r="B24">
        <v>35.6</v>
      </c>
      <c r="C24" s="1">
        <f t="shared" si="1"/>
        <v>805.62800000000004</v>
      </c>
      <c r="D24" s="1">
        <v>2263</v>
      </c>
      <c r="E24" t="s">
        <v>11</v>
      </c>
      <c r="F24" t="s">
        <v>12</v>
      </c>
      <c r="G24" t="s">
        <v>146</v>
      </c>
      <c r="H24" t="s">
        <v>26</v>
      </c>
      <c r="I24" s="2"/>
      <c r="J24">
        <f t="shared" si="0"/>
        <v>0.35600000000000004</v>
      </c>
    </row>
    <row r="25" spans="1:10" x14ac:dyDescent="0.3">
      <c r="A25" t="s">
        <v>45</v>
      </c>
      <c r="B25">
        <v>34.799999999999997</v>
      </c>
      <c r="C25" s="1">
        <f t="shared" si="1"/>
        <v>130.84799999999998</v>
      </c>
      <c r="D25" s="1">
        <v>376</v>
      </c>
      <c r="E25" t="s">
        <v>11</v>
      </c>
      <c r="F25" t="s">
        <v>12</v>
      </c>
      <c r="G25" t="s">
        <v>146</v>
      </c>
      <c r="H25" t="s">
        <v>26</v>
      </c>
      <c r="I25" s="2"/>
      <c r="J25">
        <f t="shared" si="0"/>
        <v>0.34799999999999998</v>
      </c>
    </row>
    <row r="26" spans="1:10" x14ac:dyDescent="0.3">
      <c r="A26" t="s">
        <v>46</v>
      </c>
      <c r="B26">
        <v>30.8</v>
      </c>
      <c r="C26" s="1">
        <f t="shared" si="1"/>
        <v>722.87599999999998</v>
      </c>
      <c r="D26" s="1">
        <v>2347</v>
      </c>
      <c r="E26" t="s">
        <v>11</v>
      </c>
      <c r="F26" t="s">
        <v>12</v>
      </c>
      <c r="G26" t="s">
        <v>146</v>
      </c>
      <c r="H26" t="s">
        <v>26</v>
      </c>
      <c r="I26" s="2"/>
      <c r="J26">
        <f t="shared" si="0"/>
        <v>0.308</v>
      </c>
    </row>
    <row r="27" spans="1:10" x14ac:dyDescent="0.3">
      <c r="A27" t="s">
        <v>47</v>
      </c>
      <c r="B27">
        <v>29.1</v>
      </c>
      <c r="C27" s="1">
        <f t="shared" si="1"/>
        <v>1393.5990000000002</v>
      </c>
      <c r="D27" s="1">
        <v>4789</v>
      </c>
      <c r="E27" t="s">
        <v>11</v>
      </c>
      <c r="F27" t="s">
        <v>12</v>
      </c>
      <c r="G27" t="s">
        <v>146</v>
      </c>
      <c r="H27" t="s">
        <v>26</v>
      </c>
      <c r="I27" s="2"/>
      <c r="J27">
        <f t="shared" si="0"/>
        <v>0.29100000000000004</v>
      </c>
    </row>
    <row r="28" spans="1:10" x14ac:dyDescent="0.3">
      <c r="A28" t="s">
        <v>48</v>
      </c>
      <c r="B28">
        <v>26.6</v>
      </c>
      <c r="C28" s="1">
        <f t="shared" si="1"/>
        <v>77.938000000000002</v>
      </c>
      <c r="D28" s="1">
        <v>293</v>
      </c>
      <c r="E28" t="s">
        <v>11</v>
      </c>
      <c r="F28" t="s">
        <v>12</v>
      </c>
      <c r="G28" t="s">
        <v>146</v>
      </c>
      <c r="H28" t="s">
        <v>26</v>
      </c>
      <c r="I28" s="2"/>
      <c r="J28">
        <f t="shared" si="0"/>
        <v>0.26600000000000001</v>
      </c>
    </row>
    <row r="29" spans="1:10" x14ac:dyDescent="0.3">
      <c r="A29" t="s">
        <v>49</v>
      </c>
      <c r="B29">
        <v>26.4</v>
      </c>
      <c r="C29" s="1">
        <f t="shared" si="1"/>
        <v>974.16000000000008</v>
      </c>
      <c r="D29" s="1">
        <v>3690</v>
      </c>
      <c r="E29" t="s">
        <v>11</v>
      </c>
      <c r="F29" t="s">
        <v>12</v>
      </c>
      <c r="G29" t="s">
        <v>146</v>
      </c>
      <c r="H29" t="s">
        <v>26</v>
      </c>
      <c r="I29" s="2"/>
      <c r="J29">
        <f t="shared" si="0"/>
        <v>0.26400000000000001</v>
      </c>
    </row>
    <row r="30" spans="1:10" x14ac:dyDescent="0.3">
      <c r="A30" t="s">
        <v>50</v>
      </c>
      <c r="B30">
        <v>26.3</v>
      </c>
      <c r="C30" s="1">
        <f t="shared" si="1"/>
        <v>867.63700000000006</v>
      </c>
      <c r="D30" s="1">
        <v>3299</v>
      </c>
      <c r="E30" t="s">
        <v>11</v>
      </c>
      <c r="F30" t="s">
        <v>12</v>
      </c>
      <c r="G30" t="s">
        <v>146</v>
      </c>
      <c r="H30" t="s">
        <v>26</v>
      </c>
      <c r="I30" s="2"/>
      <c r="J30">
        <f t="shared" si="0"/>
        <v>0.26300000000000001</v>
      </c>
    </row>
    <row r="31" spans="1:10" x14ac:dyDescent="0.3">
      <c r="A31" t="s">
        <v>51</v>
      </c>
      <c r="B31">
        <v>25.8</v>
      </c>
      <c r="C31" s="1">
        <f t="shared" si="1"/>
        <v>4634.7120000000004</v>
      </c>
      <c r="D31" s="1">
        <v>17964</v>
      </c>
      <c r="E31" t="s">
        <v>11</v>
      </c>
      <c r="F31" t="s">
        <v>12</v>
      </c>
      <c r="G31" t="s">
        <v>146</v>
      </c>
      <c r="H31" t="s">
        <v>26</v>
      </c>
      <c r="I31" s="2"/>
      <c r="J31">
        <f t="shared" si="0"/>
        <v>0.25800000000000001</v>
      </c>
    </row>
    <row r="32" spans="1:10" x14ac:dyDescent="0.3">
      <c r="A32" t="s">
        <v>52</v>
      </c>
      <c r="B32">
        <v>25.7</v>
      </c>
      <c r="C32" s="1">
        <f t="shared" si="1"/>
        <v>1713.933</v>
      </c>
      <c r="D32" s="1">
        <v>6669</v>
      </c>
      <c r="E32" t="s">
        <v>11</v>
      </c>
      <c r="F32" t="s">
        <v>12</v>
      </c>
      <c r="G32" t="s">
        <v>146</v>
      </c>
      <c r="H32" t="s">
        <v>26</v>
      </c>
      <c r="I32" s="2"/>
      <c r="J32">
        <f t="shared" si="0"/>
        <v>0.25700000000000001</v>
      </c>
    </row>
    <row r="33" spans="1:10" x14ac:dyDescent="0.3">
      <c r="A33" t="s">
        <v>53</v>
      </c>
      <c r="B33">
        <v>24.9</v>
      </c>
      <c r="C33" s="1">
        <v>635</v>
      </c>
      <c r="D33" s="1">
        <v>2548</v>
      </c>
      <c r="E33" t="s">
        <v>158</v>
      </c>
      <c r="F33" s="3" t="s">
        <v>23</v>
      </c>
      <c r="G33" t="s">
        <v>159</v>
      </c>
      <c r="H33" t="s">
        <v>25</v>
      </c>
      <c r="I33" s="2"/>
      <c r="J33">
        <f t="shared" si="0"/>
        <v>0.249</v>
      </c>
    </row>
    <row r="34" spans="1:10" x14ac:dyDescent="0.3">
      <c r="A34" t="s">
        <v>53</v>
      </c>
      <c r="B34">
        <v>25.2</v>
      </c>
      <c r="C34" s="1">
        <f>J34*D34</f>
        <v>325.33199999999999</v>
      </c>
      <c r="D34" s="1">
        <v>1291</v>
      </c>
      <c r="E34" t="s">
        <v>11</v>
      </c>
      <c r="F34" t="s">
        <v>12</v>
      </c>
      <c r="G34" t="s">
        <v>146</v>
      </c>
      <c r="H34" t="s">
        <v>26</v>
      </c>
      <c r="I34" s="2"/>
      <c r="J34">
        <f t="shared" si="0"/>
        <v>0.252</v>
      </c>
    </row>
    <row r="35" spans="1:10" x14ac:dyDescent="0.3">
      <c r="B35">
        <f>AVERAGE(B33:B34)</f>
        <v>25.049999999999997</v>
      </c>
      <c r="C35" s="1">
        <f>SUM(C33:C34)</f>
        <v>960.33199999999999</v>
      </c>
      <c r="D35" s="1">
        <f>SUM(D33:D34)</f>
        <v>3839</v>
      </c>
      <c r="E35" t="s">
        <v>179</v>
      </c>
      <c r="F35" t="s">
        <v>179</v>
      </c>
      <c r="G35" t="s">
        <v>179</v>
      </c>
      <c r="H35" t="s">
        <v>66</v>
      </c>
      <c r="I35" s="2"/>
      <c r="J35">
        <f t="shared" si="0"/>
        <v>0.25049999999999994</v>
      </c>
    </row>
    <row r="36" spans="1:10" x14ac:dyDescent="0.3">
      <c r="A36" t="s">
        <v>54</v>
      </c>
      <c r="B36">
        <v>25.2</v>
      </c>
      <c r="C36" s="1">
        <f t="shared" ref="C36:C75" si="2">J36*D36</f>
        <v>65.016000000000005</v>
      </c>
      <c r="D36" s="1">
        <v>258</v>
      </c>
      <c r="E36" t="s">
        <v>11</v>
      </c>
      <c r="F36" t="s">
        <v>12</v>
      </c>
      <c r="G36" t="s">
        <v>146</v>
      </c>
      <c r="H36" t="s">
        <v>26</v>
      </c>
      <c r="I36" s="2"/>
      <c r="J36">
        <f t="shared" ref="J36:J67" si="3">B36/100</f>
        <v>0.252</v>
      </c>
    </row>
    <row r="37" spans="1:10" x14ac:dyDescent="0.3">
      <c r="A37" t="s">
        <v>55</v>
      </c>
      <c r="B37">
        <v>22.9</v>
      </c>
      <c r="C37" s="1">
        <f t="shared" si="2"/>
        <v>112.21</v>
      </c>
      <c r="D37" s="1">
        <v>490</v>
      </c>
      <c r="E37" t="s">
        <v>11</v>
      </c>
      <c r="F37" t="s">
        <v>12</v>
      </c>
      <c r="G37" t="s">
        <v>146</v>
      </c>
      <c r="H37" t="s">
        <v>26</v>
      </c>
      <c r="I37" s="2"/>
      <c r="J37">
        <f t="shared" si="3"/>
        <v>0.22899999999999998</v>
      </c>
    </row>
    <row r="38" spans="1:10" x14ac:dyDescent="0.3">
      <c r="A38" t="s">
        <v>56</v>
      </c>
      <c r="B38">
        <v>22.8</v>
      </c>
      <c r="C38" s="1">
        <f t="shared" si="2"/>
        <v>221.84399999999999</v>
      </c>
      <c r="D38" s="1">
        <v>973</v>
      </c>
      <c r="E38" t="s">
        <v>11</v>
      </c>
      <c r="F38" t="s">
        <v>12</v>
      </c>
      <c r="G38" t="s">
        <v>146</v>
      </c>
      <c r="H38" t="s">
        <v>26</v>
      </c>
      <c r="I38" s="2"/>
      <c r="J38">
        <f t="shared" si="3"/>
        <v>0.22800000000000001</v>
      </c>
    </row>
    <row r="39" spans="1:10" x14ac:dyDescent="0.3">
      <c r="A39" t="s">
        <v>57</v>
      </c>
      <c r="B39">
        <v>22.2</v>
      </c>
      <c r="C39" s="1">
        <f t="shared" si="2"/>
        <v>643.13400000000001</v>
      </c>
      <c r="D39" s="1">
        <v>2897</v>
      </c>
      <c r="E39" t="s">
        <v>11</v>
      </c>
      <c r="F39" t="s">
        <v>12</v>
      </c>
      <c r="G39" t="s">
        <v>146</v>
      </c>
      <c r="H39" t="s">
        <v>26</v>
      </c>
      <c r="I39" s="2"/>
      <c r="J39">
        <f t="shared" si="3"/>
        <v>0.222</v>
      </c>
    </row>
    <row r="40" spans="1:10" x14ac:dyDescent="0.3">
      <c r="A40" t="s">
        <v>58</v>
      </c>
      <c r="B40">
        <v>22.1</v>
      </c>
      <c r="C40" s="1">
        <f t="shared" si="2"/>
        <v>185.86099999999999</v>
      </c>
      <c r="D40" s="1">
        <v>841</v>
      </c>
      <c r="E40" t="s">
        <v>11</v>
      </c>
      <c r="F40" t="s">
        <v>12</v>
      </c>
      <c r="G40" t="s">
        <v>146</v>
      </c>
      <c r="H40" t="s">
        <v>26</v>
      </c>
      <c r="I40" s="2"/>
      <c r="J40">
        <f t="shared" si="3"/>
        <v>0.221</v>
      </c>
    </row>
    <row r="41" spans="1:10" x14ac:dyDescent="0.3">
      <c r="A41" t="s">
        <v>59</v>
      </c>
      <c r="B41">
        <v>21.8</v>
      </c>
      <c r="C41" s="1">
        <f t="shared" si="2"/>
        <v>23.98</v>
      </c>
      <c r="D41" s="1">
        <v>110</v>
      </c>
      <c r="E41" t="s">
        <v>11</v>
      </c>
      <c r="F41" t="s">
        <v>12</v>
      </c>
      <c r="G41" t="s">
        <v>146</v>
      </c>
      <c r="H41" t="s">
        <v>26</v>
      </c>
      <c r="I41" s="2"/>
      <c r="J41">
        <f t="shared" si="3"/>
        <v>0.218</v>
      </c>
    </row>
    <row r="42" spans="1:10" x14ac:dyDescent="0.3">
      <c r="A42" t="s">
        <v>60</v>
      </c>
      <c r="B42">
        <v>21.6</v>
      </c>
      <c r="C42" s="1">
        <f t="shared" si="2"/>
        <v>148.82400000000001</v>
      </c>
      <c r="D42" s="1">
        <v>689</v>
      </c>
      <c r="E42" t="s">
        <v>11</v>
      </c>
      <c r="F42" t="s">
        <v>12</v>
      </c>
      <c r="G42" t="s">
        <v>146</v>
      </c>
      <c r="H42" t="s">
        <v>26</v>
      </c>
      <c r="I42" s="2"/>
      <c r="J42">
        <f t="shared" si="3"/>
        <v>0.21600000000000003</v>
      </c>
    </row>
    <row r="43" spans="1:10" x14ac:dyDescent="0.3">
      <c r="A43" t="s">
        <v>61</v>
      </c>
      <c r="B43">
        <v>21.2</v>
      </c>
      <c r="C43" s="1">
        <f t="shared" si="2"/>
        <v>1263.52</v>
      </c>
      <c r="D43" s="1">
        <v>5960</v>
      </c>
      <c r="E43" t="s">
        <v>11</v>
      </c>
      <c r="F43" t="s">
        <v>12</v>
      </c>
      <c r="G43" t="s">
        <v>146</v>
      </c>
      <c r="H43" t="s">
        <v>26</v>
      </c>
      <c r="I43" s="2"/>
      <c r="J43">
        <f t="shared" si="3"/>
        <v>0.21199999999999999</v>
      </c>
    </row>
    <row r="44" spans="1:10" x14ac:dyDescent="0.3">
      <c r="A44" t="s">
        <v>62</v>
      </c>
      <c r="B44">
        <v>20.8</v>
      </c>
      <c r="C44" s="1">
        <f t="shared" si="2"/>
        <v>21.008000000000003</v>
      </c>
      <c r="D44" s="1">
        <v>101</v>
      </c>
      <c r="E44" t="s">
        <v>11</v>
      </c>
      <c r="F44" t="s">
        <v>12</v>
      </c>
      <c r="G44" t="s">
        <v>146</v>
      </c>
      <c r="H44" t="s">
        <v>26</v>
      </c>
      <c r="I44" s="2"/>
      <c r="J44">
        <f t="shared" si="3"/>
        <v>0.20800000000000002</v>
      </c>
    </row>
    <row r="45" spans="1:10" x14ac:dyDescent="0.3">
      <c r="A45" t="s">
        <v>63</v>
      </c>
      <c r="B45">
        <v>20.7</v>
      </c>
      <c r="C45" s="1">
        <f t="shared" si="2"/>
        <v>2638.2149999999997</v>
      </c>
      <c r="D45" s="1">
        <v>12745</v>
      </c>
      <c r="E45" t="s">
        <v>11</v>
      </c>
      <c r="F45" t="s">
        <v>12</v>
      </c>
      <c r="G45" t="s">
        <v>146</v>
      </c>
      <c r="H45" t="s">
        <v>26</v>
      </c>
      <c r="I45" s="2"/>
      <c r="J45">
        <f t="shared" si="3"/>
        <v>0.20699999999999999</v>
      </c>
    </row>
    <row r="46" spans="1:10" x14ac:dyDescent="0.3">
      <c r="A46" t="s">
        <v>13</v>
      </c>
      <c r="B46">
        <v>20.5</v>
      </c>
      <c r="C46" s="1">
        <f t="shared" si="2"/>
        <v>26372.224999999999</v>
      </c>
      <c r="D46" s="1">
        <v>128645</v>
      </c>
      <c r="E46" t="s">
        <v>11</v>
      </c>
      <c r="F46" t="s">
        <v>12</v>
      </c>
      <c r="G46" t="s">
        <v>146</v>
      </c>
      <c r="H46" t="s">
        <v>26</v>
      </c>
      <c r="I46" s="2"/>
      <c r="J46">
        <f t="shared" si="3"/>
        <v>0.20499999999999999</v>
      </c>
    </row>
    <row r="47" spans="1:10" x14ac:dyDescent="0.3">
      <c r="A47" t="s">
        <v>64</v>
      </c>
      <c r="B47">
        <v>20.2</v>
      </c>
      <c r="C47" s="1">
        <f t="shared" si="2"/>
        <v>265.63</v>
      </c>
      <c r="D47" s="1">
        <v>1315</v>
      </c>
      <c r="E47" t="s">
        <v>11</v>
      </c>
      <c r="F47" t="s">
        <v>12</v>
      </c>
      <c r="G47" t="s">
        <v>146</v>
      </c>
      <c r="H47" t="s">
        <v>26</v>
      </c>
      <c r="I47" s="2"/>
      <c r="J47">
        <f t="shared" si="3"/>
        <v>0.20199999999999999</v>
      </c>
    </row>
    <row r="48" spans="1:10" x14ac:dyDescent="0.3">
      <c r="A48" t="s">
        <v>67</v>
      </c>
      <c r="B48">
        <v>20.100000000000001</v>
      </c>
      <c r="C48" s="1">
        <f t="shared" si="2"/>
        <v>863.49600000000009</v>
      </c>
      <c r="D48" s="1">
        <v>4296</v>
      </c>
      <c r="E48" t="s">
        <v>11</v>
      </c>
      <c r="F48" t="s">
        <v>12</v>
      </c>
      <c r="G48" t="s">
        <v>146</v>
      </c>
      <c r="H48" t="s">
        <v>26</v>
      </c>
      <c r="I48" s="2"/>
      <c r="J48">
        <f t="shared" si="3"/>
        <v>0.20100000000000001</v>
      </c>
    </row>
    <row r="49" spans="1:10" x14ac:dyDescent="0.3">
      <c r="A49" t="s">
        <v>167</v>
      </c>
      <c r="B49">
        <v>19.8</v>
      </c>
      <c r="C49" s="1">
        <f t="shared" si="2"/>
        <v>31843.746000000003</v>
      </c>
      <c r="D49" s="1">
        <v>160827</v>
      </c>
      <c r="E49" t="s">
        <v>11</v>
      </c>
      <c r="F49" t="s">
        <v>12</v>
      </c>
      <c r="G49" t="s">
        <v>146</v>
      </c>
      <c r="H49" t="s">
        <v>26</v>
      </c>
      <c r="I49" s="2"/>
      <c r="J49">
        <f t="shared" si="3"/>
        <v>0.19800000000000001</v>
      </c>
    </row>
    <row r="50" spans="1:10" x14ac:dyDescent="0.3">
      <c r="A50" t="s">
        <v>68</v>
      </c>
      <c r="B50">
        <v>19.8</v>
      </c>
      <c r="C50" s="1">
        <f t="shared" si="2"/>
        <v>2953.962</v>
      </c>
      <c r="D50" s="1">
        <v>14919</v>
      </c>
      <c r="E50" t="s">
        <v>11</v>
      </c>
      <c r="F50" t="s">
        <v>12</v>
      </c>
      <c r="G50" t="s">
        <v>146</v>
      </c>
      <c r="H50" t="s">
        <v>26</v>
      </c>
      <c r="I50" s="2"/>
      <c r="J50">
        <f t="shared" si="3"/>
        <v>0.19800000000000001</v>
      </c>
    </row>
    <row r="51" spans="1:10" x14ac:dyDescent="0.3">
      <c r="A51" t="s">
        <v>69</v>
      </c>
      <c r="B51">
        <v>19.2</v>
      </c>
      <c r="C51" s="1">
        <f t="shared" si="2"/>
        <v>149.184</v>
      </c>
      <c r="D51" s="1">
        <v>777</v>
      </c>
      <c r="E51" t="s">
        <v>11</v>
      </c>
      <c r="F51" t="s">
        <v>12</v>
      </c>
      <c r="G51" t="s">
        <v>146</v>
      </c>
      <c r="H51" t="s">
        <v>26</v>
      </c>
      <c r="I51" s="2"/>
      <c r="J51">
        <f t="shared" si="3"/>
        <v>0.192</v>
      </c>
    </row>
    <row r="52" spans="1:10" x14ac:dyDescent="0.3">
      <c r="A52" t="s">
        <v>70</v>
      </c>
      <c r="B52">
        <v>19.2</v>
      </c>
      <c r="C52" s="1">
        <f t="shared" si="2"/>
        <v>2263.4879999999998</v>
      </c>
      <c r="D52" s="1">
        <v>11789</v>
      </c>
      <c r="E52" t="s">
        <v>11</v>
      </c>
      <c r="F52" t="s">
        <v>12</v>
      </c>
      <c r="G52" t="s">
        <v>146</v>
      </c>
      <c r="H52" t="s">
        <v>26</v>
      </c>
      <c r="I52" s="2"/>
      <c r="J52">
        <f t="shared" si="3"/>
        <v>0.192</v>
      </c>
    </row>
    <row r="53" spans="1:10" x14ac:dyDescent="0.3">
      <c r="A53" t="s">
        <v>71</v>
      </c>
      <c r="B53">
        <v>19.100000000000001</v>
      </c>
      <c r="C53" s="1">
        <f t="shared" si="2"/>
        <v>1280.0820000000001</v>
      </c>
      <c r="D53" s="1">
        <v>6702</v>
      </c>
      <c r="E53" t="s">
        <v>11</v>
      </c>
      <c r="F53" t="s">
        <v>12</v>
      </c>
      <c r="G53" t="s">
        <v>146</v>
      </c>
      <c r="H53" t="s">
        <v>26</v>
      </c>
      <c r="I53" s="2"/>
      <c r="J53">
        <f t="shared" si="3"/>
        <v>0.191</v>
      </c>
    </row>
    <row r="54" spans="1:10" x14ac:dyDescent="0.3">
      <c r="A54" t="s">
        <v>72</v>
      </c>
      <c r="B54">
        <v>18.8</v>
      </c>
      <c r="C54" s="1">
        <f t="shared" si="2"/>
        <v>81.968000000000004</v>
      </c>
      <c r="D54" s="1">
        <v>436</v>
      </c>
      <c r="E54" t="s">
        <v>11</v>
      </c>
      <c r="F54" t="s">
        <v>12</v>
      </c>
      <c r="G54" t="s">
        <v>146</v>
      </c>
      <c r="H54" t="s">
        <v>26</v>
      </c>
      <c r="I54" s="2"/>
      <c r="J54">
        <f t="shared" si="3"/>
        <v>0.188</v>
      </c>
    </row>
    <row r="55" spans="1:10" x14ac:dyDescent="0.3">
      <c r="A55" t="s">
        <v>73</v>
      </c>
      <c r="B55">
        <v>18.7</v>
      </c>
      <c r="C55" s="1">
        <f t="shared" si="2"/>
        <v>745.38199999999995</v>
      </c>
      <c r="D55" s="1">
        <v>3986</v>
      </c>
      <c r="E55" t="s">
        <v>11</v>
      </c>
      <c r="F55" t="s">
        <v>12</v>
      </c>
      <c r="G55" t="s">
        <v>146</v>
      </c>
      <c r="H55" t="s">
        <v>26</v>
      </c>
      <c r="I55" s="2"/>
      <c r="J55">
        <f t="shared" si="3"/>
        <v>0.187</v>
      </c>
    </row>
    <row r="56" spans="1:10" x14ac:dyDescent="0.3">
      <c r="A56" t="s">
        <v>74</v>
      </c>
      <c r="B56">
        <v>18.600000000000001</v>
      </c>
      <c r="C56" s="1">
        <f t="shared" si="2"/>
        <v>362.70000000000005</v>
      </c>
      <c r="D56" s="1">
        <v>1950</v>
      </c>
      <c r="E56" t="s">
        <v>11</v>
      </c>
      <c r="F56" t="s">
        <v>12</v>
      </c>
      <c r="G56" t="s">
        <v>146</v>
      </c>
      <c r="H56" t="s">
        <v>26</v>
      </c>
      <c r="I56" s="2"/>
      <c r="J56">
        <f t="shared" si="3"/>
        <v>0.18600000000000003</v>
      </c>
    </row>
    <row r="57" spans="1:10" x14ac:dyDescent="0.3">
      <c r="A57" t="s">
        <v>75</v>
      </c>
      <c r="B57">
        <v>18.100000000000001</v>
      </c>
      <c r="C57" s="1">
        <f t="shared" si="2"/>
        <v>906.26700000000017</v>
      </c>
      <c r="D57" s="1">
        <v>5007</v>
      </c>
      <c r="E57" t="s">
        <v>11</v>
      </c>
      <c r="F57" t="s">
        <v>12</v>
      </c>
      <c r="G57" t="s">
        <v>146</v>
      </c>
      <c r="H57" t="s">
        <v>26</v>
      </c>
      <c r="I57" s="2"/>
      <c r="J57">
        <f t="shared" si="3"/>
        <v>0.18100000000000002</v>
      </c>
    </row>
    <row r="58" spans="1:10" x14ac:dyDescent="0.3">
      <c r="A58" t="s">
        <v>76</v>
      </c>
      <c r="B58">
        <v>18</v>
      </c>
      <c r="C58" s="1">
        <f t="shared" si="2"/>
        <v>678.78</v>
      </c>
      <c r="D58" s="1">
        <v>3771</v>
      </c>
      <c r="E58" t="s">
        <v>11</v>
      </c>
      <c r="F58" t="s">
        <v>12</v>
      </c>
      <c r="G58" t="s">
        <v>146</v>
      </c>
      <c r="H58" t="s">
        <v>26</v>
      </c>
      <c r="I58" s="2"/>
      <c r="J58">
        <f t="shared" si="3"/>
        <v>0.18</v>
      </c>
    </row>
    <row r="59" spans="1:10" x14ac:dyDescent="0.3">
      <c r="A59" t="s">
        <v>77</v>
      </c>
      <c r="B59">
        <v>17.8</v>
      </c>
      <c r="C59" s="1">
        <f t="shared" si="2"/>
        <v>127.09200000000001</v>
      </c>
      <c r="D59" s="1">
        <v>714</v>
      </c>
      <c r="E59" t="s">
        <v>11</v>
      </c>
      <c r="F59" t="s">
        <v>12</v>
      </c>
      <c r="G59" t="s">
        <v>146</v>
      </c>
      <c r="H59" t="s">
        <v>26</v>
      </c>
      <c r="I59" s="2"/>
      <c r="J59">
        <f t="shared" si="3"/>
        <v>0.17800000000000002</v>
      </c>
    </row>
    <row r="60" spans="1:10" x14ac:dyDescent="0.3">
      <c r="A60" t="s">
        <v>18</v>
      </c>
      <c r="B60">
        <v>17.8</v>
      </c>
      <c r="C60" s="1">
        <f t="shared" si="2"/>
        <v>215.38000000000002</v>
      </c>
      <c r="D60" s="1">
        <v>1210</v>
      </c>
      <c r="E60" t="s">
        <v>11</v>
      </c>
      <c r="F60" t="s">
        <v>12</v>
      </c>
      <c r="G60" t="s">
        <v>146</v>
      </c>
      <c r="H60" t="s">
        <v>26</v>
      </c>
      <c r="I60" s="2"/>
      <c r="J60">
        <f t="shared" si="3"/>
        <v>0.17800000000000002</v>
      </c>
    </row>
    <row r="61" spans="1:10" x14ac:dyDescent="0.3">
      <c r="A61" t="s">
        <v>78</v>
      </c>
      <c r="B61">
        <v>17.399999999999999</v>
      </c>
      <c r="C61" s="1">
        <f t="shared" si="2"/>
        <v>52.025999999999996</v>
      </c>
      <c r="D61" s="1">
        <v>299</v>
      </c>
      <c r="E61" t="s">
        <v>11</v>
      </c>
      <c r="F61" t="s">
        <v>12</v>
      </c>
      <c r="G61" t="s">
        <v>146</v>
      </c>
      <c r="H61" t="s">
        <v>26</v>
      </c>
      <c r="I61" s="2"/>
      <c r="J61">
        <f t="shared" si="3"/>
        <v>0.17399999999999999</v>
      </c>
    </row>
    <row r="62" spans="1:10" x14ac:dyDescent="0.3">
      <c r="A62" t="s">
        <v>79</v>
      </c>
      <c r="B62">
        <v>17.3</v>
      </c>
      <c r="C62" s="1">
        <f t="shared" si="2"/>
        <v>60.031000000000006</v>
      </c>
      <c r="D62" s="1">
        <v>347</v>
      </c>
      <c r="E62" t="s">
        <v>11</v>
      </c>
      <c r="F62" t="s">
        <v>12</v>
      </c>
      <c r="G62" t="s">
        <v>146</v>
      </c>
      <c r="H62" t="s">
        <v>26</v>
      </c>
      <c r="I62" s="2"/>
      <c r="J62">
        <f t="shared" si="3"/>
        <v>0.17300000000000001</v>
      </c>
    </row>
    <row r="63" spans="1:10" x14ac:dyDescent="0.3">
      <c r="A63" t="s">
        <v>80</v>
      </c>
      <c r="B63">
        <v>17.2</v>
      </c>
      <c r="C63" s="1">
        <f t="shared" si="2"/>
        <v>229.44799999999998</v>
      </c>
      <c r="D63" s="1">
        <v>1334</v>
      </c>
      <c r="E63" t="s">
        <v>11</v>
      </c>
      <c r="F63" t="s">
        <v>12</v>
      </c>
      <c r="G63" t="s">
        <v>146</v>
      </c>
      <c r="H63" t="s">
        <v>26</v>
      </c>
      <c r="I63" s="2"/>
      <c r="J63">
        <f t="shared" si="3"/>
        <v>0.17199999999999999</v>
      </c>
    </row>
    <row r="64" spans="1:10" x14ac:dyDescent="0.3">
      <c r="A64" t="s">
        <v>81</v>
      </c>
      <c r="B64">
        <v>17.2</v>
      </c>
      <c r="C64" s="1">
        <f t="shared" si="2"/>
        <v>29.927999999999997</v>
      </c>
      <c r="D64" s="1">
        <v>174</v>
      </c>
      <c r="E64" t="s">
        <v>11</v>
      </c>
      <c r="F64" t="s">
        <v>12</v>
      </c>
      <c r="G64" t="s">
        <v>146</v>
      </c>
      <c r="H64" t="s">
        <v>26</v>
      </c>
      <c r="I64" s="2"/>
      <c r="J64">
        <f t="shared" si="3"/>
        <v>0.17199999999999999</v>
      </c>
    </row>
    <row r="65" spans="1:10" x14ac:dyDescent="0.3">
      <c r="A65" t="s">
        <v>82</v>
      </c>
      <c r="B65">
        <v>17</v>
      </c>
      <c r="C65" s="1">
        <f t="shared" si="2"/>
        <v>163.03</v>
      </c>
      <c r="D65" s="1">
        <v>959</v>
      </c>
      <c r="E65" t="s">
        <v>11</v>
      </c>
      <c r="F65" t="s">
        <v>12</v>
      </c>
      <c r="G65" t="s">
        <v>146</v>
      </c>
      <c r="H65" t="s">
        <v>26</v>
      </c>
      <c r="I65" s="2"/>
      <c r="J65">
        <f t="shared" si="3"/>
        <v>0.17</v>
      </c>
    </row>
    <row r="66" spans="1:10" x14ac:dyDescent="0.3">
      <c r="A66" t="s">
        <v>83</v>
      </c>
      <c r="B66">
        <v>16.7</v>
      </c>
      <c r="C66" s="1">
        <f t="shared" si="2"/>
        <v>23.045999999999996</v>
      </c>
      <c r="D66" s="1">
        <v>138</v>
      </c>
      <c r="E66" t="s">
        <v>11</v>
      </c>
      <c r="F66" t="s">
        <v>12</v>
      </c>
      <c r="G66" t="s">
        <v>146</v>
      </c>
      <c r="H66" t="s">
        <v>26</v>
      </c>
      <c r="I66" s="2"/>
      <c r="J66">
        <f t="shared" si="3"/>
        <v>0.16699999999999998</v>
      </c>
    </row>
    <row r="67" spans="1:10" x14ac:dyDescent="0.3">
      <c r="A67" t="s">
        <v>84</v>
      </c>
      <c r="B67">
        <v>16.7</v>
      </c>
      <c r="C67" s="1">
        <f t="shared" si="2"/>
        <v>803.10299999999995</v>
      </c>
      <c r="D67" s="1">
        <v>4809</v>
      </c>
      <c r="E67" t="s">
        <v>11</v>
      </c>
      <c r="F67" t="s">
        <v>12</v>
      </c>
      <c r="G67" t="s">
        <v>146</v>
      </c>
      <c r="H67" t="s">
        <v>26</v>
      </c>
      <c r="I67" s="2"/>
      <c r="J67">
        <f t="shared" si="3"/>
        <v>0.16699999999999998</v>
      </c>
    </row>
    <row r="68" spans="1:10" x14ac:dyDescent="0.3">
      <c r="A68" t="s">
        <v>85</v>
      </c>
      <c r="B68">
        <v>16.7</v>
      </c>
      <c r="C68" s="1">
        <f t="shared" si="2"/>
        <v>105.87799999999999</v>
      </c>
      <c r="D68" s="1">
        <v>634</v>
      </c>
      <c r="E68" t="s">
        <v>11</v>
      </c>
      <c r="F68" t="s">
        <v>12</v>
      </c>
      <c r="G68" t="s">
        <v>146</v>
      </c>
      <c r="H68" t="s">
        <v>26</v>
      </c>
      <c r="I68" s="2"/>
      <c r="J68">
        <f t="shared" ref="J68:J99" si="4">B68/100</f>
        <v>0.16699999999999998</v>
      </c>
    </row>
    <row r="69" spans="1:10" x14ac:dyDescent="0.3">
      <c r="A69" t="s">
        <v>86</v>
      </c>
      <c r="B69">
        <v>16.5</v>
      </c>
      <c r="C69" s="1">
        <f t="shared" si="2"/>
        <v>77.055000000000007</v>
      </c>
      <c r="D69" s="1">
        <v>467</v>
      </c>
      <c r="E69" t="s">
        <v>11</v>
      </c>
      <c r="F69" t="s">
        <v>12</v>
      </c>
      <c r="G69" t="s">
        <v>146</v>
      </c>
      <c r="H69" t="s">
        <v>26</v>
      </c>
      <c r="I69" s="2"/>
      <c r="J69">
        <f t="shared" si="4"/>
        <v>0.16500000000000001</v>
      </c>
    </row>
    <row r="70" spans="1:10" x14ac:dyDescent="0.3">
      <c r="A70" t="s">
        <v>87</v>
      </c>
      <c r="B70">
        <v>16.399999999999999</v>
      </c>
      <c r="C70" s="1">
        <f t="shared" si="2"/>
        <v>36.08</v>
      </c>
      <c r="D70" s="1">
        <v>220</v>
      </c>
      <c r="E70" t="s">
        <v>11</v>
      </c>
      <c r="F70" t="s">
        <v>12</v>
      </c>
      <c r="G70" t="s">
        <v>146</v>
      </c>
      <c r="H70" t="s">
        <v>26</v>
      </c>
      <c r="I70" s="2"/>
      <c r="J70">
        <f t="shared" si="4"/>
        <v>0.16399999999999998</v>
      </c>
    </row>
    <row r="71" spans="1:10" x14ac:dyDescent="0.3">
      <c r="A71" t="s">
        <v>88</v>
      </c>
      <c r="B71">
        <v>16.399999999999999</v>
      </c>
      <c r="C71" s="1">
        <f t="shared" si="2"/>
        <v>195.48799999999997</v>
      </c>
      <c r="D71" s="1">
        <v>1192</v>
      </c>
      <c r="E71" t="s">
        <v>11</v>
      </c>
      <c r="F71" t="s">
        <v>12</v>
      </c>
      <c r="G71" t="s">
        <v>146</v>
      </c>
      <c r="H71" t="s">
        <v>26</v>
      </c>
      <c r="I71" s="2"/>
      <c r="J71">
        <f t="shared" si="4"/>
        <v>0.16399999999999998</v>
      </c>
    </row>
    <row r="72" spans="1:10" x14ac:dyDescent="0.3">
      <c r="A72" t="s">
        <v>89</v>
      </c>
      <c r="B72">
        <v>16.3</v>
      </c>
      <c r="C72" s="1">
        <f t="shared" si="2"/>
        <v>29.992000000000001</v>
      </c>
      <c r="D72" s="1">
        <v>184</v>
      </c>
      <c r="E72" t="s">
        <v>11</v>
      </c>
      <c r="F72" t="s">
        <v>12</v>
      </c>
      <c r="G72" t="s">
        <v>146</v>
      </c>
      <c r="H72" t="s">
        <v>26</v>
      </c>
      <c r="I72" s="2"/>
      <c r="J72">
        <f t="shared" si="4"/>
        <v>0.16300000000000001</v>
      </c>
    </row>
    <row r="73" spans="1:10" x14ac:dyDescent="0.3">
      <c r="A73" t="s">
        <v>14</v>
      </c>
      <c r="B73">
        <v>16.3</v>
      </c>
      <c r="C73" s="1">
        <f t="shared" si="2"/>
        <v>3953.076</v>
      </c>
      <c r="D73" s="1">
        <v>24252</v>
      </c>
      <c r="E73" t="s">
        <v>11</v>
      </c>
      <c r="F73" t="s">
        <v>12</v>
      </c>
      <c r="G73" t="s">
        <v>146</v>
      </c>
      <c r="H73" t="s">
        <v>26</v>
      </c>
      <c r="I73" s="2"/>
      <c r="J73">
        <f t="shared" si="4"/>
        <v>0.16300000000000001</v>
      </c>
    </row>
    <row r="74" spans="1:10" x14ac:dyDescent="0.3">
      <c r="A74" t="s">
        <v>90</v>
      </c>
      <c r="B74">
        <v>15.9</v>
      </c>
      <c r="C74" s="1">
        <f t="shared" si="2"/>
        <v>1686.1949999999999</v>
      </c>
      <c r="D74" s="1">
        <v>10605</v>
      </c>
      <c r="E74" t="s">
        <v>11</v>
      </c>
      <c r="F74" t="s">
        <v>12</v>
      </c>
      <c r="G74" t="s">
        <v>146</v>
      </c>
      <c r="H74" t="s">
        <v>26</v>
      </c>
      <c r="I74" s="2"/>
      <c r="J74">
        <f t="shared" si="4"/>
        <v>0.159</v>
      </c>
    </row>
    <row r="75" spans="1:10" x14ac:dyDescent="0.3">
      <c r="A75" t="s">
        <v>91</v>
      </c>
      <c r="B75">
        <v>15.8</v>
      </c>
      <c r="C75" s="1">
        <f t="shared" si="2"/>
        <v>1906.7439999999999</v>
      </c>
      <c r="D75" s="1">
        <v>12068</v>
      </c>
      <c r="E75" t="s">
        <v>11</v>
      </c>
      <c r="F75" t="s">
        <v>12</v>
      </c>
      <c r="G75" t="s">
        <v>146</v>
      </c>
      <c r="H75" t="s">
        <v>26</v>
      </c>
      <c r="I75" s="2"/>
      <c r="J75">
        <f t="shared" si="4"/>
        <v>0.158</v>
      </c>
    </row>
    <row r="76" spans="1:10" x14ac:dyDescent="0.3">
      <c r="A76" t="s">
        <v>92</v>
      </c>
      <c r="B76">
        <v>15.7</v>
      </c>
      <c r="C76" s="1">
        <f t="shared" ref="C76:C135" si="5">J76*D76</f>
        <v>208.02500000000001</v>
      </c>
      <c r="D76" s="1">
        <v>1325</v>
      </c>
      <c r="E76" t="s">
        <v>11</v>
      </c>
      <c r="F76" t="s">
        <v>12</v>
      </c>
      <c r="G76" t="s">
        <v>146</v>
      </c>
      <c r="H76" t="s">
        <v>26</v>
      </c>
      <c r="I76" s="2"/>
      <c r="J76">
        <f t="shared" si="4"/>
        <v>0.157</v>
      </c>
    </row>
    <row r="77" spans="1:10" x14ac:dyDescent="0.3">
      <c r="A77" t="s">
        <v>93</v>
      </c>
      <c r="B77">
        <v>15.7</v>
      </c>
      <c r="C77" s="1">
        <f>J77*D77</f>
        <v>137.375</v>
      </c>
      <c r="D77" s="1">
        <v>875</v>
      </c>
      <c r="E77" t="s">
        <v>11</v>
      </c>
      <c r="F77" t="s">
        <v>12</v>
      </c>
      <c r="G77" t="s">
        <v>146</v>
      </c>
      <c r="H77" t="s">
        <v>26</v>
      </c>
      <c r="I77" s="2"/>
      <c r="J77">
        <f t="shared" si="4"/>
        <v>0.157</v>
      </c>
    </row>
    <row r="78" spans="1:10" x14ac:dyDescent="0.3">
      <c r="A78" t="s">
        <v>94</v>
      </c>
      <c r="B78">
        <v>15.7</v>
      </c>
      <c r="C78" s="1">
        <f t="shared" si="5"/>
        <v>33.911999999999999</v>
      </c>
      <c r="D78" s="1">
        <v>216</v>
      </c>
      <c r="E78" t="s">
        <v>11</v>
      </c>
      <c r="F78" t="s">
        <v>12</v>
      </c>
      <c r="G78" t="s">
        <v>146</v>
      </c>
      <c r="H78" t="s">
        <v>26</v>
      </c>
      <c r="I78" s="2"/>
      <c r="J78">
        <f t="shared" si="4"/>
        <v>0.157</v>
      </c>
    </row>
    <row r="79" spans="1:10" x14ac:dyDescent="0.3">
      <c r="A79" t="s">
        <v>95</v>
      </c>
      <c r="B79">
        <v>15.5</v>
      </c>
      <c r="C79" s="1">
        <f t="shared" si="5"/>
        <v>249.39500000000001</v>
      </c>
      <c r="D79" s="1">
        <v>1609</v>
      </c>
      <c r="E79" t="s">
        <v>11</v>
      </c>
      <c r="F79" t="s">
        <v>12</v>
      </c>
      <c r="G79" t="s">
        <v>146</v>
      </c>
      <c r="H79" t="s">
        <v>26</v>
      </c>
      <c r="I79" s="2"/>
      <c r="J79">
        <f t="shared" si="4"/>
        <v>0.155</v>
      </c>
    </row>
    <row r="80" spans="1:10" x14ac:dyDescent="0.3">
      <c r="A80" t="s">
        <v>96</v>
      </c>
      <c r="B80">
        <v>15.5</v>
      </c>
      <c r="C80" s="1">
        <f t="shared" si="5"/>
        <v>1430.96</v>
      </c>
      <c r="D80" s="1">
        <v>9232</v>
      </c>
      <c r="E80" t="s">
        <v>11</v>
      </c>
      <c r="F80" t="s">
        <v>12</v>
      </c>
      <c r="G80" t="s">
        <v>146</v>
      </c>
      <c r="H80" t="s">
        <v>26</v>
      </c>
      <c r="I80" s="2"/>
      <c r="J80">
        <f t="shared" si="4"/>
        <v>0.155</v>
      </c>
    </row>
    <row r="81" spans="1:10" x14ac:dyDescent="0.3">
      <c r="A81" t="s">
        <v>97</v>
      </c>
      <c r="B81">
        <v>15.4</v>
      </c>
      <c r="C81" s="1">
        <f t="shared" si="5"/>
        <v>56.826000000000001</v>
      </c>
      <c r="D81" s="1">
        <v>369</v>
      </c>
      <c r="E81" t="s">
        <v>11</v>
      </c>
      <c r="F81" t="s">
        <v>12</v>
      </c>
      <c r="G81" t="s">
        <v>146</v>
      </c>
      <c r="H81" t="s">
        <v>26</v>
      </c>
      <c r="I81" s="2"/>
      <c r="J81">
        <f t="shared" si="4"/>
        <v>0.154</v>
      </c>
    </row>
    <row r="82" spans="1:10" x14ac:dyDescent="0.3">
      <c r="A82" t="s">
        <v>98</v>
      </c>
      <c r="B82">
        <v>15.1</v>
      </c>
      <c r="C82" s="1">
        <f t="shared" si="5"/>
        <v>124.122</v>
      </c>
      <c r="D82" s="1">
        <v>822</v>
      </c>
      <c r="E82" t="s">
        <v>11</v>
      </c>
      <c r="F82" t="s">
        <v>12</v>
      </c>
      <c r="G82" t="s">
        <v>146</v>
      </c>
      <c r="H82" t="s">
        <v>26</v>
      </c>
      <c r="I82" s="2"/>
      <c r="J82">
        <f t="shared" si="4"/>
        <v>0.151</v>
      </c>
    </row>
    <row r="83" spans="1:10" x14ac:dyDescent="0.3">
      <c r="A83" t="s">
        <v>99</v>
      </c>
      <c r="B83">
        <v>14.3</v>
      </c>
      <c r="C83" s="1">
        <f t="shared" si="5"/>
        <v>1278.5630000000001</v>
      </c>
      <c r="D83" s="1">
        <v>8941</v>
      </c>
      <c r="E83" t="s">
        <v>11</v>
      </c>
      <c r="F83" t="s">
        <v>12</v>
      </c>
      <c r="G83" t="s">
        <v>146</v>
      </c>
      <c r="H83" t="s">
        <v>26</v>
      </c>
      <c r="I83" s="2"/>
      <c r="J83">
        <f t="shared" si="4"/>
        <v>0.14300000000000002</v>
      </c>
    </row>
    <row r="84" spans="1:10" x14ac:dyDescent="0.3">
      <c r="A84" t="s">
        <v>100</v>
      </c>
      <c r="B84">
        <v>14.3</v>
      </c>
      <c r="C84" s="1">
        <f t="shared" si="5"/>
        <v>113.11300000000001</v>
      </c>
      <c r="D84" s="1">
        <v>791</v>
      </c>
      <c r="E84" t="s">
        <v>11</v>
      </c>
      <c r="F84" t="s">
        <v>12</v>
      </c>
      <c r="G84" t="s">
        <v>146</v>
      </c>
      <c r="H84" t="s">
        <v>26</v>
      </c>
      <c r="I84" s="2"/>
      <c r="J84">
        <f t="shared" si="4"/>
        <v>0.14300000000000002</v>
      </c>
    </row>
    <row r="85" spans="1:10" x14ac:dyDescent="0.3">
      <c r="A85" t="s">
        <v>101</v>
      </c>
      <c r="B85">
        <v>14.2</v>
      </c>
      <c r="C85" s="1">
        <f t="shared" si="5"/>
        <v>3015.9379999999996</v>
      </c>
      <c r="D85" s="1">
        <v>21239</v>
      </c>
      <c r="E85" t="s">
        <v>11</v>
      </c>
      <c r="F85" t="s">
        <v>12</v>
      </c>
      <c r="G85" t="s">
        <v>146</v>
      </c>
      <c r="H85" t="s">
        <v>26</v>
      </c>
      <c r="I85" s="2"/>
      <c r="J85">
        <f t="shared" si="4"/>
        <v>0.14199999999999999</v>
      </c>
    </row>
    <row r="86" spans="1:10" x14ac:dyDescent="0.3">
      <c r="A86" t="s">
        <v>102</v>
      </c>
      <c r="B86">
        <v>14.1</v>
      </c>
      <c r="C86" s="1">
        <f t="shared" si="5"/>
        <v>352.07699999999994</v>
      </c>
      <c r="D86" s="1">
        <v>2497</v>
      </c>
      <c r="E86" t="s">
        <v>11</v>
      </c>
      <c r="F86" t="s">
        <v>12</v>
      </c>
      <c r="G86" t="s">
        <v>146</v>
      </c>
      <c r="H86" t="s">
        <v>26</v>
      </c>
      <c r="I86" s="2"/>
      <c r="J86">
        <f t="shared" si="4"/>
        <v>0.14099999999999999</v>
      </c>
    </row>
    <row r="87" spans="1:10" x14ac:dyDescent="0.3">
      <c r="A87" t="s">
        <v>103</v>
      </c>
      <c r="B87">
        <v>14</v>
      </c>
      <c r="C87" s="1">
        <f t="shared" si="5"/>
        <v>397.74000000000007</v>
      </c>
      <c r="D87" s="1">
        <v>2841</v>
      </c>
      <c r="E87" t="s">
        <v>11</v>
      </c>
      <c r="F87" t="s">
        <v>12</v>
      </c>
      <c r="G87" t="s">
        <v>146</v>
      </c>
      <c r="H87" t="s">
        <v>26</v>
      </c>
      <c r="I87" s="2"/>
      <c r="J87">
        <f t="shared" si="4"/>
        <v>0.14000000000000001</v>
      </c>
    </row>
    <row r="88" spans="1:10" x14ac:dyDescent="0.3">
      <c r="A88" t="s">
        <v>104</v>
      </c>
      <c r="B88">
        <v>13.7</v>
      </c>
      <c r="C88" s="1">
        <f t="shared" si="5"/>
        <v>194.53999999999996</v>
      </c>
      <c r="D88" s="1">
        <v>1420</v>
      </c>
      <c r="E88" t="s">
        <v>11</v>
      </c>
      <c r="F88" t="s">
        <v>12</v>
      </c>
      <c r="G88" t="s">
        <v>146</v>
      </c>
      <c r="H88" t="s">
        <v>26</v>
      </c>
      <c r="I88" s="2"/>
      <c r="J88">
        <f t="shared" si="4"/>
        <v>0.13699999999999998</v>
      </c>
    </row>
    <row r="89" spans="1:10" x14ac:dyDescent="0.3">
      <c r="A89" t="s">
        <v>105</v>
      </c>
      <c r="B89">
        <v>13.6</v>
      </c>
      <c r="C89" s="1">
        <f t="shared" si="5"/>
        <v>66.096000000000004</v>
      </c>
      <c r="D89" s="1">
        <v>486</v>
      </c>
      <c r="E89" t="s">
        <v>11</v>
      </c>
      <c r="F89" t="s">
        <v>12</v>
      </c>
      <c r="G89" t="s">
        <v>146</v>
      </c>
      <c r="H89" t="s">
        <v>26</v>
      </c>
      <c r="I89" s="2"/>
      <c r="J89">
        <f t="shared" si="4"/>
        <v>0.13600000000000001</v>
      </c>
    </row>
    <row r="90" spans="1:10" x14ac:dyDescent="0.3">
      <c r="A90" t="s">
        <v>106</v>
      </c>
      <c r="B90">
        <v>13.6</v>
      </c>
      <c r="C90" s="1">
        <f t="shared" si="5"/>
        <v>19.992000000000001</v>
      </c>
      <c r="D90" s="1">
        <v>147</v>
      </c>
      <c r="E90" t="s">
        <v>11</v>
      </c>
      <c r="F90" t="s">
        <v>12</v>
      </c>
      <c r="G90" t="s">
        <v>146</v>
      </c>
      <c r="H90" t="s">
        <v>26</v>
      </c>
      <c r="I90" s="2"/>
      <c r="J90">
        <f t="shared" si="4"/>
        <v>0.13600000000000001</v>
      </c>
    </row>
    <row r="91" spans="1:10" x14ac:dyDescent="0.3">
      <c r="A91" t="s">
        <v>107</v>
      </c>
      <c r="B91">
        <v>13.5</v>
      </c>
      <c r="C91" s="1">
        <f t="shared" si="5"/>
        <v>2398.2750000000001</v>
      </c>
      <c r="D91" s="1">
        <v>17765</v>
      </c>
      <c r="E91" t="s">
        <v>11</v>
      </c>
      <c r="F91" t="s">
        <v>12</v>
      </c>
      <c r="G91" t="s">
        <v>146</v>
      </c>
      <c r="H91" t="s">
        <v>26</v>
      </c>
      <c r="I91" s="2"/>
      <c r="J91">
        <f t="shared" si="4"/>
        <v>0.13500000000000001</v>
      </c>
    </row>
    <row r="92" spans="1:10" x14ac:dyDescent="0.3">
      <c r="A92" t="s">
        <v>108</v>
      </c>
      <c r="B92">
        <v>13.5</v>
      </c>
      <c r="C92" s="1">
        <f t="shared" si="5"/>
        <v>29.970000000000002</v>
      </c>
      <c r="D92" s="1">
        <v>222</v>
      </c>
      <c r="E92" t="s">
        <v>11</v>
      </c>
      <c r="F92" t="s">
        <v>12</v>
      </c>
      <c r="G92" t="s">
        <v>146</v>
      </c>
      <c r="H92" t="s">
        <v>26</v>
      </c>
      <c r="I92" s="2"/>
      <c r="J92">
        <f t="shared" si="4"/>
        <v>0.13500000000000001</v>
      </c>
    </row>
    <row r="93" spans="1:10" x14ac:dyDescent="0.3">
      <c r="A93" t="s">
        <v>109</v>
      </c>
      <c r="B93">
        <v>13.3</v>
      </c>
      <c r="C93" s="1">
        <f t="shared" si="5"/>
        <v>23.009</v>
      </c>
      <c r="D93" s="1">
        <v>173</v>
      </c>
      <c r="E93" t="s">
        <v>11</v>
      </c>
      <c r="F93" t="s">
        <v>12</v>
      </c>
      <c r="G93" t="s">
        <v>146</v>
      </c>
      <c r="H93" t="s">
        <v>26</v>
      </c>
      <c r="I93" s="2"/>
      <c r="J93">
        <f t="shared" si="4"/>
        <v>0.13300000000000001</v>
      </c>
    </row>
    <row r="94" spans="1:10" x14ac:dyDescent="0.3">
      <c r="A94" t="s">
        <v>110</v>
      </c>
      <c r="B94">
        <v>13</v>
      </c>
      <c r="C94" s="1">
        <f t="shared" si="5"/>
        <v>137.67000000000002</v>
      </c>
      <c r="D94" s="1">
        <v>1059</v>
      </c>
      <c r="E94" t="s">
        <v>11</v>
      </c>
      <c r="F94" t="s">
        <v>12</v>
      </c>
      <c r="G94" t="s">
        <v>146</v>
      </c>
      <c r="H94" t="s">
        <v>26</v>
      </c>
      <c r="I94" s="2"/>
      <c r="J94">
        <f t="shared" si="4"/>
        <v>0.13</v>
      </c>
    </row>
    <row r="95" spans="1:10" x14ac:dyDescent="0.3">
      <c r="A95" t="s">
        <v>111</v>
      </c>
      <c r="B95">
        <v>12.8</v>
      </c>
      <c r="C95" s="1">
        <f t="shared" si="5"/>
        <v>2039.1680000000001</v>
      </c>
      <c r="D95" s="1">
        <v>15931</v>
      </c>
      <c r="E95" t="s">
        <v>11</v>
      </c>
      <c r="F95" t="s">
        <v>12</v>
      </c>
      <c r="G95" t="s">
        <v>146</v>
      </c>
      <c r="H95" t="s">
        <v>26</v>
      </c>
      <c r="I95" s="2"/>
      <c r="J95">
        <f t="shared" si="4"/>
        <v>0.128</v>
      </c>
    </row>
    <row r="96" spans="1:10" x14ac:dyDescent="0.3">
      <c r="A96" t="s">
        <v>112</v>
      </c>
      <c r="B96">
        <v>12.8</v>
      </c>
      <c r="C96" s="1">
        <f t="shared" si="5"/>
        <v>2277.12</v>
      </c>
      <c r="D96" s="1">
        <v>17790</v>
      </c>
      <c r="E96" t="s">
        <v>11</v>
      </c>
      <c r="F96" t="s">
        <v>12</v>
      </c>
      <c r="G96" t="s">
        <v>146</v>
      </c>
      <c r="H96" t="s">
        <v>26</v>
      </c>
      <c r="I96" s="2"/>
      <c r="J96">
        <f t="shared" si="4"/>
        <v>0.128</v>
      </c>
    </row>
    <row r="97" spans="1:10" x14ac:dyDescent="0.3">
      <c r="A97" t="s">
        <v>113</v>
      </c>
      <c r="B97">
        <v>12.8</v>
      </c>
      <c r="C97" s="1">
        <f t="shared" si="5"/>
        <v>1296.5119999999999</v>
      </c>
      <c r="D97" s="1">
        <v>10129</v>
      </c>
      <c r="E97" t="s">
        <v>11</v>
      </c>
      <c r="F97" t="s">
        <v>12</v>
      </c>
      <c r="G97" t="s">
        <v>146</v>
      </c>
      <c r="H97" t="s">
        <v>26</v>
      </c>
      <c r="I97" s="2"/>
      <c r="J97">
        <f t="shared" si="4"/>
        <v>0.128</v>
      </c>
    </row>
    <row r="98" spans="1:10" x14ac:dyDescent="0.3">
      <c r="A98" t="s">
        <v>114</v>
      </c>
      <c r="B98">
        <v>12.7</v>
      </c>
      <c r="C98" s="1">
        <f t="shared" si="5"/>
        <v>33.020000000000003</v>
      </c>
      <c r="D98" s="1">
        <v>260</v>
      </c>
      <c r="E98" t="s">
        <v>11</v>
      </c>
      <c r="F98" t="s">
        <v>12</v>
      </c>
      <c r="G98" t="s">
        <v>146</v>
      </c>
      <c r="H98" t="s">
        <v>26</v>
      </c>
      <c r="I98" s="2"/>
      <c r="J98">
        <f t="shared" si="4"/>
        <v>0.127</v>
      </c>
    </row>
    <row r="99" spans="1:10" x14ac:dyDescent="0.3">
      <c r="A99" t="s">
        <v>115</v>
      </c>
      <c r="B99">
        <v>12.4</v>
      </c>
      <c r="C99" s="1">
        <f t="shared" si="5"/>
        <v>16.988</v>
      </c>
      <c r="D99" s="1">
        <v>137</v>
      </c>
      <c r="E99" t="s">
        <v>11</v>
      </c>
      <c r="F99" t="s">
        <v>12</v>
      </c>
      <c r="G99" t="s">
        <v>146</v>
      </c>
      <c r="H99" t="s">
        <v>26</v>
      </c>
      <c r="I99" s="2"/>
      <c r="J99">
        <f t="shared" si="4"/>
        <v>0.124</v>
      </c>
    </row>
    <row r="100" spans="1:10" x14ac:dyDescent="0.3">
      <c r="A100" t="s">
        <v>116</v>
      </c>
      <c r="B100">
        <v>12.4</v>
      </c>
      <c r="C100" s="1">
        <f t="shared" si="5"/>
        <v>812.44799999999998</v>
      </c>
      <c r="D100" s="1">
        <v>6552</v>
      </c>
      <c r="E100" t="s">
        <v>11</v>
      </c>
      <c r="F100" t="s">
        <v>12</v>
      </c>
      <c r="G100" t="s">
        <v>146</v>
      </c>
      <c r="H100" t="s">
        <v>26</v>
      </c>
      <c r="I100" s="2"/>
      <c r="J100">
        <f t="shared" ref="J100:J135" si="6">B100/100</f>
        <v>0.124</v>
      </c>
    </row>
    <row r="101" spans="1:10" x14ac:dyDescent="0.3">
      <c r="A101" t="s">
        <v>117</v>
      </c>
      <c r="B101">
        <v>12.2</v>
      </c>
      <c r="C101" s="1">
        <f t="shared" si="5"/>
        <v>74.176000000000002</v>
      </c>
      <c r="D101" s="1">
        <v>608</v>
      </c>
      <c r="E101" t="s">
        <v>11</v>
      </c>
      <c r="F101" t="s">
        <v>12</v>
      </c>
      <c r="G101" t="s">
        <v>146</v>
      </c>
      <c r="H101" t="s">
        <v>26</v>
      </c>
      <c r="I101" s="2"/>
      <c r="J101">
        <f t="shared" si="6"/>
        <v>0.122</v>
      </c>
    </row>
    <row r="102" spans="1:10" x14ac:dyDescent="0.3">
      <c r="A102" t="s">
        <v>118</v>
      </c>
      <c r="B102">
        <v>12.1</v>
      </c>
      <c r="C102" s="1">
        <f t="shared" si="5"/>
        <v>47.19</v>
      </c>
      <c r="D102" s="1">
        <v>390</v>
      </c>
      <c r="E102" t="s">
        <v>11</v>
      </c>
      <c r="F102" t="s">
        <v>12</v>
      </c>
      <c r="G102" t="s">
        <v>146</v>
      </c>
      <c r="H102" t="s">
        <v>26</v>
      </c>
      <c r="I102" s="2"/>
      <c r="J102">
        <f t="shared" si="6"/>
        <v>0.121</v>
      </c>
    </row>
    <row r="103" spans="1:10" x14ac:dyDescent="0.3">
      <c r="A103" t="s">
        <v>119</v>
      </c>
      <c r="B103">
        <v>12</v>
      </c>
      <c r="C103" s="1">
        <f t="shared" si="5"/>
        <v>97.2</v>
      </c>
      <c r="D103" s="1">
        <v>810</v>
      </c>
      <c r="E103" t="s">
        <v>11</v>
      </c>
      <c r="F103" t="s">
        <v>12</v>
      </c>
      <c r="G103" t="s">
        <v>146</v>
      </c>
      <c r="H103" t="s">
        <v>26</v>
      </c>
      <c r="I103" s="2"/>
      <c r="J103">
        <f t="shared" si="6"/>
        <v>0.12</v>
      </c>
    </row>
    <row r="104" spans="1:10" x14ac:dyDescent="0.3">
      <c r="A104" t="s">
        <v>120</v>
      </c>
      <c r="B104">
        <v>12</v>
      </c>
      <c r="C104" s="1">
        <f t="shared" si="5"/>
        <v>1504.8</v>
      </c>
      <c r="D104" s="1">
        <v>12540</v>
      </c>
      <c r="E104" t="s">
        <v>11</v>
      </c>
      <c r="F104" t="s">
        <v>12</v>
      </c>
      <c r="G104" t="s">
        <v>146</v>
      </c>
      <c r="H104" t="s">
        <v>26</v>
      </c>
      <c r="I104" s="2"/>
      <c r="J104">
        <f t="shared" si="6"/>
        <v>0.12</v>
      </c>
    </row>
    <row r="105" spans="1:10" x14ac:dyDescent="0.3">
      <c r="A105" t="s">
        <v>15</v>
      </c>
      <c r="B105">
        <v>90.7</v>
      </c>
      <c r="C105" s="1">
        <v>68</v>
      </c>
      <c r="D105" s="1">
        <v>75</v>
      </c>
      <c r="E105" t="s">
        <v>11</v>
      </c>
      <c r="F105" s="3" t="s">
        <v>148</v>
      </c>
      <c r="G105" t="s">
        <v>149</v>
      </c>
      <c r="H105" t="s">
        <v>25</v>
      </c>
      <c r="I105" s="2"/>
      <c r="J105">
        <f t="shared" si="6"/>
        <v>0.90700000000000003</v>
      </c>
    </row>
    <row r="106" spans="1:10" x14ac:dyDescent="0.3">
      <c r="A106" t="s">
        <v>15</v>
      </c>
      <c r="B106">
        <v>11.9</v>
      </c>
      <c r="C106" s="1">
        <f t="shared" si="5"/>
        <v>33039.993000000002</v>
      </c>
      <c r="D106" s="1">
        <v>277647</v>
      </c>
      <c r="E106" t="s">
        <v>11</v>
      </c>
      <c r="F106" t="s">
        <v>12</v>
      </c>
      <c r="G106" t="s">
        <v>146</v>
      </c>
      <c r="H106" t="s">
        <v>26</v>
      </c>
      <c r="I106" s="2"/>
      <c r="J106">
        <f t="shared" si="6"/>
        <v>0.11900000000000001</v>
      </c>
    </row>
    <row r="107" spans="1:10" x14ac:dyDescent="0.3">
      <c r="B107">
        <f>AVERAGE(B105:B106)</f>
        <v>51.300000000000004</v>
      </c>
      <c r="C107" s="1">
        <f>SUM(C105:C106)</f>
        <v>33107.993000000002</v>
      </c>
      <c r="D107" s="1">
        <f>SUM(D105:D106)</f>
        <v>277722</v>
      </c>
      <c r="E107" t="s">
        <v>179</v>
      </c>
      <c r="F107" t="s">
        <v>179</v>
      </c>
      <c r="G107" t="s">
        <v>179</v>
      </c>
      <c r="H107" t="s">
        <v>66</v>
      </c>
      <c r="I107" s="2"/>
      <c r="J107">
        <f t="shared" si="6"/>
        <v>0.51300000000000001</v>
      </c>
    </row>
    <row r="108" spans="1:10" x14ac:dyDescent="0.3">
      <c r="A108" t="s">
        <v>121</v>
      </c>
      <c r="B108">
        <v>11.9</v>
      </c>
      <c r="C108" s="1">
        <f t="shared" si="5"/>
        <v>1808.3240000000001</v>
      </c>
      <c r="D108" s="1">
        <v>15196</v>
      </c>
      <c r="E108" t="s">
        <v>11</v>
      </c>
      <c r="F108" t="s">
        <v>12</v>
      </c>
      <c r="G108" t="s">
        <v>146</v>
      </c>
      <c r="H108" t="s">
        <v>26</v>
      </c>
      <c r="I108" s="2"/>
      <c r="J108">
        <f t="shared" si="6"/>
        <v>0.11900000000000001</v>
      </c>
    </row>
    <row r="109" spans="1:10" x14ac:dyDescent="0.3">
      <c r="A109" t="s">
        <v>20</v>
      </c>
      <c r="B109">
        <v>11.9</v>
      </c>
      <c r="C109" s="1">
        <f t="shared" si="5"/>
        <v>3705.4220000000005</v>
      </c>
      <c r="D109" s="1">
        <v>31138</v>
      </c>
      <c r="E109" t="s">
        <v>11</v>
      </c>
      <c r="F109" t="s">
        <v>12</v>
      </c>
      <c r="G109" t="s">
        <v>146</v>
      </c>
      <c r="H109" t="s">
        <v>26</v>
      </c>
      <c r="I109" s="2"/>
      <c r="J109">
        <f t="shared" si="6"/>
        <v>0.11900000000000001</v>
      </c>
    </row>
    <row r="110" spans="1:10" x14ac:dyDescent="0.3">
      <c r="A110" t="s">
        <v>122</v>
      </c>
      <c r="B110">
        <v>11.8</v>
      </c>
      <c r="C110" s="1">
        <f t="shared" si="5"/>
        <v>76.818000000000012</v>
      </c>
      <c r="D110" s="1">
        <v>651</v>
      </c>
      <c r="E110" t="s">
        <v>11</v>
      </c>
      <c r="F110" t="s">
        <v>12</v>
      </c>
      <c r="G110" t="s">
        <v>146</v>
      </c>
      <c r="H110" t="s">
        <v>26</v>
      </c>
      <c r="I110" s="2"/>
      <c r="J110">
        <f t="shared" si="6"/>
        <v>0.11800000000000001</v>
      </c>
    </row>
    <row r="111" spans="1:10" x14ac:dyDescent="0.3">
      <c r="A111" t="s">
        <v>123</v>
      </c>
      <c r="B111">
        <v>11.8</v>
      </c>
      <c r="C111" s="1">
        <f t="shared" si="5"/>
        <v>187.738</v>
      </c>
      <c r="D111" s="1">
        <v>1591</v>
      </c>
      <c r="E111" t="s">
        <v>11</v>
      </c>
      <c r="F111" t="s">
        <v>12</v>
      </c>
      <c r="G111" t="s">
        <v>146</v>
      </c>
      <c r="H111" t="s">
        <v>26</v>
      </c>
      <c r="I111" s="2"/>
      <c r="J111">
        <f t="shared" si="6"/>
        <v>0.11800000000000001</v>
      </c>
    </row>
    <row r="112" spans="1:10" x14ac:dyDescent="0.3">
      <c r="A112" t="s">
        <v>124</v>
      </c>
      <c r="B112">
        <v>11.6</v>
      </c>
      <c r="C112" s="1">
        <f t="shared" si="5"/>
        <v>783.8119999999999</v>
      </c>
      <c r="D112" s="1">
        <v>6757</v>
      </c>
      <c r="E112" t="s">
        <v>11</v>
      </c>
      <c r="F112" t="s">
        <v>12</v>
      </c>
      <c r="G112" t="s">
        <v>146</v>
      </c>
      <c r="H112" t="s">
        <v>26</v>
      </c>
      <c r="I112" s="2"/>
      <c r="J112">
        <f t="shared" si="6"/>
        <v>0.11599999999999999</v>
      </c>
    </row>
    <row r="113" spans="1:10" x14ac:dyDescent="0.3">
      <c r="A113" t="s">
        <v>125</v>
      </c>
      <c r="B113">
        <v>11.6</v>
      </c>
      <c r="C113" s="1">
        <f t="shared" si="5"/>
        <v>75.86399999999999</v>
      </c>
      <c r="D113" s="1">
        <v>654</v>
      </c>
      <c r="E113" t="s">
        <v>11</v>
      </c>
      <c r="F113" t="s">
        <v>12</v>
      </c>
      <c r="G113" t="s">
        <v>146</v>
      </c>
      <c r="H113" t="s">
        <v>26</v>
      </c>
      <c r="I113" s="2"/>
      <c r="J113">
        <f t="shared" si="6"/>
        <v>0.11599999999999999</v>
      </c>
    </row>
    <row r="114" spans="1:10" x14ac:dyDescent="0.3">
      <c r="A114" t="s">
        <v>126</v>
      </c>
      <c r="B114">
        <v>11.6</v>
      </c>
      <c r="C114" s="1">
        <f t="shared" si="5"/>
        <v>45.82</v>
      </c>
      <c r="D114" s="1">
        <v>395</v>
      </c>
      <c r="E114" t="s">
        <v>11</v>
      </c>
      <c r="F114" t="s">
        <v>12</v>
      </c>
      <c r="G114" t="s">
        <v>146</v>
      </c>
      <c r="H114" t="s">
        <v>26</v>
      </c>
      <c r="I114" s="2"/>
      <c r="J114">
        <f t="shared" si="6"/>
        <v>0.11599999999999999</v>
      </c>
    </row>
    <row r="115" spans="1:10" x14ac:dyDescent="0.3">
      <c r="A115" t="s">
        <v>127</v>
      </c>
      <c r="B115">
        <v>11.3</v>
      </c>
      <c r="C115" s="1">
        <f t="shared" si="5"/>
        <v>290.86200000000002</v>
      </c>
      <c r="D115" s="1">
        <v>2574</v>
      </c>
      <c r="E115" t="s">
        <v>11</v>
      </c>
      <c r="F115" t="s">
        <v>12</v>
      </c>
      <c r="G115" t="s">
        <v>146</v>
      </c>
      <c r="H115" t="s">
        <v>26</v>
      </c>
      <c r="I115" s="2"/>
      <c r="J115">
        <f t="shared" si="6"/>
        <v>0.113</v>
      </c>
    </row>
    <row r="116" spans="1:10" x14ac:dyDescent="0.3">
      <c r="A116" t="s">
        <v>128</v>
      </c>
      <c r="B116">
        <v>11.2</v>
      </c>
      <c r="C116" s="1">
        <f t="shared" si="5"/>
        <v>2035.4879999999998</v>
      </c>
      <c r="D116" s="1">
        <v>18174</v>
      </c>
      <c r="E116" t="s">
        <v>11</v>
      </c>
      <c r="F116" t="s">
        <v>12</v>
      </c>
      <c r="G116" t="s">
        <v>146</v>
      </c>
      <c r="H116" t="s">
        <v>26</v>
      </c>
      <c r="I116" s="2"/>
      <c r="J116">
        <f t="shared" si="6"/>
        <v>0.11199999999999999</v>
      </c>
    </row>
    <row r="117" spans="1:10" x14ac:dyDescent="0.3">
      <c r="A117" t="s">
        <v>129</v>
      </c>
      <c r="B117">
        <v>11.2</v>
      </c>
      <c r="C117" s="1">
        <f t="shared" si="5"/>
        <v>44.015999999999998</v>
      </c>
      <c r="D117" s="1">
        <v>393</v>
      </c>
      <c r="E117" t="s">
        <v>11</v>
      </c>
      <c r="F117" t="s">
        <v>12</v>
      </c>
      <c r="G117" t="s">
        <v>146</v>
      </c>
      <c r="H117" t="s">
        <v>26</v>
      </c>
      <c r="I117" s="2"/>
      <c r="J117">
        <f t="shared" si="6"/>
        <v>0.11199999999999999</v>
      </c>
    </row>
    <row r="118" spans="1:10" x14ac:dyDescent="0.3">
      <c r="A118" t="s">
        <v>130</v>
      </c>
      <c r="B118">
        <v>11</v>
      </c>
      <c r="C118" s="1">
        <f t="shared" si="5"/>
        <v>64.13</v>
      </c>
      <c r="D118" s="1">
        <v>583</v>
      </c>
      <c r="E118" t="s">
        <v>11</v>
      </c>
      <c r="F118" t="s">
        <v>12</v>
      </c>
      <c r="G118" t="s">
        <v>146</v>
      </c>
      <c r="H118" t="s">
        <v>26</v>
      </c>
      <c r="I118" s="2"/>
      <c r="J118">
        <f t="shared" si="6"/>
        <v>0.11</v>
      </c>
    </row>
    <row r="119" spans="1:10" x14ac:dyDescent="0.3">
      <c r="A119" t="s">
        <v>131</v>
      </c>
      <c r="B119">
        <v>10.6</v>
      </c>
      <c r="C119" s="1">
        <f t="shared" si="5"/>
        <v>13.991999999999999</v>
      </c>
      <c r="D119" s="1">
        <v>132</v>
      </c>
      <c r="E119" t="s">
        <v>11</v>
      </c>
      <c r="F119" t="s">
        <v>12</v>
      </c>
      <c r="G119" t="s">
        <v>146</v>
      </c>
      <c r="H119" t="s">
        <v>26</v>
      </c>
      <c r="I119" s="2"/>
      <c r="J119">
        <f t="shared" si="6"/>
        <v>0.106</v>
      </c>
    </row>
    <row r="120" spans="1:10" x14ac:dyDescent="0.3">
      <c r="A120" t="s">
        <v>19</v>
      </c>
      <c r="B120">
        <v>10.5</v>
      </c>
      <c r="C120" s="1">
        <f t="shared" si="5"/>
        <v>1635.8999999999999</v>
      </c>
      <c r="D120" s="1">
        <v>15580</v>
      </c>
      <c r="E120" t="s">
        <v>11</v>
      </c>
      <c r="F120" t="s">
        <v>12</v>
      </c>
      <c r="G120" t="s">
        <v>146</v>
      </c>
      <c r="H120" t="s">
        <v>26</v>
      </c>
      <c r="I120" s="2"/>
      <c r="J120">
        <f t="shared" si="6"/>
        <v>0.105</v>
      </c>
    </row>
    <row r="121" spans="1:10" x14ac:dyDescent="0.3">
      <c r="A121" t="s">
        <v>132</v>
      </c>
      <c r="B121">
        <v>10.5</v>
      </c>
      <c r="C121" s="1">
        <f t="shared" si="5"/>
        <v>197.92499999999998</v>
      </c>
      <c r="D121" s="1">
        <v>1885</v>
      </c>
      <c r="E121" t="s">
        <v>11</v>
      </c>
      <c r="F121" t="s">
        <v>12</v>
      </c>
      <c r="G121" t="s">
        <v>146</v>
      </c>
      <c r="H121" t="s">
        <v>26</v>
      </c>
      <c r="I121" s="2"/>
      <c r="J121">
        <f t="shared" si="6"/>
        <v>0.105</v>
      </c>
    </row>
    <row r="122" spans="1:10" x14ac:dyDescent="0.3">
      <c r="A122" t="s">
        <v>133</v>
      </c>
      <c r="B122">
        <v>10.4</v>
      </c>
      <c r="C122" s="1">
        <f t="shared" si="5"/>
        <v>24.96</v>
      </c>
      <c r="D122" s="1">
        <v>240</v>
      </c>
      <c r="E122" t="s">
        <v>11</v>
      </c>
      <c r="F122" t="s">
        <v>12</v>
      </c>
      <c r="G122" t="s">
        <v>146</v>
      </c>
      <c r="H122" t="s">
        <v>26</v>
      </c>
      <c r="I122" s="2"/>
      <c r="J122">
        <f t="shared" si="6"/>
        <v>0.10400000000000001</v>
      </c>
    </row>
    <row r="123" spans="1:10" x14ac:dyDescent="0.3">
      <c r="A123" t="s">
        <v>134</v>
      </c>
      <c r="B123">
        <v>10.199999999999999</v>
      </c>
      <c r="C123" s="1">
        <f t="shared" si="5"/>
        <v>14.994</v>
      </c>
      <c r="D123" s="1">
        <v>147</v>
      </c>
      <c r="E123" t="s">
        <v>11</v>
      </c>
      <c r="F123" t="s">
        <v>12</v>
      </c>
      <c r="G123" t="s">
        <v>146</v>
      </c>
      <c r="H123" t="s">
        <v>26</v>
      </c>
      <c r="I123" s="2"/>
      <c r="J123">
        <f t="shared" si="6"/>
        <v>0.10199999999999999</v>
      </c>
    </row>
    <row r="124" spans="1:10" x14ac:dyDescent="0.3">
      <c r="A124" t="s">
        <v>135</v>
      </c>
      <c r="B124">
        <v>10.1</v>
      </c>
      <c r="C124" s="1">
        <f t="shared" si="5"/>
        <v>12.018999999999998</v>
      </c>
      <c r="D124" s="1">
        <v>119</v>
      </c>
      <c r="E124" t="s">
        <v>11</v>
      </c>
      <c r="F124" t="s">
        <v>12</v>
      </c>
      <c r="G124" t="s">
        <v>146</v>
      </c>
      <c r="H124" t="s">
        <v>26</v>
      </c>
      <c r="I124" s="2"/>
      <c r="J124">
        <f t="shared" si="6"/>
        <v>0.10099999999999999</v>
      </c>
    </row>
    <row r="125" spans="1:10" x14ac:dyDescent="0.3">
      <c r="A125" t="s">
        <v>136</v>
      </c>
      <c r="B125">
        <v>9.9</v>
      </c>
      <c r="C125" s="1">
        <f t="shared" si="5"/>
        <v>242.352</v>
      </c>
      <c r="D125" s="1">
        <v>2448</v>
      </c>
      <c r="E125" t="s">
        <v>11</v>
      </c>
      <c r="F125" t="s">
        <v>12</v>
      </c>
      <c r="G125" t="s">
        <v>146</v>
      </c>
      <c r="H125" t="s">
        <v>26</v>
      </c>
      <c r="I125" s="2"/>
      <c r="J125">
        <f t="shared" si="6"/>
        <v>9.9000000000000005E-2</v>
      </c>
    </row>
    <row r="126" spans="1:10" x14ac:dyDescent="0.3">
      <c r="A126" t="s">
        <v>137</v>
      </c>
      <c r="B126">
        <v>9.5</v>
      </c>
      <c r="C126" s="1">
        <f t="shared" si="5"/>
        <v>105.83</v>
      </c>
      <c r="D126" s="1">
        <v>1114</v>
      </c>
      <c r="E126" t="s">
        <v>11</v>
      </c>
      <c r="F126" t="s">
        <v>12</v>
      </c>
      <c r="G126" t="s">
        <v>146</v>
      </c>
      <c r="H126" t="s">
        <v>26</v>
      </c>
      <c r="I126" s="2"/>
      <c r="J126">
        <f t="shared" si="6"/>
        <v>9.5000000000000001E-2</v>
      </c>
    </row>
    <row r="127" spans="1:10" x14ac:dyDescent="0.3">
      <c r="A127" t="s">
        <v>17</v>
      </c>
      <c r="B127">
        <v>9.5</v>
      </c>
      <c r="C127" s="1">
        <f t="shared" si="5"/>
        <v>638.21</v>
      </c>
      <c r="D127" s="1">
        <v>6718</v>
      </c>
      <c r="E127" t="s">
        <v>11</v>
      </c>
      <c r="F127" t="s">
        <v>12</v>
      </c>
      <c r="G127" t="s">
        <v>146</v>
      </c>
      <c r="H127" t="s">
        <v>26</v>
      </c>
      <c r="I127" s="2"/>
      <c r="J127">
        <f t="shared" si="6"/>
        <v>9.5000000000000001E-2</v>
      </c>
    </row>
    <row r="128" spans="1:10" x14ac:dyDescent="0.3">
      <c r="A128" t="s">
        <v>138</v>
      </c>
      <c r="B128">
        <v>9.4</v>
      </c>
      <c r="C128" s="1">
        <f t="shared" si="5"/>
        <v>22.936</v>
      </c>
      <c r="D128" s="1">
        <v>244</v>
      </c>
      <c r="E128" t="s">
        <v>11</v>
      </c>
      <c r="F128" t="s">
        <v>12</v>
      </c>
      <c r="G128" t="s">
        <v>146</v>
      </c>
      <c r="H128" t="s">
        <v>26</v>
      </c>
      <c r="I128" s="2"/>
      <c r="J128">
        <f t="shared" si="6"/>
        <v>9.4E-2</v>
      </c>
    </row>
    <row r="129" spans="1:10" x14ac:dyDescent="0.3">
      <c r="A129" t="s">
        <v>139</v>
      </c>
      <c r="B129">
        <v>9.4</v>
      </c>
      <c r="C129" s="1">
        <f t="shared" si="5"/>
        <v>504.31</v>
      </c>
      <c r="D129" s="1">
        <v>5365</v>
      </c>
      <c r="E129" t="s">
        <v>11</v>
      </c>
      <c r="F129" t="s">
        <v>12</v>
      </c>
      <c r="G129" t="s">
        <v>146</v>
      </c>
      <c r="H129" t="s">
        <v>26</v>
      </c>
      <c r="I129" s="2"/>
      <c r="J129">
        <f t="shared" si="6"/>
        <v>9.4E-2</v>
      </c>
    </row>
    <row r="130" spans="1:10" x14ac:dyDescent="0.3">
      <c r="A130" t="s">
        <v>140</v>
      </c>
      <c r="B130">
        <v>9.4</v>
      </c>
      <c r="C130" s="1">
        <f t="shared" si="5"/>
        <v>112.518</v>
      </c>
      <c r="D130" s="1">
        <v>1197</v>
      </c>
      <c r="E130" t="s">
        <v>11</v>
      </c>
      <c r="F130" t="s">
        <v>12</v>
      </c>
      <c r="G130" t="s">
        <v>146</v>
      </c>
      <c r="H130" t="s">
        <v>26</v>
      </c>
      <c r="I130" s="2"/>
      <c r="J130">
        <f t="shared" si="6"/>
        <v>9.4E-2</v>
      </c>
    </row>
    <row r="131" spans="1:10" x14ac:dyDescent="0.3">
      <c r="A131" t="s">
        <v>141</v>
      </c>
      <c r="B131">
        <v>9.3000000000000007</v>
      </c>
      <c r="C131" s="1">
        <f t="shared" si="5"/>
        <v>31.992000000000004</v>
      </c>
      <c r="D131" s="1">
        <v>344</v>
      </c>
      <c r="E131" t="s">
        <v>11</v>
      </c>
      <c r="F131" t="s">
        <v>12</v>
      </c>
      <c r="G131" t="s">
        <v>146</v>
      </c>
      <c r="H131" t="s">
        <v>26</v>
      </c>
      <c r="I131" s="2"/>
      <c r="J131">
        <f t="shared" si="6"/>
        <v>9.3000000000000013E-2</v>
      </c>
    </row>
    <row r="132" spans="1:10" x14ac:dyDescent="0.3">
      <c r="A132" t="s">
        <v>142</v>
      </c>
      <c r="B132">
        <v>9</v>
      </c>
      <c r="C132" s="1">
        <f t="shared" si="5"/>
        <v>443.43</v>
      </c>
      <c r="D132" s="1">
        <v>4927</v>
      </c>
      <c r="E132" t="s">
        <v>11</v>
      </c>
      <c r="F132" t="s">
        <v>12</v>
      </c>
      <c r="G132" t="s">
        <v>146</v>
      </c>
      <c r="H132" t="s">
        <v>26</v>
      </c>
      <c r="I132" s="2"/>
      <c r="J132">
        <f t="shared" si="6"/>
        <v>0.09</v>
      </c>
    </row>
    <row r="133" spans="1:10" x14ac:dyDescent="0.3">
      <c r="A133" t="s">
        <v>143</v>
      </c>
      <c r="B133">
        <v>8.6</v>
      </c>
      <c r="C133" s="1">
        <f t="shared" si="5"/>
        <v>25.025999999999996</v>
      </c>
      <c r="D133" s="1">
        <v>291</v>
      </c>
      <c r="E133" t="s">
        <v>11</v>
      </c>
      <c r="F133" t="s">
        <v>12</v>
      </c>
      <c r="G133" t="s">
        <v>146</v>
      </c>
      <c r="H133" t="s">
        <v>26</v>
      </c>
      <c r="I133" s="2"/>
      <c r="J133">
        <f t="shared" si="6"/>
        <v>8.5999999999999993E-2</v>
      </c>
    </row>
    <row r="134" spans="1:10" x14ac:dyDescent="0.3">
      <c r="A134" t="s">
        <v>144</v>
      </c>
      <c r="B134">
        <v>8.6</v>
      </c>
      <c r="C134" s="1">
        <f t="shared" si="5"/>
        <v>1165.472</v>
      </c>
      <c r="D134" s="1">
        <v>13552</v>
      </c>
      <c r="E134" t="s">
        <v>11</v>
      </c>
      <c r="F134" t="s">
        <v>12</v>
      </c>
      <c r="G134" t="s">
        <v>146</v>
      </c>
      <c r="H134" t="s">
        <v>26</v>
      </c>
      <c r="I134" s="2"/>
      <c r="J134">
        <f t="shared" si="6"/>
        <v>8.5999999999999993E-2</v>
      </c>
    </row>
    <row r="135" spans="1:10" x14ac:dyDescent="0.3">
      <c r="A135" t="s">
        <v>145</v>
      </c>
      <c r="B135">
        <v>8.4</v>
      </c>
      <c r="C135" s="1">
        <f t="shared" si="5"/>
        <v>414.37200000000001</v>
      </c>
      <c r="D135" s="1">
        <v>4933</v>
      </c>
      <c r="E135" t="s">
        <v>11</v>
      </c>
      <c r="F135" t="s">
        <v>12</v>
      </c>
      <c r="G135" t="s">
        <v>146</v>
      </c>
      <c r="H135" t="s">
        <v>26</v>
      </c>
      <c r="I135" s="2"/>
      <c r="J135">
        <f t="shared" si="6"/>
        <v>8.4000000000000005E-2</v>
      </c>
    </row>
    <row r="136" spans="1:10" x14ac:dyDescent="0.3">
      <c r="A136" t="s">
        <v>21</v>
      </c>
      <c r="B136">
        <v>0.1</v>
      </c>
      <c r="C136" s="1">
        <v>422</v>
      </c>
      <c r="D136" s="1">
        <v>772231</v>
      </c>
      <c r="E136" t="s">
        <v>155</v>
      </c>
      <c r="F136" s="3" t="s">
        <v>153</v>
      </c>
      <c r="G136" t="s">
        <v>154</v>
      </c>
      <c r="H136" t="s">
        <v>25</v>
      </c>
      <c r="I136" s="2"/>
      <c r="J136">
        <f t="shared" ref="J136:J137" si="7">B136/100</f>
        <v>1E-3</v>
      </c>
    </row>
    <row r="137" spans="1:10" x14ac:dyDescent="0.3">
      <c r="A137" t="s">
        <v>21</v>
      </c>
      <c r="B137">
        <v>28.3</v>
      </c>
      <c r="C137" s="1">
        <v>34</v>
      </c>
      <c r="D137" s="1">
        <v>120</v>
      </c>
      <c r="E137" t="s">
        <v>151</v>
      </c>
      <c r="F137" t="s">
        <v>150</v>
      </c>
      <c r="G137" t="s">
        <v>152</v>
      </c>
      <c r="H137" t="s">
        <v>25</v>
      </c>
      <c r="I137" s="2"/>
      <c r="J137">
        <f t="shared" si="7"/>
        <v>0.28300000000000003</v>
      </c>
    </row>
    <row r="138" spans="1:10" x14ac:dyDescent="0.3">
      <c r="A138" t="s">
        <v>21</v>
      </c>
      <c r="B138">
        <v>0.5</v>
      </c>
      <c r="C138" s="1">
        <v>1889</v>
      </c>
      <c r="D138" s="1">
        <v>25111</v>
      </c>
      <c r="E138" t="s">
        <v>156</v>
      </c>
      <c r="F138" s="3" t="s">
        <v>22</v>
      </c>
      <c r="G138" t="s">
        <v>157</v>
      </c>
      <c r="H138" t="s">
        <v>25</v>
      </c>
      <c r="I138" s="2"/>
      <c r="J138">
        <f t="shared" ref="J138:J140" si="8">B138/100</f>
        <v>5.0000000000000001E-3</v>
      </c>
    </row>
    <row r="139" spans="1:10" x14ac:dyDescent="0.3">
      <c r="B139">
        <f>AVERAGE(B136:B138)</f>
        <v>9.6333333333333346</v>
      </c>
      <c r="C139" s="1">
        <f>SUM(C136:C138)</f>
        <v>2345</v>
      </c>
      <c r="D139" s="1">
        <f>SUM(D136:D138)</f>
        <v>797462</v>
      </c>
      <c r="E139" t="s">
        <v>179</v>
      </c>
      <c r="F139" t="s">
        <v>179</v>
      </c>
      <c r="G139" t="s">
        <v>179</v>
      </c>
      <c r="H139" t="s">
        <v>66</v>
      </c>
      <c r="I139" s="2"/>
      <c r="J139">
        <f>B139/100</f>
        <v>9.633333333333334E-2</v>
      </c>
    </row>
    <row r="140" spans="1:10" x14ac:dyDescent="0.3">
      <c r="A140" t="s">
        <v>160</v>
      </c>
      <c r="B140">
        <v>72</v>
      </c>
      <c r="C140" s="1">
        <v>67</v>
      </c>
      <c r="D140" s="1">
        <v>93</v>
      </c>
      <c r="E140" t="s">
        <v>163</v>
      </c>
      <c r="F140" s="3" t="s">
        <v>162</v>
      </c>
      <c r="G140" t="s">
        <v>161</v>
      </c>
      <c r="H140" t="s">
        <v>25</v>
      </c>
      <c r="I140" s="2"/>
      <c r="J140">
        <f t="shared" si="8"/>
        <v>0.72</v>
      </c>
    </row>
    <row r="141" spans="1:10" x14ac:dyDescent="0.3">
      <c r="C141" s="1"/>
      <c r="D141" s="1"/>
      <c r="I141" s="2"/>
    </row>
    <row r="142" spans="1:10" x14ac:dyDescent="0.3">
      <c r="C142" s="1"/>
      <c r="D142" s="1"/>
      <c r="I142" s="2"/>
    </row>
    <row r="143" spans="1:10" x14ac:dyDescent="0.3">
      <c r="C143" s="1"/>
      <c r="D143" s="1"/>
      <c r="I143" s="2"/>
    </row>
    <row r="144" spans="1:10" x14ac:dyDescent="0.3">
      <c r="C144" s="1"/>
      <c r="D144" s="1"/>
      <c r="I144" s="2"/>
    </row>
    <row r="145" spans="3:9" x14ac:dyDescent="0.3">
      <c r="C145" s="1"/>
      <c r="D145" s="1"/>
      <c r="I145" s="2"/>
    </row>
    <row r="146" spans="3:9" x14ac:dyDescent="0.3">
      <c r="C146" s="1"/>
      <c r="D146" s="1"/>
      <c r="I146" s="2"/>
    </row>
    <row r="147" spans="3:9" x14ac:dyDescent="0.3">
      <c r="D147" s="1"/>
      <c r="F147" s="3"/>
    </row>
    <row r="148" spans="3:9" x14ac:dyDescent="0.3">
      <c r="D148" s="1"/>
    </row>
    <row r="150" spans="3:9" x14ac:dyDescent="0.3">
      <c r="D150" s="1"/>
    </row>
    <row r="171" spans="4:4" x14ac:dyDescent="0.3">
      <c r="D171" s="1"/>
    </row>
  </sheetData>
  <hyperlinks>
    <hyperlink ref="F6" r:id="rId1" location="detail" xr:uid="{00000000-0004-0000-0000-000000000000}"/>
    <hyperlink ref="F2" r:id="rId2" location="detail" xr:uid="{00000000-0004-0000-0000-000001000000}"/>
    <hyperlink ref="F105" r:id="rId3" xr:uid="{00000000-0004-0000-0000-000002000000}"/>
    <hyperlink ref="F138" r:id="rId4" xr:uid="{00000000-0004-0000-0000-000003000000}"/>
    <hyperlink ref="F136" r:id="rId5" xr:uid="{00000000-0004-0000-0000-000004000000}"/>
    <hyperlink ref="F33" r:id="rId6" location="paper-header" xr:uid="{00000000-0004-0000-0000-000005000000}"/>
    <hyperlink ref="F140" r:id="rId7" location="metadata_info_tab_contents" xr:uid="{00000000-0004-0000-0000-000006000000}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2"/>
  <sheetViews>
    <sheetView tabSelected="1" topLeftCell="A67" workbookViewId="0">
      <selection activeCell="A79" sqref="A79:B79"/>
    </sheetView>
  </sheetViews>
  <sheetFormatPr defaultRowHeight="14.4" x14ac:dyDescent="0.3"/>
  <cols>
    <col min="1" max="1" width="31.33203125" customWidth="1"/>
    <col min="2" max="2" width="25.21875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5" t="s">
        <v>65</v>
      </c>
      <c r="B2" s="5">
        <v>2827</v>
      </c>
    </row>
    <row r="3" spans="1:2" x14ac:dyDescent="0.3">
      <c r="A3" s="5" t="s">
        <v>10</v>
      </c>
      <c r="B3" s="5">
        <v>21682</v>
      </c>
    </row>
    <row r="4" spans="1:2" x14ac:dyDescent="0.3">
      <c r="A4" s="4" t="s">
        <v>27</v>
      </c>
      <c r="B4" s="4">
        <v>617</v>
      </c>
    </row>
    <row r="5" spans="1:2" x14ac:dyDescent="0.3">
      <c r="A5" s="4" t="s">
        <v>16</v>
      </c>
      <c r="B5" s="4">
        <v>757</v>
      </c>
    </row>
    <row r="6" spans="1:2" x14ac:dyDescent="0.3">
      <c r="A6" s="4" t="s">
        <v>28</v>
      </c>
      <c r="B6" s="4">
        <v>93</v>
      </c>
    </row>
    <row r="7" spans="1:2" x14ac:dyDescent="0.3">
      <c r="A7" s="4" t="s">
        <v>29</v>
      </c>
      <c r="B7" s="4">
        <v>416</v>
      </c>
    </row>
    <row r="8" spans="1:2" x14ac:dyDescent="0.3">
      <c r="A8" s="4" t="s">
        <v>30</v>
      </c>
      <c r="B8" s="4">
        <v>117</v>
      </c>
    </row>
    <row r="9" spans="1:2" x14ac:dyDescent="0.3">
      <c r="A9" s="4" t="s">
        <v>31</v>
      </c>
      <c r="B9" s="4">
        <v>73</v>
      </c>
    </row>
    <row r="10" spans="1:2" x14ac:dyDescent="0.3">
      <c r="A10" s="4" t="s">
        <v>32</v>
      </c>
      <c r="B10" s="4">
        <v>1252</v>
      </c>
    </row>
    <row r="11" spans="1:2" x14ac:dyDescent="0.3">
      <c r="A11" s="4" t="s">
        <v>33</v>
      </c>
      <c r="B11" s="4">
        <v>257</v>
      </c>
    </row>
    <row r="12" spans="1:2" x14ac:dyDescent="0.3">
      <c r="A12" s="4" t="s">
        <v>34</v>
      </c>
      <c r="B12" s="4">
        <v>514</v>
      </c>
    </row>
    <row r="13" spans="1:2" x14ac:dyDescent="0.3">
      <c r="A13" s="4" t="s">
        <v>35</v>
      </c>
      <c r="B13" s="4">
        <v>386</v>
      </c>
    </row>
    <row r="14" spans="1:2" x14ac:dyDescent="0.3">
      <c r="A14" s="4" t="s">
        <v>36</v>
      </c>
      <c r="B14" s="4">
        <v>126</v>
      </c>
    </row>
    <row r="15" spans="1:2" x14ac:dyDescent="0.3">
      <c r="A15" s="4" t="s">
        <v>37</v>
      </c>
      <c r="B15" s="4">
        <v>129</v>
      </c>
    </row>
    <row r="16" spans="1:2" x14ac:dyDescent="0.3">
      <c r="A16" s="4" t="s">
        <v>38</v>
      </c>
      <c r="B16" s="4">
        <v>53</v>
      </c>
    </row>
    <row r="17" spans="1:2" x14ac:dyDescent="0.3">
      <c r="A17" s="4" t="s">
        <v>39</v>
      </c>
      <c r="B17" s="4">
        <v>91</v>
      </c>
    </row>
    <row r="18" spans="1:2" x14ac:dyDescent="0.3">
      <c r="A18" s="4" t="s">
        <v>40</v>
      </c>
      <c r="B18" s="4">
        <v>100</v>
      </c>
    </row>
    <row r="19" spans="1:2" x14ac:dyDescent="0.3">
      <c r="A19" s="4" t="s">
        <v>41</v>
      </c>
      <c r="B19" s="4">
        <v>108</v>
      </c>
    </row>
    <row r="20" spans="1:2" x14ac:dyDescent="0.3">
      <c r="A20" s="4" t="s">
        <v>42</v>
      </c>
      <c r="B20" s="4">
        <v>278</v>
      </c>
    </row>
    <row r="21" spans="1:2" x14ac:dyDescent="0.3">
      <c r="A21" s="4" t="s">
        <v>43</v>
      </c>
      <c r="B21" s="4">
        <v>675</v>
      </c>
    </row>
    <row r="22" spans="1:2" x14ac:dyDescent="0.3">
      <c r="A22" s="4" t="s">
        <v>44</v>
      </c>
      <c r="B22" s="4">
        <v>805</v>
      </c>
    </row>
    <row r="23" spans="1:2" x14ac:dyDescent="0.3">
      <c r="A23" s="4" t="s">
        <v>45</v>
      </c>
      <c r="B23" s="4">
        <v>130</v>
      </c>
    </row>
    <row r="24" spans="1:2" x14ac:dyDescent="0.3">
      <c r="A24" s="4" t="s">
        <v>46</v>
      </c>
      <c r="B24" s="4">
        <v>722</v>
      </c>
    </row>
    <row r="25" spans="1:2" x14ac:dyDescent="0.3">
      <c r="A25" s="4" t="s">
        <v>47</v>
      </c>
      <c r="B25" s="4">
        <v>1393</v>
      </c>
    </row>
    <row r="26" spans="1:2" x14ac:dyDescent="0.3">
      <c r="A26" s="4" t="s">
        <v>48</v>
      </c>
      <c r="B26" s="4">
        <v>77</v>
      </c>
    </row>
    <row r="27" spans="1:2" x14ac:dyDescent="0.3">
      <c r="A27" s="4" t="s">
        <v>49</v>
      </c>
      <c r="B27" s="4">
        <v>974</v>
      </c>
    </row>
    <row r="28" spans="1:2" x14ac:dyDescent="0.3">
      <c r="A28" s="4" t="s">
        <v>50</v>
      </c>
      <c r="B28" s="4">
        <v>867</v>
      </c>
    </row>
    <row r="29" spans="1:2" x14ac:dyDescent="0.3">
      <c r="A29" s="4" t="s">
        <v>51</v>
      </c>
      <c r="B29" s="4">
        <v>4634</v>
      </c>
    </row>
    <row r="30" spans="1:2" x14ac:dyDescent="0.3">
      <c r="A30" s="4" t="s">
        <v>52</v>
      </c>
      <c r="B30" s="4">
        <v>1713</v>
      </c>
    </row>
    <row r="31" spans="1:2" x14ac:dyDescent="0.3">
      <c r="A31" s="4" t="s">
        <v>53</v>
      </c>
      <c r="B31" s="4">
        <v>960</v>
      </c>
    </row>
    <row r="32" spans="1:2" x14ac:dyDescent="0.3">
      <c r="A32" s="4" t="s">
        <v>54</v>
      </c>
      <c r="B32" s="4">
        <v>65</v>
      </c>
    </row>
    <row r="33" spans="1:2" x14ac:dyDescent="0.3">
      <c r="A33" s="4" t="s">
        <v>55</v>
      </c>
      <c r="B33" s="4">
        <v>112</v>
      </c>
    </row>
    <row r="34" spans="1:2" x14ac:dyDescent="0.3">
      <c r="A34" s="4" t="s">
        <v>56</v>
      </c>
      <c r="B34" s="4">
        <v>221</v>
      </c>
    </row>
    <row r="35" spans="1:2" x14ac:dyDescent="0.3">
      <c r="A35" s="4" t="s">
        <v>57</v>
      </c>
      <c r="B35" s="4">
        <v>643</v>
      </c>
    </row>
    <row r="36" spans="1:2" x14ac:dyDescent="0.3">
      <c r="A36" s="4" t="s">
        <v>58</v>
      </c>
      <c r="B36" s="4">
        <v>185</v>
      </c>
    </row>
    <row r="37" spans="1:2" x14ac:dyDescent="0.3">
      <c r="A37" s="4" t="s">
        <v>59</v>
      </c>
      <c r="B37" s="4">
        <v>23</v>
      </c>
    </row>
    <row r="38" spans="1:2" x14ac:dyDescent="0.3">
      <c r="A38" s="4" t="s">
        <v>60</v>
      </c>
      <c r="B38" s="4">
        <v>148</v>
      </c>
    </row>
    <row r="39" spans="1:2" x14ac:dyDescent="0.3">
      <c r="A39" s="4" t="s">
        <v>61</v>
      </c>
      <c r="B39" s="4">
        <v>1263</v>
      </c>
    </row>
    <row r="40" spans="1:2" x14ac:dyDescent="0.3">
      <c r="A40" s="4" t="s">
        <v>62</v>
      </c>
      <c r="B40" s="4">
        <v>21</v>
      </c>
    </row>
    <row r="41" spans="1:2" x14ac:dyDescent="0.3">
      <c r="A41" s="4" t="s">
        <v>63</v>
      </c>
      <c r="B41" s="4">
        <v>2638</v>
      </c>
    </row>
    <row r="42" spans="1:2" x14ac:dyDescent="0.3">
      <c r="A42" s="5" t="s">
        <v>183</v>
      </c>
      <c r="B42" s="5">
        <v>26372</v>
      </c>
    </row>
    <row r="43" spans="1:2" x14ac:dyDescent="0.3">
      <c r="A43" s="4" t="s">
        <v>64</v>
      </c>
      <c r="B43" s="4">
        <v>265</v>
      </c>
    </row>
    <row r="44" spans="1:2" x14ac:dyDescent="0.3">
      <c r="A44" s="4" t="s">
        <v>67</v>
      </c>
      <c r="B44" s="4">
        <v>863</v>
      </c>
    </row>
    <row r="45" spans="1:2" x14ac:dyDescent="0.3">
      <c r="A45" s="5" t="s">
        <v>182</v>
      </c>
      <c r="B45" s="5">
        <v>31843</v>
      </c>
    </row>
    <row r="46" spans="1:2" x14ac:dyDescent="0.3">
      <c r="A46" s="4" t="s">
        <v>68</v>
      </c>
      <c r="B46" s="4">
        <v>2953</v>
      </c>
    </row>
    <row r="47" spans="1:2" x14ac:dyDescent="0.3">
      <c r="A47" s="4" t="s">
        <v>69</v>
      </c>
      <c r="B47" s="4">
        <v>149</v>
      </c>
    </row>
    <row r="48" spans="1:2" x14ac:dyDescent="0.3">
      <c r="A48" s="4" t="s">
        <v>70</v>
      </c>
      <c r="B48" s="4">
        <v>2263</v>
      </c>
    </row>
    <row r="49" spans="1:2" x14ac:dyDescent="0.3">
      <c r="A49" s="4" t="s">
        <v>71</v>
      </c>
      <c r="B49" s="4">
        <v>1280</v>
      </c>
    </row>
    <row r="50" spans="1:2" x14ac:dyDescent="0.3">
      <c r="A50" s="4" t="s">
        <v>72</v>
      </c>
      <c r="B50" s="4">
        <v>81</v>
      </c>
    </row>
    <row r="51" spans="1:2" x14ac:dyDescent="0.3">
      <c r="A51" s="4" t="s">
        <v>73</v>
      </c>
      <c r="B51" s="4">
        <v>745</v>
      </c>
    </row>
    <row r="52" spans="1:2" x14ac:dyDescent="0.3">
      <c r="A52" s="4" t="s">
        <v>74</v>
      </c>
      <c r="B52" s="4">
        <v>362</v>
      </c>
    </row>
    <row r="53" spans="1:2" x14ac:dyDescent="0.3">
      <c r="A53" s="4" t="s">
        <v>75</v>
      </c>
      <c r="B53" s="4">
        <v>906</v>
      </c>
    </row>
    <row r="54" spans="1:2" x14ac:dyDescent="0.3">
      <c r="A54" s="4" t="s">
        <v>76</v>
      </c>
      <c r="B54" s="4">
        <v>678</v>
      </c>
    </row>
    <row r="55" spans="1:2" x14ac:dyDescent="0.3">
      <c r="A55" s="4" t="s">
        <v>77</v>
      </c>
      <c r="B55" s="4">
        <v>127</v>
      </c>
    </row>
    <row r="56" spans="1:2" x14ac:dyDescent="0.3">
      <c r="A56" s="4" t="s">
        <v>18</v>
      </c>
      <c r="B56" s="4">
        <v>215</v>
      </c>
    </row>
    <row r="57" spans="1:2" x14ac:dyDescent="0.3">
      <c r="A57" s="4" t="s">
        <v>78</v>
      </c>
      <c r="B57" s="4">
        <v>52</v>
      </c>
    </row>
    <row r="58" spans="1:2" x14ac:dyDescent="0.3">
      <c r="A58" s="4" t="s">
        <v>79</v>
      </c>
      <c r="B58" s="4">
        <v>60</v>
      </c>
    </row>
    <row r="59" spans="1:2" x14ac:dyDescent="0.3">
      <c r="A59" s="4" t="s">
        <v>80</v>
      </c>
      <c r="B59" s="4">
        <v>229</v>
      </c>
    </row>
    <row r="60" spans="1:2" x14ac:dyDescent="0.3">
      <c r="A60" s="4" t="s">
        <v>81</v>
      </c>
      <c r="B60" s="4">
        <v>29</v>
      </c>
    </row>
    <row r="61" spans="1:2" x14ac:dyDescent="0.3">
      <c r="A61" s="4" t="s">
        <v>82</v>
      </c>
      <c r="B61" s="4">
        <v>163</v>
      </c>
    </row>
    <row r="62" spans="1:2" x14ac:dyDescent="0.3">
      <c r="A62" s="4" t="s">
        <v>83</v>
      </c>
      <c r="B62" s="4">
        <v>23</v>
      </c>
    </row>
    <row r="63" spans="1:2" x14ac:dyDescent="0.3">
      <c r="A63" s="4" t="s">
        <v>84</v>
      </c>
      <c r="B63" s="4">
        <v>803</v>
      </c>
    </row>
    <row r="64" spans="1:2" x14ac:dyDescent="0.3">
      <c r="A64" s="4" t="s">
        <v>85</v>
      </c>
      <c r="B64" s="4">
        <v>105</v>
      </c>
    </row>
    <row r="65" spans="1:2" x14ac:dyDescent="0.3">
      <c r="A65" s="4" t="s">
        <v>86</v>
      </c>
      <c r="B65" s="4">
        <v>77</v>
      </c>
    </row>
    <row r="66" spans="1:2" x14ac:dyDescent="0.3">
      <c r="A66" s="4" t="s">
        <v>87</v>
      </c>
      <c r="B66" s="4">
        <v>36</v>
      </c>
    </row>
    <row r="67" spans="1:2" x14ac:dyDescent="0.3">
      <c r="A67" s="4" t="s">
        <v>88</v>
      </c>
      <c r="B67" s="4">
        <v>195</v>
      </c>
    </row>
    <row r="68" spans="1:2" x14ac:dyDescent="0.3">
      <c r="A68" s="4" t="s">
        <v>89</v>
      </c>
      <c r="B68" s="4">
        <v>29</v>
      </c>
    </row>
    <row r="69" spans="1:2" x14ac:dyDescent="0.3">
      <c r="A69" s="4" t="s">
        <v>14</v>
      </c>
      <c r="B69" s="4">
        <v>3953</v>
      </c>
    </row>
    <row r="70" spans="1:2" x14ac:dyDescent="0.3">
      <c r="A70" s="4" t="s">
        <v>90</v>
      </c>
      <c r="B70" s="4">
        <v>1686</v>
      </c>
    </row>
    <row r="71" spans="1:2" x14ac:dyDescent="0.3">
      <c r="A71" s="4" t="s">
        <v>91</v>
      </c>
      <c r="B71" s="4">
        <v>1906</v>
      </c>
    </row>
    <row r="72" spans="1:2" x14ac:dyDescent="0.3">
      <c r="A72" s="4" t="s">
        <v>92</v>
      </c>
      <c r="B72" s="4">
        <v>208</v>
      </c>
    </row>
    <row r="73" spans="1:2" x14ac:dyDescent="0.3">
      <c r="A73" s="5" t="s">
        <v>93</v>
      </c>
      <c r="B73" s="5">
        <v>137</v>
      </c>
    </row>
    <row r="74" spans="1:2" x14ac:dyDescent="0.3">
      <c r="A74" s="4" t="s">
        <v>94</v>
      </c>
      <c r="B74" s="4">
        <v>33</v>
      </c>
    </row>
    <row r="75" spans="1:2" x14ac:dyDescent="0.3">
      <c r="A75" s="4" t="s">
        <v>95</v>
      </c>
      <c r="B75" s="4">
        <v>249</v>
      </c>
    </row>
    <row r="76" spans="1:2" x14ac:dyDescent="0.3">
      <c r="A76" s="4" t="s">
        <v>96</v>
      </c>
      <c r="B76" s="4">
        <v>1430</v>
      </c>
    </row>
    <row r="77" spans="1:2" x14ac:dyDescent="0.3">
      <c r="A77" s="4" t="s">
        <v>97</v>
      </c>
      <c r="B77" s="4">
        <v>56</v>
      </c>
    </row>
    <row r="78" spans="1:2" x14ac:dyDescent="0.3">
      <c r="A78" s="4" t="s">
        <v>98</v>
      </c>
      <c r="B78" s="4">
        <v>124</v>
      </c>
    </row>
    <row r="79" spans="1:2" x14ac:dyDescent="0.3">
      <c r="A79" s="5" t="s">
        <v>99</v>
      </c>
      <c r="B79" s="5">
        <v>1278</v>
      </c>
    </row>
    <row r="80" spans="1:2" x14ac:dyDescent="0.3">
      <c r="A80" s="4" t="s">
        <v>100</v>
      </c>
      <c r="B80" s="4">
        <v>113</v>
      </c>
    </row>
    <row r="81" spans="1:2" x14ac:dyDescent="0.3">
      <c r="A81" s="4" t="s">
        <v>101</v>
      </c>
      <c r="B81" s="4">
        <v>3015</v>
      </c>
    </row>
    <row r="82" spans="1:2" x14ac:dyDescent="0.3">
      <c r="A82" s="4" t="s">
        <v>102</v>
      </c>
      <c r="B82" s="4">
        <v>352</v>
      </c>
    </row>
    <row r="83" spans="1:2" x14ac:dyDescent="0.3">
      <c r="A83" s="4" t="s">
        <v>103</v>
      </c>
      <c r="B83" s="4">
        <v>397</v>
      </c>
    </row>
    <row r="84" spans="1:2" x14ac:dyDescent="0.3">
      <c r="A84" s="4" t="s">
        <v>104</v>
      </c>
      <c r="B84" s="4">
        <v>194</v>
      </c>
    </row>
    <row r="85" spans="1:2" x14ac:dyDescent="0.3">
      <c r="A85" s="4" t="s">
        <v>105</v>
      </c>
      <c r="B85" s="4">
        <v>66</v>
      </c>
    </row>
    <row r="86" spans="1:2" x14ac:dyDescent="0.3">
      <c r="A86" s="4" t="s">
        <v>106</v>
      </c>
      <c r="B86" s="4">
        <v>19</v>
      </c>
    </row>
    <row r="87" spans="1:2" x14ac:dyDescent="0.3">
      <c r="A87" s="4" t="s">
        <v>107</v>
      </c>
      <c r="B87" s="4">
        <v>2398</v>
      </c>
    </row>
    <row r="88" spans="1:2" x14ac:dyDescent="0.3">
      <c r="A88" s="4" t="s">
        <v>108</v>
      </c>
      <c r="B88" s="4">
        <v>29</v>
      </c>
    </row>
    <row r="89" spans="1:2" x14ac:dyDescent="0.3">
      <c r="A89" s="4" t="s">
        <v>109</v>
      </c>
      <c r="B89" s="4">
        <v>23</v>
      </c>
    </row>
    <row r="90" spans="1:2" x14ac:dyDescent="0.3">
      <c r="A90" s="4" t="s">
        <v>110</v>
      </c>
      <c r="B90" s="4">
        <v>137</v>
      </c>
    </row>
    <row r="91" spans="1:2" x14ac:dyDescent="0.3">
      <c r="A91" s="4" t="s">
        <v>111</v>
      </c>
      <c r="B91" s="4">
        <v>2039</v>
      </c>
    </row>
    <row r="92" spans="1:2" x14ac:dyDescent="0.3">
      <c r="A92" s="5" t="s">
        <v>112</v>
      </c>
      <c r="B92" s="5">
        <v>2277</v>
      </c>
    </row>
    <row r="93" spans="1:2" x14ac:dyDescent="0.3">
      <c r="A93" s="4" t="s">
        <v>113</v>
      </c>
      <c r="B93" s="4">
        <v>1296</v>
      </c>
    </row>
    <row r="94" spans="1:2" x14ac:dyDescent="0.3">
      <c r="A94" s="4" t="s">
        <v>114</v>
      </c>
      <c r="B94" s="4">
        <v>33</v>
      </c>
    </row>
    <row r="95" spans="1:2" x14ac:dyDescent="0.3">
      <c r="A95" s="4" t="s">
        <v>115</v>
      </c>
      <c r="B95" s="4">
        <v>16</v>
      </c>
    </row>
    <row r="96" spans="1:2" x14ac:dyDescent="0.3">
      <c r="A96" s="5" t="s">
        <v>116</v>
      </c>
      <c r="B96" s="5">
        <v>812</v>
      </c>
    </row>
    <row r="97" spans="1:2" x14ac:dyDescent="0.3">
      <c r="A97" s="4" t="s">
        <v>117</v>
      </c>
      <c r="B97" s="4">
        <v>74</v>
      </c>
    </row>
    <row r="98" spans="1:2" x14ac:dyDescent="0.3">
      <c r="A98" s="4" t="s">
        <v>118</v>
      </c>
      <c r="B98" s="4">
        <v>47</v>
      </c>
    </row>
    <row r="99" spans="1:2" x14ac:dyDescent="0.3">
      <c r="A99" s="4" t="s">
        <v>119</v>
      </c>
      <c r="B99" s="4">
        <v>97</v>
      </c>
    </row>
    <row r="100" spans="1:2" x14ac:dyDescent="0.3">
      <c r="A100" s="4" t="s">
        <v>120</v>
      </c>
      <c r="B100" s="4">
        <v>1504</v>
      </c>
    </row>
    <row r="101" spans="1:2" x14ac:dyDescent="0.3">
      <c r="A101" s="5" t="s">
        <v>15</v>
      </c>
      <c r="B101" s="6">
        <v>33108</v>
      </c>
    </row>
    <row r="102" spans="1:2" x14ac:dyDescent="0.3">
      <c r="A102" s="4" t="s">
        <v>121</v>
      </c>
      <c r="B102" s="4">
        <v>1808</v>
      </c>
    </row>
    <row r="103" spans="1:2" x14ac:dyDescent="0.3">
      <c r="A103" s="4" t="s">
        <v>20</v>
      </c>
      <c r="B103" s="4">
        <v>3705</v>
      </c>
    </row>
    <row r="104" spans="1:2" x14ac:dyDescent="0.3">
      <c r="A104" s="4" t="s">
        <v>122</v>
      </c>
      <c r="B104" s="4">
        <v>76</v>
      </c>
    </row>
    <row r="105" spans="1:2" x14ac:dyDescent="0.3">
      <c r="A105" s="4" t="s">
        <v>123</v>
      </c>
      <c r="B105" s="4">
        <v>187</v>
      </c>
    </row>
    <row r="106" spans="1:2" x14ac:dyDescent="0.3">
      <c r="A106" s="4" t="s">
        <v>124</v>
      </c>
      <c r="B106" s="4">
        <v>783</v>
      </c>
    </row>
    <row r="107" spans="1:2" x14ac:dyDescent="0.3">
      <c r="A107" s="4" t="s">
        <v>125</v>
      </c>
      <c r="B107" s="4">
        <v>75</v>
      </c>
    </row>
    <row r="108" spans="1:2" x14ac:dyDescent="0.3">
      <c r="A108" s="4" t="s">
        <v>126</v>
      </c>
      <c r="B108" s="4">
        <v>45</v>
      </c>
    </row>
    <row r="109" spans="1:2" x14ac:dyDescent="0.3">
      <c r="A109" s="4" t="s">
        <v>127</v>
      </c>
      <c r="B109" s="4">
        <v>290</v>
      </c>
    </row>
    <row r="110" spans="1:2" x14ac:dyDescent="0.3">
      <c r="A110" s="4" t="s">
        <v>128</v>
      </c>
      <c r="B110" s="4">
        <v>2035</v>
      </c>
    </row>
    <row r="111" spans="1:2" x14ac:dyDescent="0.3">
      <c r="A111" s="4" t="s">
        <v>129</v>
      </c>
      <c r="B111" s="4">
        <v>44</v>
      </c>
    </row>
    <row r="112" spans="1:2" x14ac:dyDescent="0.3">
      <c r="A112" s="4" t="s">
        <v>130</v>
      </c>
      <c r="B112" s="4">
        <v>64</v>
      </c>
    </row>
    <row r="113" spans="1:2" x14ac:dyDescent="0.3">
      <c r="A113" s="4" t="s">
        <v>131</v>
      </c>
      <c r="B113" s="4">
        <v>13</v>
      </c>
    </row>
    <row r="114" spans="1:2" x14ac:dyDescent="0.3">
      <c r="A114" s="5" t="s">
        <v>19</v>
      </c>
      <c r="B114" s="5">
        <v>1635</v>
      </c>
    </row>
    <row r="115" spans="1:2" x14ac:dyDescent="0.3">
      <c r="A115" s="4" t="s">
        <v>132</v>
      </c>
      <c r="B115" s="4">
        <v>197</v>
      </c>
    </row>
    <row r="116" spans="1:2" x14ac:dyDescent="0.3">
      <c r="A116" s="4" t="s">
        <v>133</v>
      </c>
      <c r="B116" s="4">
        <v>24</v>
      </c>
    </row>
    <row r="117" spans="1:2" x14ac:dyDescent="0.3">
      <c r="A117" s="4" t="s">
        <v>134</v>
      </c>
      <c r="B117" s="4">
        <v>14</v>
      </c>
    </row>
    <row r="118" spans="1:2" x14ac:dyDescent="0.3">
      <c r="A118" s="4" t="s">
        <v>135</v>
      </c>
      <c r="B118" s="4">
        <v>12</v>
      </c>
    </row>
    <row r="119" spans="1:2" x14ac:dyDescent="0.3">
      <c r="A119" s="4" t="s">
        <v>136</v>
      </c>
      <c r="B119" s="4">
        <v>242</v>
      </c>
    </row>
    <row r="120" spans="1:2" x14ac:dyDescent="0.3">
      <c r="A120" s="4" t="s">
        <v>137</v>
      </c>
      <c r="B120" s="4">
        <v>105</v>
      </c>
    </row>
    <row r="121" spans="1:2" x14ac:dyDescent="0.3">
      <c r="A121" s="4" t="s">
        <v>17</v>
      </c>
      <c r="B121" s="4">
        <v>638</v>
      </c>
    </row>
    <row r="122" spans="1:2" x14ac:dyDescent="0.3">
      <c r="A122" s="4" t="s">
        <v>138</v>
      </c>
      <c r="B122" s="4">
        <v>22</v>
      </c>
    </row>
    <row r="123" spans="1:2" x14ac:dyDescent="0.3">
      <c r="A123" s="4" t="s">
        <v>139</v>
      </c>
      <c r="B123" s="4">
        <v>504</v>
      </c>
    </row>
    <row r="124" spans="1:2" x14ac:dyDescent="0.3">
      <c r="A124" s="4" t="s">
        <v>140</v>
      </c>
      <c r="B124" s="4">
        <v>112</v>
      </c>
    </row>
    <row r="125" spans="1:2" x14ac:dyDescent="0.3">
      <c r="A125" s="4" t="s">
        <v>141</v>
      </c>
      <c r="B125" s="4">
        <v>31</v>
      </c>
    </row>
    <row r="126" spans="1:2" x14ac:dyDescent="0.3">
      <c r="A126" s="4" t="s">
        <v>142</v>
      </c>
      <c r="B126" s="4">
        <v>443</v>
      </c>
    </row>
    <row r="127" spans="1:2" x14ac:dyDescent="0.3">
      <c r="A127" s="4" t="s">
        <v>143</v>
      </c>
      <c r="B127" s="4">
        <v>25</v>
      </c>
    </row>
    <row r="128" spans="1:2" x14ac:dyDescent="0.3">
      <c r="A128" s="4" t="s">
        <v>144</v>
      </c>
      <c r="B128" s="4">
        <v>1165</v>
      </c>
    </row>
    <row r="129" spans="1:2" x14ac:dyDescent="0.3">
      <c r="A129" s="4" t="s">
        <v>145</v>
      </c>
      <c r="B129" s="4">
        <v>414</v>
      </c>
    </row>
    <row r="130" spans="1:2" x14ac:dyDescent="0.3">
      <c r="A130" s="4"/>
      <c r="B130" s="4"/>
    </row>
    <row r="131" spans="1:2" x14ac:dyDescent="0.3">
      <c r="A131" s="4"/>
      <c r="B131" s="4"/>
    </row>
    <row r="132" spans="1:2" x14ac:dyDescent="0.3">
      <c r="B132">
        <f>SUM(B2:B131)</f>
        <v>192862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workbookViewId="0">
      <selection activeCell="E8" sqref="E8"/>
    </sheetView>
  </sheetViews>
  <sheetFormatPr defaultRowHeight="14.4" x14ac:dyDescent="0.3"/>
  <sheetData>
    <row r="1" spans="1:10" x14ac:dyDescent="0.3">
      <c r="A1" t="s">
        <v>0</v>
      </c>
      <c r="B1" t="s">
        <v>177</v>
      </c>
      <c r="C1" t="s">
        <v>178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J1" t="s">
        <v>147</v>
      </c>
    </row>
    <row r="2" spans="1:10" x14ac:dyDescent="0.3">
      <c r="A2" t="s">
        <v>167</v>
      </c>
      <c r="B2">
        <v>7.7</v>
      </c>
      <c r="C2">
        <v>421</v>
      </c>
      <c r="D2">
        <v>5439</v>
      </c>
      <c r="E2" t="s">
        <v>168</v>
      </c>
      <c r="F2" s="3" t="s">
        <v>169</v>
      </c>
      <c r="G2" t="s">
        <v>170</v>
      </c>
      <c r="H2" t="s">
        <v>25</v>
      </c>
      <c r="J2">
        <f>B2/100</f>
        <v>7.6999999999999999E-2</v>
      </c>
    </row>
    <row r="3" spans="1:10" x14ac:dyDescent="0.3">
      <c r="A3" t="s">
        <v>15</v>
      </c>
      <c r="B3">
        <v>6.1</v>
      </c>
      <c r="C3">
        <v>2043</v>
      </c>
      <c r="D3">
        <v>33321</v>
      </c>
      <c r="E3" t="s">
        <v>168</v>
      </c>
      <c r="F3" s="3" t="s">
        <v>171</v>
      </c>
      <c r="G3" t="s">
        <v>170</v>
      </c>
      <c r="H3" t="s">
        <v>25</v>
      </c>
      <c r="J3">
        <f t="shared" ref="J3:J12" si="0">B3/100</f>
        <v>6.0999999999999999E-2</v>
      </c>
    </row>
    <row r="4" spans="1:10" x14ac:dyDescent="0.3">
      <c r="A4" t="s">
        <v>15</v>
      </c>
      <c r="B4">
        <v>67</v>
      </c>
      <c r="C4">
        <v>32</v>
      </c>
      <c r="D4">
        <v>48</v>
      </c>
      <c r="E4" t="s">
        <v>165</v>
      </c>
      <c r="F4" s="3" t="s">
        <v>164</v>
      </c>
      <c r="G4" t="s">
        <v>166</v>
      </c>
      <c r="H4" t="s">
        <v>25</v>
      </c>
      <c r="J4">
        <f t="shared" si="0"/>
        <v>0.67</v>
      </c>
    </row>
    <row r="5" spans="1:10" x14ac:dyDescent="0.3">
      <c r="B5">
        <f>AVERAGE(B3:B4)</f>
        <v>36.549999999999997</v>
      </c>
      <c r="C5">
        <f>SUM(C3:C4)</f>
        <v>2075</v>
      </c>
      <c r="D5">
        <f>SUM(D3:D4)</f>
        <v>33369</v>
      </c>
      <c r="E5" t="s">
        <v>179</v>
      </c>
      <c r="F5" t="s">
        <v>179</v>
      </c>
      <c r="G5" t="s">
        <v>179</v>
      </c>
      <c r="H5" t="s">
        <v>66</v>
      </c>
      <c r="J5">
        <v>0.36549999999999999</v>
      </c>
    </row>
    <row r="6" spans="1:10" x14ac:dyDescent="0.3">
      <c r="A6" t="s">
        <v>19</v>
      </c>
      <c r="B6">
        <v>4.5</v>
      </c>
      <c r="C6">
        <v>554</v>
      </c>
      <c r="D6">
        <v>12264</v>
      </c>
      <c r="E6" t="s">
        <v>168</v>
      </c>
      <c r="F6" t="s">
        <v>169</v>
      </c>
      <c r="G6" t="s">
        <v>170</v>
      </c>
      <c r="H6" t="s">
        <v>25</v>
      </c>
      <c r="J6">
        <f t="shared" si="0"/>
        <v>4.4999999999999998E-2</v>
      </c>
    </row>
    <row r="7" spans="1:10" x14ac:dyDescent="0.3">
      <c r="A7" t="s">
        <v>183</v>
      </c>
      <c r="B7">
        <v>4.9000000000000004</v>
      </c>
      <c r="C7">
        <v>602</v>
      </c>
      <c r="D7">
        <v>12204</v>
      </c>
      <c r="E7" t="s">
        <v>168</v>
      </c>
      <c r="F7" t="s">
        <v>171</v>
      </c>
      <c r="G7" t="s">
        <v>170</v>
      </c>
      <c r="H7" t="s">
        <v>25</v>
      </c>
      <c r="J7">
        <f t="shared" si="0"/>
        <v>4.9000000000000002E-2</v>
      </c>
    </row>
    <row r="8" spans="1:10" x14ac:dyDescent="0.3">
      <c r="A8" t="s">
        <v>184</v>
      </c>
      <c r="B8">
        <v>5.4</v>
      </c>
      <c r="C8">
        <v>289</v>
      </c>
      <c r="D8">
        <v>5321</v>
      </c>
      <c r="E8" t="s">
        <v>168</v>
      </c>
      <c r="F8" t="s">
        <v>172</v>
      </c>
      <c r="G8" t="s">
        <v>170</v>
      </c>
      <c r="H8" t="s">
        <v>25</v>
      </c>
      <c r="J8">
        <f t="shared" si="0"/>
        <v>5.4000000000000006E-2</v>
      </c>
    </row>
    <row r="9" spans="1:10" x14ac:dyDescent="0.3">
      <c r="A9" t="s">
        <v>93</v>
      </c>
      <c r="B9">
        <v>2.2000000000000002</v>
      </c>
      <c r="C9">
        <v>673</v>
      </c>
      <c r="D9">
        <v>30275</v>
      </c>
      <c r="E9" t="s">
        <v>168</v>
      </c>
      <c r="F9" t="s">
        <v>173</v>
      </c>
      <c r="G9" t="s">
        <v>170</v>
      </c>
      <c r="H9" t="s">
        <v>25</v>
      </c>
      <c r="J9">
        <f t="shared" si="0"/>
        <v>2.2000000000000002E-2</v>
      </c>
    </row>
    <row r="10" spans="1:10" x14ac:dyDescent="0.3">
      <c r="A10" t="s">
        <v>99</v>
      </c>
      <c r="B10">
        <v>2.4</v>
      </c>
      <c r="C10">
        <v>245</v>
      </c>
      <c r="D10">
        <v>10143</v>
      </c>
      <c r="E10" t="s">
        <v>168</v>
      </c>
      <c r="F10" t="s">
        <v>174</v>
      </c>
      <c r="G10" t="s">
        <v>170</v>
      </c>
      <c r="H10" t="s">
        <v>25</v>
      </c>
      <c r="J10">
        <f t="shared" si="0"/>
        <v>2.4E-2</v>
      </c>
    </row>
    <row r="11" spans="1:10" x14ac:dyDescent="0.3">
      <c r="A11" t="s">
        <v>112</v>
      </c>
      <c r="B11">
        <v>3.4</v>
      </c>
      <c r="C11">
        <v>181</v>
      </c>
      <c r="D11">
        <v>5384</v>
      </c>
      <c r="E11" t="s">
        <v>168</v>
      </c>
      <c r="F11" t="s">
        <v>175</v>
      </c>
      <c r="G11" t="s">
        <v>170</v>
      </c>
      <c r="H11" t="s">
        <v>25</v>
      </c>
      <c r="J11">
        <f t="shared" si="0"/>
        <v>3.4000000000000002E-2</v>
      </c>
    </row>
    <row r="12" spans="1:10" x14ac:dyDescent="0.3">
      <c r="A12" t="s">
        <v>116</v>
      </c>
      <c r="B12">
        <v>2.9</v>
      </c>
      <c r="C12">
        <v>181</v>
      </c>
      <c r="D12">
        <v>6283</v>
      </c>
      <c r="E12" t="s">
        <v>168</v>
      </c>
      <c r="F12" t="s">
        <v>181</v>
      </c>
      <c r="G12" t="s">
        <v>170</v>
      </c>
      <c r="H12" t="s">
        <v>25</v>
      </c>
      <c r="J12">
        <f t="shared" si="0"/>
        <v>2.8999999999999998E-2</v>
      </c>
    </row>
  </sheetData>
  <hyperlinks>
    <hyperlink ref="F4" r:id="rId1" xr:uid="{00000000-0004-0000-0200-000000000000}"/>
    <hyperlink ref="F2" r:id="rId2" xr:uid="{00000000-0004-0000-0200-000001000000}"/>
    <hyperlink ref="F3" r:id="rId3" display="https://www.nature.com/articles/s41598-018-23940-z/tables/2" xr:uid="{00000000-0004-0000-0200-000002000000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41ED8-9DDE-4200-8947-E59FB36823D7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3" t="s">
        <v>185</v>
      </c>
    </row>
  </sheetData>
  <hyperlinks>
    <hyperlink ref="A1" r:id="rId1" xr:uid="{76417507-903E-4B86-8333-69F99C3E98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Raw_Hip_dysplasia</vt:lpstr>
      <vt:lpstr>Stanley_Katie_Final_Project_dat</vt:lpstr>
      <vt:lpstr>osteoarthritis</vt:lpstr>
      <vt:lpstr>hertiability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Stanley</dc:creator>
  <cp:lastModifiedBy>Katie Stanley</cp:lastModifiedBy>
  <dcterms:created xsi:type="dcterms:W3CDTF">2020-04-03T15:15:07Z</dcterms:created>
  <dcterms:modified xsi:type="dcterms:W3CDTF">2020-04-10T15:08:11Z</dcterms:modified>
</cp:coreProperties>
</file>