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/Documents/Work/Manuscripts/2020 Busulfan effect on brain microglia/______Nature Med Re-submission/2021-12-09 Editorial changes/"/>
    </mc:Choice>
  </mc:AlternateContent>
  <xr:revisionPtr revIDLastSave="0" documentId="13_ncr:1_{EB3AC73B-9EF8-4A44-8551-B51B32FED623}" xr6:coauthVersionLast="47" xr6:coauthVersionMax="47" xr10:uidLastSave="{00000000-0000-0000-0000-000000000000}"/>
  <bookViews>
    <workbookView xWindow="11100" yWindow="2120" windowWidth="24920" windowHeight="24480" firstSheet="13" activeTab="24" xr2:uid="{F04BB5E7-8F10-CC46-B094-5D931FD61CC5}"/>
  </bookViews>
  <sheets>
    <sheet name="Fig. 1d" sheetId="1" r:id="rId1"/>
    <sheet name="Fig. 1f" sheetId="2" r:id="rId2"/>
    <sheet name="Fig. 1h" sheetId="3" r:id="rId3"/>
    <sheet name="Fig. 2a" sheetId="4" r:id="rId4"/>
    <sheet name="Fig. 2c" sheetId="5" r:id="rId5"/>
    <sheet name="Fig. 2e" sheetId="6" r:id="rId6"/>
    <sheet name="Fig. 2f" sheetId="7" r:id="rId7"/>
    <sheet name="Fig. 3b" sheetId="8" r:id="rId8"/>
    <sheet name="Fig. 3d" sheetId="9" r:id="rId9"/>
    <sheet name="Fig. 3g-o" sheetId="10" r:id="rId10"/>
    <sheet name="Fig. 4b" sheetId="11" r:id="rId11"/>
    <sheet name="Fig. 4d" sheetId="12" r:id="rId12"/>
    <sheet name="Fig. 4f" sheetId="13" r:id="rId13"/>
    <sheet name="Fig. 4g" sheetId="14" r:id="rId14"/>
    <sheet name="Fig. 5c" sheetId="15" r:id="rId15"/>
    <sheet name="Fig. 5d" sheetId="16" r:id="rId16"/>
    <sheet name="Fig. 5f" sheetId="17" r:id="rId17"/>
    <sheet name="ED Fig. 1" sheetId="18" r:id="rId18"/>
    <sheet name="ED Fig. 2" sheetId="19" r:id="rId19"/>
    <sheet name="ED Fig. 3" sheetId="20" r:id="rId20"/>
    <sheet name="ED Fig. 4" sheetId="21" r:id="rId21"/>
    <sheet name="ED Fig. 5" sheetId="22" r:id="rId22"/>
    <sheet name="ED Fig. 6" sheetId="23" r:id="rId23"/>
    <sheet name="ED Fig. 7" sheetId="24" r:id="rId24"/>
    <sheet name="ED Fig. 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9" l="1"/>
  <c r="C89" i="19"/>
  <c r="D56" i="25"/>
  <c r="D58" i="25"/>
  <c r="D57" i="25" s="1"/>
  <c r="C58" i="25"/>
  <c r="C57" i="25" s="1"/>
  <c r="C56" i="25"/>
  <c r="D46" i="25"/>
  <c r="E46" i="25"/>
  <c r="F46" i="25"/>
  <c r="C46" i="25"/>
  <c r="D45" i="25"/>
  <c r="E45" i="25"/>
  <c r="F45" i="25"/>
  <c r="C45" i="25"/>
  <c r="D44" i="25"/>
  <c r="E44" i="25"/>
  <c r="F44" i="25"/>
  <c r="C44" i="25"/>
  <c r="D9" i="24"/>
  <c r="E9" i="24"/>
  <c r="F9" i="24"/>
  <c r="G9" i="24"/>
  <c r="C9" i="24"/>
  <c r="E10" i="24"/>
  <c r="F10" i="24"/>
  <c r="D10" i="24"/>
  <c r="D11" i="24"/>
  <c r="E11" i="24"/>
  <c r="F11" i="24"/>
  <c r="G11" i="24"/>
  <c r="C11" i="24"/>
  <c r="D11" i="22"/>
  <c r="E11" i="22"/>
  <c r="F11" i="22"/>
  <c r="G11" i="22"/>
  <c r="G12" i="22"/>
  <c r="D13" i="22"/>
  <c r="D12" i="22" s="1"/>
  <c r="E13" i="22"/>
  <c r="E12" i="22" s="1"/>
  <c r="F13" i="22"/>
  <c r="F12" i="22" s="1"/>
  <c r="G13" i="22"/>
  <c r="C13" i="22"/>
  <c r="C12" i="22" s="1"/>
  <c r="C11" i="22"/>
  <c r="D11" i="21"/>
  <c r="E11" i="21"/>
  <c r="F11" i="21"/>
  <c r="G11" i="21"/>
  <c r="H11" i="21"/>
  <c r="I11" i="21"/>
  <c r="J11" i="21"/>
  <c r="D12" i="21"/>
  <c r="D13" i="21"/>
  <c r="E13" i="21"/>
  <c r="E12" i="21" s="1"/>
  <c r="F13" i="21"/>
  <c r="F12" i="21" s="1"/>
  <c r="G13" i="21"/>
  <c r="G12" i="21" s="1"/>
  <c r="H13" i="21"/>
  <c r="H12" i="21" s="1"/>
  <c r="I13" i="21"/>
  <c r="I12" i="21" s="1"/>
  <c r="J13" i="21"/>
  <c r="J12" i="21" s="1"/>
  <c r="C12" i="21"/>
  <c r="C13" i="21"/>
  <c r="C11" i="21"/>
  <c r="D48" i="20"/>
  <c r="C48" i="20"/>
  <c r="D47" i="20"/>
  <c r="C47" i="20"/>
  <c r="D46" i="20"/>
  <c r="C46" i="20"/>
  <c r="F37" i="20"/>
  <c r="F36" i="20" s="1"/>
  <c r="E37" i="20"/>
  <c r="D37" i="20"/>
  <c r="C37" i="20"/>
  <c r="E36" i="20"/>
  <c r="D36" i="20"/>
  <c r="C36" i="20"/>
  <c r="F35" i="20"/>
  <c r="E35" i="20"/>
  <c r="D35" i="20"/>
  <c r="C35" i="20"/>
  <c r="D22" i="20"/>
  <c r="E22" i="20"/>
  <c r="F22" i="20"/>
  <c r="D24" i="20"/>
  <c r="D23" i="20" s="1"/>
  <c r="E24" i="20"/>
  <c r="E23" i="20" s="1"/>
  <c r="F24" i="20"/>
  <c r="F23" i="20" s="1"/>
  <c r="C24" i="20"/>
  <c r="C23" i="20" s="1"/>
  <c r="C22" i="20"/>
  <c r="D10" i="20"/>
  <c r="E10" i="20"/>
  <c r="F10" i="20"/>
  <c r="G10" i="20"/>
  <c r="H10" i="20"/>
  <c r="I10" i="20"/>
  <c r="J10" i="20"/>
  <c r="D12" i="20"/>
  <c r="D11" i="20" s="1"/>
  <c r="E12" i="20"/>
  <c r="E11" i="20" s="1"/>
  <c r="F12" i="20"/>
  <c r="F11" i="20" s="1"/>
  <c r="G12" i="20"/>
  <c r="G11" i="20" s="1"/>
  <c r="H12" i="20"/>
  <c r="H11" i="20" s="1"/>
  <c r="I12" i="20"/>
  <c r="I11" i="20" s="1"/>
  <c r="J12" i="20"/>
  <c r="J11" i="20" s="1"/>
  <c r="C10" i="20"/>
  <c r="C12" i="20"/>
  <c r="C11" i="20" s="1"/>
  <c r="C122" i="19"/>
  <c r="D123" i="19"/>
  <c r="D122" i="19" s="1"/>
  <c r="C123" i="19"/>
  <c r="D121" i="19"/>
  <c r="C121" i="19"/>
  <c r="C103" i="19"/>
  <c r="D102" i="19"/>
  <c r="C102" i="19"/>
  <c r="D104" i="19"/>
  <c r="D103" i="19" s="1"/>
  <c r="C104" i="19"/>
  <c r="D26" i="19"/>
  <c r="E26" i="19"/>
  <c r="F26" i="19"/>
  <c r="G26" i="19"/>
  <c r="H26" i="19"/>
  <c r="I26" i="19"/>
  <c r="J26" i="19"/>
  <c r="D28" i="19"/>
  <c r="D27" i="19" s="1"/>
  <c r="E28" i="19"/>
  <c r="E27" i="19" s="1"/>
  <c r="F28" i="19"/>
  <c r="F27" i="19" s="1"/>
  <c r="G28" i="19"/>
  <c r="G27" i="19" s="1"/>
  <c r="H28" i="19"/>
  <c r="H27" i="19" s="1"/>
  <c r="I28" i="19"/>
  <c r="I27" i="19" s="1"/>
  <c r="J28" i="19"/>
  <c r="J27" i="19" s="1"/>
  <c r="C28" i="19"/>
  <c r="C27" i="19" s="1"/>
  <c r="C26" i="19"/>
  <c r="D12" i="19"/>
  <c r="E12" i="19"/>
  <c r="F12" i="19"/>
  <c r="G12" i="19"/>
  <c r="H12" i="19"/>
  <c r="I12" i="19"/>
  <c r="J12" i="19"/>
  <c r="C12" i="19"/>
  <c r="D14" i="19"/>
  <c r="D13" i="19" s="1"/>
  <c r="E14" i="19"/>
  <c r="E13" i="19" s="1"/>
  <c r="F14" i="19"/>
  <c r="F13" i="19" s="1"/>
  <c r="G14" i="19"/>
  <c r="G13" i="19" s="1"/>
  <c r="H14" i="19"/>
  <c r="H13" i="19" s="1"/>
  <c r="I14" i="19"/>
  <c r="I13" i="19" s="1"/>
  <c r="J14" i="19"/>
  <c r="J13" i="19" s="1"/>
  <c r="C14" i="19"/>
  <c r="C13" i="19" s="1"/>
  <c r="R29" i="18"/>
  <c r="R30" i="18"/>
  <c r="R31" i="18"/>
  <c r="R32" i="18"/>
  <c r="R33" i="18"/>
  <c r="R34" i="18"/>
  <c r="R35" i="18"/>
  <c r="R28" i="18"/>
  <c r="Q29" i="18"/>
  <c r="Q30" i="18"/>
  <c r="Q31" i="18"/>
  <c r="Q32" i="18"/>
  <c r="Q33" i="18"/>
  <c r="Q34" i="18"/>
  <c r="Q35" i="18"/>
  <c r="Q28" i="18"/>
  <c r="S29" i="18"/>
  <c r="S30" i="18"/>
  <c r="S31" i="18"/>
  <c r="S32" i="18"/>
  <c r="S33" i="18"/>
  <c r="S34" i="18"/>
  <c r="S35" i="18"/>
  <c r="S28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R22" i="18"/>
  <c r="D23" i="18"/>
  <c r="D22" i="18" s="1"/>
  <c r="E23" i="18"/>
  <c r="E22" i="18" s="1"/>
  <c r="F23" i="18"/>
  <c r="F22" i="18" s="1"/>
  <c r="G23" i="18"/>
  <c r="G22" i="18" s="1"/>
  <c r="H23" i="18"/>
  <c r="H22" i="18" s="1"/>
  <c r="I23" i="18"/>
  <c r="I22" i="18" s="1"/>
  <c r="J23" i="18"/>
  <c r="J22" i="18" s="1"/>
  <c r="K23" i="18"/>
  <c r="K22" i="18" s="1"/>
  <c r="L23" i="18"/>
  <c r="L22" i="18" s="1"/>
  <c r="M23" i="18"/>
  <c r="M22" i="18" s="1"/>
  <c r="N23" i="18"/>
  <c r="N22" i="18" s="1"/>
  <c r="O23" i="18"/>
  <c r="O22" i="18" s="1"/>
  <c r="P23" i="18"/>
  <c r="P22" i="18" s="1"/>
  <c r="Q23" i="18"/>
  <c r="Q22" i="18" s="1"/>
  <c r="R23" i="18"/>
  <c r="S23" i="18"/>
  <c r="S22" i="18" s="1"/>
  <c r="T23" i="18"/>
  <c r="T22" i="18" s="1"/>
  <c r="C23" i="18"/>
  <c r="C22" i="18" s="1"/>
  <c r="C21" i="18"/>
  <c r="D10" i="18"/>
  <c r="E10" i="18"/>
  <c r="F10" i="18"/>
  <c r="G10" i="18"/>
  <c r="F11" i="18"/>
  <c r="G11" i="18"/>
  <c r="D12" i="18"/>
  <c r="D11" i="18" s="1"/>
  <c r="E12" i="18"/>
  <c r="E11" i="18" s="1"/>
  <c r="F12" i="18"/>
  <c r="G12" i="18"/>
  <c r="C12" i="18"/>
  <c r="C11" i="18" s="1"/>
  <c r="C10" i="18"/>
  <c r="D16" i="17"/>
  <c r="D15" i="17" s="1"/>
  <c r="C15" i="17"/>
  <c r="C16" i="17"/>
  <c r="D14" i="17"/>
  <c r="C14" i="17"/>
  <c r="D19" i="15"/>
  <c r="E19" i="15"/>
  <c r="F19" i="15"/>
  <c r="G19" i="15"/>
  <c r="H19" i="15"/>
  <c r="I19" i="15"/>
  <c r="J19" i="15"/>
  <c r="K19" i="15"/>
  <c r="L19" i="15"/>
  <c r="M19" i="15"/>
  <c r="N19" i="15"/>
  <c r="G20" i="15"/>
  <c r="I20" i="15"/>
  <c r="K20" i="15"/>
  <c r="D21" i="15"/>
  <c r="D20" i="15" s="1"/>
  <c r="E21" i="15"/>
  <c r="E20" i="15" s="1"/>
  <c r="F21" i="15"/>
  <c r="F20" i="15" s="1"/>
  <c r="G21" i="15"/>
  <c r="H21" i="15"/>
  <c r="H20" i="15" s="1"/>
  <c r="I21" i="15"/>
  <c r="J21" i="15"/>
  <c r="J20" i="15" s="1"/>
  <c r="K21" i="15"/>
  <c r="L21" i="15"/>
  <c r="L20" i="15" s="1"/>
  <c r="M21" i="15"/>
  <c r="M20" i="15" s="1"/>
  <c r="N21" i="15"/>
  <c r="N20" i="15" s="1"/>
  <c r="C21" i="15"/>
  <c r="C20" i="15"/>
  <c r="C19" i="15"/>
  <c r="D9" i="15"/>
  <c r="E9" i="15"/>
  <c r="F9" i="15"/>
  <c r="G9" i="15"/>
  <c r="H9" i="15"/>
  <c r="I9" i="15"/>
  <c r="J9" i="15"/>
  <c r="K9" i="15"/>
  <c r="L9" i="15"/>
  <c r="N9" i="15"/>
  <c r="G10" i="15"/>
  <c r="H10" i="15"/>
  <c r="N10" i="15"/>
  <c r="D11" i="15"/>
  <c r="D10" i="15" s="1"/>
  <c r="E11" i="15"/>
  <c r="E10" i="15" s="1"/>
  <c r="F11" i="15"/>
  <c r="G11" i="15"/>
  <c r="H11" i="15"/>
  <c r="I11" i="15"/>
  <c r="I10" i="15" s="1"/>
  <c r="J11" i="15"/>
  <c r="K11" i="15"/>
  <c r="K10" i="15" s="1"/>
  <c r="L11" i="15"/>
  <c r="L10" i="15" s="1"/>
  <c r="M11" i="15"/>
  <c r="N11" i="15"/>
  <c r="C11" i="15"/>
  <c r="C10" i="15"/>
  <c r="C9" i="15"/>
  <c r="D12" i="14"/>
  <c r="E12" i="14"/>
  <c r="F12" i="14"/>
  <c r="G12" i="14"/>
  <c r="H12" i="14"/>
  <c r="I12" i="14"/>
  <c r="J12" i="14"/>
  <c r="K12" i="14"/>
  <c r="D14" i="14"/>
  <c r="D13" i="14" s="1"/>
  <c r="E14" i="14"/>
  <c r="E13" i="14" s="1"/>
  <c r="F14" i="14"/>
  <c r="F13" i="14" s="1"/>
  <c r="G14" i="14"/>
  <c r="G13" i="14" s="1"/>
  <c r="H14" i="14"/>
  <c r="H13" i="14" s="1"/>
  <c r="I14" i="14"/>
  <c r="I13" i="14" s="1"/>
  <c r="J14" i="14"/>
  <c r="J13" i="14" s="1"/>
  <c r="K14" i="14"/>
  <c r="K13" i="14" s="1"/>
  <c r="C14" i="14"/>
  <c r="C13" i="14" s="1"/>
  <c r="C12" i="14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D12" i="13"/>
  <c r="G12" i="13"/>
  <c r="H12" i="13"/>
  <c r="I12" i="13"/>
  <c r="J12" i="13"/>
  <c r="K12" i="13"/>
  <c r="O12" i="13"/>
  <c r="P12" i="13"/>
  <c r="Q12" i="13"/>
  <c r="R12" i="13"/>
  <c r="D13" i="13"/>
  <c r="E13" i="13"/>
  <c r="E12" i="13" s="1"/>
  <c r="F13" i="13"/>
  <c r="F12" i="13" s="1"/>
  <c r="G13" i="13"/>
  <c r="H13" i="13"/>
  <c r="I13" i="13"/>
  <c r="J13" i="13"/>
  <c r="K13" i="13"/>
  <c r="L13" i="13"/>
  <c r="L12" i="13" s="1"/>
  <c r="M13" i="13"/>
  <c r="M12" i="13" s="1"/>
  <c r="N13" i="13"/>
  <c r="N12" i="13" s="1"/>
  <c r="O13" i="13"/>
  <c r="P13" i="13"/>
  <c r="Q13" i="13"/>
  <c r="R13" i="13"/>
  <c r="C13" i="13"/>
  <c r="C12" i="13"/>
  <c r="C11" i="13"/>
  <c r="J12" i="12"/>
  <c r="I12" i="12"/>
  <c r="H12" i="12"/>
  <c r="G12" i="12"/>
  <c r="F12" i="12"/>
  <c r="F11" i="12" s="1"/>
  <c r="E12" i="12"/>
  <c r="E11" i="12" s="1"/>
  <c r="D12" i="12"/>
  <c r="D11" i="12" s="1"/>
  <c r="C12" i="12"/>
  <c r="C11" i="12" s="1"/>
  <c r="J11" i="12"/>
  <c r="I11" i="12"/>
  <c r="H11" i="12"/>
  <c r="G11" i="12"/>
  <c r="J10" i="12"/>
  <c r="I10" i="12"/>
  <c r="H10" i="12"/>
  <c r="G10" i="12"/>
  <c r="F10" i="12"/>
  <c r="E10" i="12"/>
  <c r="D10" i="12"/>
  <c r="C10" i="12"/>
  <c r="J12" i="11"/>
  <c r="I12" i="11"/>
  <c r="I11" i="11" s="1"/>
  <c r="H12" i="11"/>
  <c r="G12" i="11"/>
  <c r="F12" i="11"/>
  <c r="F11" i="11" s="1"/>
  <c r="E12" i="11"/>
  <c r="E11" i="11" s="1"/>
  <c r="D12" i="11"/>
  <c r="D11" i="11" s="1"/>
  <c r="C12" i="11"/>
  <c r="C11" i="11" s="1"/>
  <c r="J11" i="11"/>
  <c r="H11" i="11"/>
  <c r="G11" i="11"/>
  <c r="J10" i="11"/>
  <c r="I10" i="11"/>
  <c r="H10" i="11"/>
  <c r="G10" i="11"/>
  <c r="F10" i="11"/>
  <c r="E10" i="11"/>
  <c r="D10" i="11"/>
  <c r="C10" i="11"/>
  <c r="H31" i="10"/>
  <c r="I31" i="10"/>
  <c r="J31" i="10"/>
  <c r="K31" i="10"/>
  <c r="L31" i="10"/>
  <c r="G31" i="10"/>
  <c r="D32" i="10"/>
  <c r="E32" i="10"/>
  <c r="F32" i="10"/>
  <c r="G32" i="10"/>
  <c r="H32" i="10"/>
  <c r="I32" i="10"/>
  <c r="J32" i="10"/>
  <c r="K32" i="10"/>
  <c r="L32" i="10"/>
  <c r="C32" i="10"/>
  <c r="D31" i="10"/>
  <c r="E31" i="10"/>
  <c r="F31" i="10"/>
  <c r="C31" i="10"/>
  <c r="D30" i="10"/>
  <c r="E30" i="10"/>
  <c r="F30" i="10"/>
  <c r="G30" i="10"/>
  <c r="H30" i="10"/>
  <c r="I30" i="10"/>
  <c r="J30" i="10"/>
  <c r="K30" i="10"/>
  <c r="L30" i="10"/>
  <c r="C30" i="10"/>
  <c r="D26" i="9"/>
  <c r="E26" i="9"/>
  <c r="F26" i="9"/>
  <c r="G26" i="9"/>
  <c r="H26" i="9"/>
  <c r="I26" i="9"/>
  <c r="J26" i="9"/>
  <c r="D27" i="9"/>
  <c r="G27" i="9"/>
  <c r="H27" i="9"/>
  <c r="I27" i="9"/>
  <c r="J27" i="9"/>
  <c r="D28" i="9"/>
  <c r="E28" i="9"/>
  <c r="E27" i="9" s="1"/>
  <c r="F28" i="9"/>
  <c r="F27" i="9" s="1"/>
  <c r="G28" i="9"/>
  <c r="H28" i="9"/>
  <c r="I28" i="9"/>
  <c r="J28" i="9"/>
  <c r="C28" i="9"/>
  <c r="C27" i="9" s="1"/>
  <c r="C26" i="9"/>
  <c r="E11" i="8"/>
  <c r="J11" i="8"/>
  <c r="D12" i="8"/>
  <c r="D11" i="8" s="1"/>
  <c r="E12" i="8"/>
  <c r="F12" i="8"/>
  <c r="F11" i="8" s="1"/>
  <c r="G12" i="8"/>
  <c r="G11" i="8" s="1"/>
  <c r="H12" i="8"/>
  <c r="H11" i="8" s="1"/>
  <c r="I12" i="8"/>
  <c r="I11" i="8" s="1"/>
  <c r="J12" i="8"/>
  <c r="C12" i="8"/>
  <c r="C11" i="8" s="1"/>
  <c r="D10" i="8"/>
  <c r="E10" i="8"/>
  <c r="F10" i="8"/>
  <c r="G10" i="8"/>
  <c r="H10" i="8"/>
  <c r="I10" i="8"/>
  <c r="J10" i="8"/>
  <c r="C10" i="8"/>
  <c r="D61" i="7"/>
  <c r="C61" i="7"/>
  <c r="D172" i="6"/>
  <c r="E172" i="6"/>
  <c r="F172" i="6"/>
  <c r="G172" i="6"/>
  <c r="H172" i="6"/>
  <c r="I172" i="6"/>
  <c r="J172" i="6"/>
  <c r="C172" i="6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D12" i="4"/>
  <c r="E12" i="4"/>
  <c r="F12" i="4"/>
  <c r="G12" i="4"/>
  <c r="H12" i="4"/>
  <c r="I12" i="4"/>
  <c r="J12" i="4"/>
  <c r="C12" i="4"/>
  <c r="D13" i="4"/>
  <c r="E13" i="4"/>
  <c r="F13" i="4"/>
  <c r="G13" i="4"/>
  <c r="H13" i="4"/>
  <c r="I13" i="4"/>
  <c r="J13" i="4"/>
  <c r="C13" i="4"/>
  <c r="D11" i="4"/>
  <c r="E11" i="4"/>
  <c r="F11" i="4"/>
  <c r="G11" i="4"/>
  <c r="H11" i="4"/>
  <c r="I11" i="4"/>
  <c r="J11" i="4"/>
  <c r="C11" i="4"/>
  <c r="D46" i="3"/>
  <c r="C46" i="3"/>
  <c r="D45" i="3"/>
  <c r="C45" i="3"/>
  <c r="D44" i="3"/>
  <c r="C44" i="3"/>
  <c r="D10" i="1"/>
  <c r="E10" i="1"/>
  <c r="F10" i="1"/>
  <c r="G10" i="1"/>
  <c r="D11" i="1"/>
  <c r="E11" i="1"/>
  <c r="F11" i="1"/>
  <c r="G11" i="1"/>
  <c r="C11" i="1"/>
  <c r="C10" i="1"/>
</calcChain>
</file>

<file path=xl/sharedStrings.xml><?xml version="1.0" encoding="utf-8"?>
<sst xmlns="http://schemas.openxmlformats.org/spreadsheetml/2006/main" count="428" uniqueCount="158">
  <si>
    <t>2</t>
  </si>
  <si>
    <t>4</t>
  </si>
  <si>
    <t>6</t>
  </si>
  <si>
    <t>12</t>
  </si>
  <si>
    <t>24</t>
  </si>
  <si>
    <t>Donor macrophage density (cells/mm2)</t>
  </si>
  <si>
    <t>Weeks post-HSCT</t>
  </si>
  <si>
    <t>Average</t>
  </si>
  <si>
    <t>SEM</t>
  </si>
  <si>
    <t># cells in field</t>
  </si>
  <si>
    <t>Weeks</t>
  </si>
  <si>
    <t>Data for upper plot</t>
  </si>
  <si>
    <t>Data for lower plot</t>
  </si>
  <si>
    <t>Cell number</t>
  </si>
  <si>
    <t>1 = present</t>
  </si>
  <si>
    <t>0 = absent</t>
  </si>
  <si>
    <t>Host</t>
  </si>
  <si>
    <t>Donor</t>
  </si>
  <si>
    <t>n</t>
  </si>
  <si>
    <t>SD</t>
  </si>
  <si>
    <t>n (cells)</t>
  </si>
  <si>
    <t>n (animals)</t>
  </si>
  <si>
    <t>Ctrl</t>
  </si>
  <si>
    <t>1d</t>
  </si>
  <si>
    <t>Microglia area (um^2)</t>
  </si>
  <si>
    <t>1 day</t>
  </si>
  <si>
    <t>1 week</t>
  </si>
  <si>
    <t>2 weeks</t>
  </si>
  <si>
    <t>4 weeks</t>
  </si>
  <si>
    <t>6 weeks</t>
  </si>
  <si>
    <t>12 weeks</t>
  </si>
  <si>
    <t>24 weeks</t>
  </si>
  <si>
    <t>x: Host microglia density (cells/mm^2)</t>
  </si>
  <si>
    <t>x: Donor macrophage density (cells/mm^2)</t>
  </si>
  <si>
    <t>Non-zero slope p</t>
  </si>
  <si>
    <t>R^2</t>
  </si>
  <si>
    <t>&lt;0.0001</t>
  </si>
  <si>
    <t>KI67+ (cells/mm)</t>
  </si>
  <si>
    <t>Histology</t>
  </si>
  <si>
    <t>Model</t>
  </si>
  <si>
    <t>6W</t>
  </si>
  <si>
    <t>EdU+/KI67+ ratio</t>
  </si>
  <si>
    <t>KI67+/p-gammaH2A.X (cells/mm^2)</t>
  </si>
  <si>
    <t>MCM-2+ cells (% Ki67+)</t>
  </si>
  <si>
    <t>PCNA+ cells (% Ki67+)</t>
  </si>
  <si>
    <t>pHH3+ cells (% Ki67+)</t>
  </si>
  <si>
    <t>SD/SEM</t>
  </si>
  <si>
    <t>cells</t>
  </si>
  <si>
    <t>animals</t>
  </si>
  <si>
    <t>n type</t>
  </si>
  <si>
    <t>error</t>
  </si>
  <si>
    <t>SA-beta-galactosidase (cells/mm^2)</t>
  </si>
  <si>
    <t>Lamin B1 intensity (% control)</t>
  </si>
  <si>
    <t>P21+ (cells/mm^2)</t>
  </si>
  <si>
    <t>Iba-1+</t>
  </si>
  <si>
    <t>Iba-1-</t>
  </si>
  <si>
    <t>1w IBA+p21+Ki67+</t>
  </si>
  <si>
    <t>4w IBA+p21+Ki67+</t>
  </si>
  <si>
    <t>6w IBA+p21+Ki67+</t>
  </si>
  <si>
    <t>1w IBA+p21+Ki67-</t>
  </si>
  <si>
    <t>4w IBA+p21+Ki67-</t>
  </si>
  <si>
    <t>6w IBA+p21+Ki67-</t>
  </si>
  <si>
    <t>1w IBA+p21-Ki67+</t>
  </si>
  <si>
    <t>4w IBA+p21-Ki67+</t>
  </si>
  <si>
    <t>6w IBA+p21-Ki67+</t>
  </si>
  <si>
    <t>Colocalization (% total)</t>
  </si>
  <si>
    <t>-7W</t>
  </si>
  <si>
    <t>-4W</t>
  </si>
  <si>
    <t>Control</t>
  </si>
  <si>
    <t>HSCT</t>
  </si>
  <si>
    <t>CX3CR1-GFP cells (% -7weeks)</t>
  </si>
  <si>
    <t>N/A</t>
  </si>
  <si>
    <t>Cell type</t>
  </si>
  <si>
    <t>PLX recovery (days)</t>
  </si>
  <si>
    <t>Cell density (cells/mm^2)</t>
  </si>
  <si>
    <t>Mouse ID</t>
  </si>
  <si>
    <t>Proliferating cells (cells/mm^3/10 min)</t>
  </si>
  <si>
    <t>n (animal FOVs)</t>
  </si>
  <si>
    <t>Extended Data Fig. 1a</t>
  </si>
  <si>
    <t>tdTom+/Iba-1-/TMEM119- (Cells/mm^2)</t>
  </si>
  <si>
    <t>Extended Data Fig. 1b</t>
  </si>
  <si>
    <t>OB</t>
  </si>
  <si>
    <t>VentCtx</t>
  </si>
  <si>
    <t>Hippocampus</t>
  </si>
  <si>
    <t>DorCtx</t>
  </si>
  <si>
    <t>LatCtx</t>
  </si>
  <si>
    <t>Striatum</t>
  </si>
  <si>
    <t>6 weeks post-HSCT</t>
  </si>
  <si>
    <t>12 weeks post-HSCT</t>
  </si>
  <si>
    <t>24 weeks post-HSCT</t>
  </si>
  <si>
    <t>Extended Data Fig. 1d</t>
  </si>
  <si>
    <t>Cell 1</t>
  </si>
  <si>
    <t>Cell surface area (um^2)</t>
  </si>
  <si>
    <t>1</t>
  </si>
  <si>
    <t>3</t>
  </si>
  <si>
    <t xml:space="preserve">In vivo </t>
  </si>
  <si>
    <t>Microglia density (% control)</t>
  </si>
  <si>
    <t>Host macrophages (cells/mm^2)</t>
  </si>
  <si>
    <t>Donor macrophage density (cells/mm^2)</t>
  </si>
  <si>
    <t>Host microglia density (cells/mm^2)</t>
  </si>
  <si>
    <t>Cell convex hull (um^2)</t>
  </si>
  <si>
    <t>Macrophage origin</t>
  </si>
  <si>
    <t>Extended Data Fig. 2b</t>
  </si>
  <si>
    <t>Extended Data Fig. 2d</t>
  </si>
  <si>
    <t>Extended Data Fig. 2e</t>
  </si>
  <si>
    <t>Extended Data Fig. 2f</t>
  </si>
  <si>
    <t>Extended Data Fig. 2g</t>
  </si>
  <si>
    <t>Extended Data Fig. 3b</t>
  </si>
  <si>
    <t>Extended Data Fig. 3e</t>
  </si>
  <si>
    <t>SVZ Ki67+ (cells/mm)</t>
  </si>
  <si>
    <t>DG DCX (cells/mm)</t>
  </si>
  <si>
    <t>Extended Data Fig. 3f</t>
  </si>
  <si>
    <t>SVZ DCX intensity (% max/mm)</t>
  </si>
  <si>
    <t>Extended Data Fig. 3g</t>
  </si>
  <si>
    <t>OB DCX intensity (% max/mm^2)</t>
  </si>
  <si>
    <t>Extended Data Fig. 4b</t>
  </si>
  <si>
    <t>NG2+ (cells/mm^2)</t>
  </si>
  <si>
    <t>Extended Data Fig. 5a</t>
  </si>
  <si>
    <t>Ki67+ donor macrophages (cells/mm^2)</t>
  </si>
  <si>
    <t>Extended Data Fig. 5b</t>
  </si>
  <si>
    <t>Days post-HSCT</t>
  </si>
  <si>
    <t>Inferred density (10% loss)</t>
  </si>
  <si>
    <t>Density model fitted to data</t>
  </si>
  <si>
    <t>Microglia density is from Fig. 2a</t>
  </si>
  <si>
    <t>Mouse 1</t>
  </si>
  <si>
    <t>Mouse 2</t>
  </si>
  <si>
    <t>Mouse 3</t>
  </si>
  <si>
    <t>Mouse 4</t>
  </si>
  <si>
    <t>Mouse 5</t>
  </si>
  <si>
    <t>Mouse 6</t>
  </si>
  <si>
    <t>PLX recovery days</t>
  </si>
  <si>
    <t>Top plot</t>
  </si>
  <si>
    <t>Microglia in FOV</t>
  </si>
  <si>
    <t>Bottom plot</t>
  </si>
  <si>
    <t>Cell duration</t>
  </si>
  <si>
    <t>Extended Data Fig. 7b</t>
  </si>
  <si>
    <t>FOV 1</t>
  </si>
  <si>
    <t>FOV 2</t>
  </si>
  <si>
    <t>FOV 3</t>
  </si>
  <si>
    <t>FOV 4</t>
  </si>
  <si>
    <t>FOV 5</t>
  </si>
  <si>
    <t>n (FOVs)</t>
  </si>
  <si>
    <t>Extended Data Fig. 8b</t>
  </si>
  <si>
    <t>Ctrl microglia</t>
  </si>
  <si>
    <t>Sparse HSCT microglia</t>
  </si>
  <si>
    <t>Dense donor macrophages</t>
  </si>
  <si>
    <t>Sparse donor macrophages</t>
  </si>
  <si>
    <t>Process area change (%/10 min)</t>
  </si>
  <si>
    <t>Xplant</t>
  </si>
  <si>
    <t>NeuN+ (cells/mm^2)</t>
  </si>
  <si>
    <t xml:space="preserve">Weeks post-HSCT </t>
  </si>
  <si>
    <t>Process area change (%/10min)</t>
  </si>
  <si>
    <t>y: Host microglia area (um^2)</t>
  </si>
  <si>
    <t>g</t>
  </si>
  <si>
    <t>i</t>
  </si>
  <si>
    <t>k</t>
  </si>
  <si>
    <t>m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</si>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</sst>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center" wrapText="1"/>
    </xf>
    <xf numFmtId="0" fontId="0" fillId="0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Font="1" applyBorder="1"/>
    <xf numFmtId="0" fontId="4" fillId="0" borderId="8" xfId="0" applyFont="1" applyBorder="1"/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0" fontId="0" fillId="6" borderId="0" xfId="0" applyFont="1" applyFill="1"/>
    <xf numFmtId="0" fontId="3" fillId="6" borderId="0" xfId="0" applyFont="1" applyFill="1" applyAlignment="1">
      <alignment horizontal="center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4" fillId="0" borderId="0" xfId="0" applyFont="1" applyFill="1" applyBorder="1"/>
    <xf numFmtId="2" fontId="0" fillId="0" borderId="0" xfId="0" applyNumberFormat="1" applyFont="1"/>
    <xf numFmtId="0" fontId="4" fillId="0" borderId="3" xfId="0" applyFont="1" applyFill="1" applyBorder="1"/>
    <xf numFmtId="0" fontId="0" fillId="0" borderId="5" xfId="0" applyFont="1" applyBorder="1"/>
    <xf numFmtId="0" fontId="0" fillId="0" borderId="8" xfId="0" applyFont="1" applyBorder="1"/>
    <xf numFmtId="0" fontId="0" fillId="7" borderId="0" xfId="0" applyFont="1" applyFill="1"/>
    <xf numFmtId="0" fontId="5" fillId="0" borderId="0" xfId="0" applyFont="1"/>
    <xf numFmtId="0" fontId="1" fillId="0" borderId="0" xfId="0" applyFont="1" applyFill="1" applyAlignment="1">
      <alignment horizontal="center"/>
    </xf>
    <xf numFmtId="0" fontId="0" fillId="7" borderId="0" xfId="0" applyFill="1"/>
    <xf numFmtId="0" fontId="0" fillId="0" borderId="0" xfId="0" applyAlignment="1">
      <alignment wrapText="1"/>
    </xf>
    <xf numFmtId="0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9" fillId="0" borderId="0" xfId="0" applyFont="1" applyBorder="1"/>
    <xf numFmtId="0" fontId="9" fillId="0" borderId="5" xfId="0" applyFont="1" applyBorder="1"/>
    <xf numFmtId="0" fontId="4" fillId="0" borderId="0" xfId="0" applyFont="1" applyBorder="1" applyAlignment="1">
      <alignment horizontal="center"/>
    </xf>
    <xf numFmtId="0" fontId="8" fillId="0" borderId="7" xfId="0" applyFont="1" applyBorder="1"/>
    <xf numFmtId="0" fontId="4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0" fontId="1" fillId="4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0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F52B-36D8-A84C-B60E-E0121632A6E6}">
  <sheetPr>
    <tabColor theme="5" tint="0.39997558519241921"/>
  </sheetPr>
  <dimension ref="B2:G12"/>
  <sheetViews>
    <sheetView workbookViewId="0">
      <selection activeCell="K52" sqref="K52"/>
    </sheetView>
  </sheetViews>
  <sheetFormatPr baseColWidth="10" defaultRowHeight="16" x14ac:dyDescent="0.2"/>
  <cols>
    <col min="2" max="2" width="17.5" customWidth="1"/>
  </cols>
  <sheetData>
    <row r="2" spans="2:7" x14ac:dyDescent="0.2">
      <c r="C2" s="116" t="s">
        <v>5</v>
      </c>
      <c r="D2" s="116"/>
      <c r="E2" s="116"/>
      <c r="F2" s="116"/>
      <c r="G2" s="116"/>
    </row>
    <row r="3" spans="2:7" ht="17" thickBot="1" x14ac:dyDescent="0.25">
      <c r="B3" t="s">
        <v>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7" x14ac:dyDescent="0.2">
      <c r="C4" s="5">
        <v>0</v>
      </c>
      <c r="D4" s="6">
        <v>0</v>
      </c>
      <c r="E4" s="6">
        <v>0</v>
      </c>
      <c r="F4" s="6">
        <v>72.67</v>
      </c>
      <c r="G4" s="7">
        <v>63.11</v>
      </c>
    </row>
    <row r="5" spans="2:7" x14ac:dyDescent="0.2">
      <c r="C5" s="8">
        <v>0</v>
      </c>
      <c r="D5" s="9">
        <v>0</v>
      </c>
      <c r="E5" s="9">
        <v>0.63</v>
      </c>
      <c r="F5" s="9">
        <v>43.9</v>
      </c>
      <c r="G5" s="10">
        <v>43.68</v>
      </c>
    </row>
    <row r="6" spans="2:7" x14ac:dyDescent="0.2">
      <c r="C6" s="8">
        <v>0</v>
      </c>
      <c r="D6" s="9">
        <v>0</v>
      </c>
      <c r="E6" s="9">
        <v>1.97</v>
      </c>
      <c r="F6" s="9">
        <v>72.36</v>
      </c>
      <c r="G6" s="10">
        <v>205.58</v>
      </c>
    </row>
    <row r="7" spans="2:7" x14ac:dyDescent="0.2">
      <c r="C7" s="8">
        <v>0</v>
      </c>
      <c r="D7" s="9">
        <v>0</v>
      </c>
      <c r="E7" s="9">
        <v>0</v>
      </c>
      <c r="F7" s="9">
        <v>17.8</v>
      </c>
      <c r="G7" s="10">
        <v>50.72</v>
      </c>
    </row>
    <row r="8" spans="2:7" x14ac:dyDescent="0.2">
      <c r="C8" s="8"/>
      <c r="D8" s="9"/>
      <c r="E8" s="9">
        <v>0</v>
      </c>
      <c r="F8" s="9">
        <v>50.94</v>
      </c>
      <c r="G8" s="10">
        <v>35.74</v>
      </c>
    </row>
    <row r="9" spans="2:7" ht="17" thickBot="1" x14ac:dyDescent="0.25">
      <c r="C9" s="11"/>
      <c r="D9" s="12"/>
      <c r="E9" s="12">
        <v>0.38</v>
      </c>
      <c r="F9" s="12">
        <v>0.83</v>
      </c>
      <c r="G9" s="13">
        <v>121.78</v>
      </c>
    </row>
    <row r="10" spans="2:7" x14ac:dyDescent="0.2">
      <c r="B10" s="3" t="s">
        <v>7</v>
      </c>
      <c r="C10">
        <f>AVERAGE(C4:C9)</f>
        <v>0</v>
      </c>
      <c r="D10">
        <f t="shared" ref="D10:G10" si="0">AVERAGE(D4:D9)</f>
        <v>0</v>
      </c>
      <c r="E10">
        <f t="shared" si="0"/>
        <v>0.49666666666666665</v>
      </c>
      <c r="F10">
        <f t="shared" si="0"/>
        <v>43.083333333333336</v>
      </c>
      <c r="G10">
        <f t="shared" si="0"/>
        <v>86.768333333333331</v>
      </c>
    </row>
    <row r="11" spans="2:7" x14ac:dyDescent="0.2">
      <c r="B11" s="3" t="s">
        <v>8</v>
      </c>
      <c r="C11">
        <f>STDEV(C4:C9)/(SQRT(COUNT(C4:C9)))</f>
        <v>0</v>
      </c>
      <c r="D11">
        <f t="shared" ref="D11:G11" si="1">STDEV(D4:D9)/(SQRT(COUNT(D4:D9)))</f>
        <v>0</v>
      </c>
      <c r="E11">
        <f t="shared" si="1"/>
        <v>0.31316307430971346</v>
      </c>
      <c r="F11">
        <f t="shared" si="1"/>
        <v>11.859566227780471</v>
      </c>
      <c r="G11">
        <f t="shared" si="1"/>
        <v>26.871126563242161</v>
      </c>
    </row>
    <row r="12" spans="2:7" x14ac:dyDescent="0.2">
      <c r="B12" s="4" t="s">
        <v>21</v>
      </c>
      <c r="C12">
        <v>4</v>
      </c>
      <c r="D12">
        <v>4</v>
      </c>
      <c r="E12" s="23">
        <v>6</v>
      </c>
      <c r="F12" s="23">
        <v>6</v>
      </c>
      <c r="G12" s="23">
        <v>6</v>
      </c>
    </row>
  </sheetData>
  <mergeCells count="1">
    <mergeCell ref="C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9042-F3CE-3045-915F-0F333E4ACD0A}">
  <sheetPr>
    <tabColor theme="5" tint="0.79998168889431442"/>
  </sheetPr>
  <dimension ref="A1:L34"/>
  <sheetViews>
    <sheetView workbookViewId="0">
      <selection activeCell="P33" sqref="P33"/>
    </sheetView>
  </sheetViews>
  <sheetFormatPr baseColWidth="10" defaultRowHeight="16" x14ac:dyDescent="0.2"/>
  <cols>
    <col min="3" max="12" width="12.6640625" customWidth="1"/>
  </cols>
  <sheetData>
    <row r="1" spans="1:12" x14ac:dyDescent="0.2">
      <c r="A1" s="28"/>
    </row>
    <row r="2" spans="1:12" x14ac:dyDescent="0.2">
      <c r="C2" s="115" t="s">
        <v>153</v>
      </c>
      <c r="D2" s="115"/>
      <c r="E2" s="115" t="s">
        <v>154</v>
      </c>
      <c r="F2" s="115"/>
      <c r="G2" s="115" t="s">
        <v>155</v>
      </c>
      <c r="H2" s="115"/>
      <c r="I2" s="115" t="s">
        <v>156</v>
      </c>
      <c r="J2" s="115"/>
      <c r="K2" s="115" t="s">
        <v>157</v>
      </c>
    </row>
    <row r="3" spans="1:12" ht="34" customHeight="1" x14ac:dyDescent="0.2">
      <c r="C3" s="117" t="s">
        <v>41</v>
      </c>
      <c r="D3" s="117"/>
      <c r="E3" s="119" t="s">
        <v>42</v>
      </c>
      <c r="F3" s="119"/>
      <c r="G3" s="117" t="s">
        <v>43</v>
      </c>
      <c r="H3" s="117"/>
      <c r="I3" s="119" t="s">
        <v>44</v>
      </c>
      <c r="J3" s="119"/>
      <c r="K3" s="120" t="s">
        <v>45</v>
      </c>
      <c r="L3" s="120"/>
    </row>
    <row r="4" spans="1:12" ht="17" thickBot="1" x14ac:dyDescent="0.25">
      <c r="C4" s="4" t="s">
        <v>22</v>
      </c>
      <c r="D4" s="4" t="s">
        <v>40</v>
      </c>
      <c r="E4" s="4" t="s">
        <v>22</v>
      </c>
      <c r="F4" s="4" t="s">
        <v>40</v>
      </c>
      <c r="G4" s="4" t="s">
        <v>22</v>
      </c>
      <c r="H4" s="4" t="s">
        <v>40</v>
      </c>
      <c r="I4" s="4" t="s">
        <v>22</v>
      </c>
      <c r="J4" s="4" t="s">
        <v>40</v>
      </c>
      <c r="K4" s="4" t="s">
        <v>22</v>
      </c>
      <c r="L4" s="4" t="s">
        <v>40</v>
      </c>
    </row>
    <row r="5" spans="1:12" x14ac:dyDescent="0.2">
      <c r="C5" s="5">
        <v>2.307692308</v>
      </c>
      <c r="D5" s="6">
        <v>0.17142857140000001</v>
      </c>
      <c r="E5" s="6">
        <v>0</v>
      </c>
      <c r="F5" s="6">
        <v>3.7593984960000002</v>
      </c>
      <c r="G5" s="6">
        <v>93.916083920000005</v>
      </c>
      <c r="H5" s="6">
        <v>94</v>
      </c>
      <c r="I5" s="6">
        <v>98.571428569999995</v>
      </c>
      <c r="J5" s="6">
        <v>65.170940169999994</v>
      </c>
      <c r="K5" s="6">
        <v>6.4671260410000002</v>
      </c>
      <c r="L5" s="7">
        <v>0</v>
      </c>
    </row>
    <row r="6" spans="1:12" x14ac:dyDescent="0.2">
      <c r="C6" s="8">
        <v>2.1666666669999999</v>
      </c>
      <c r="D6" s="9">
        <v>0.4</v>
      </c>
      <c r="E6" s="9">
        <v>0</v>
      </c>
      <c r="F6" s="9">
        <v>1.5748031499999999</v>
      </c>
      <c r="G6" s="9">
        <v>85.908506990000006</v>
      </c>
      <c r="H6" s="9">
        <v>100</v>
      </c>
      <c r="I6" s="9">
        <v>98.507462689999997</v>
      </c>
      <c r="J6" s="9">
        <v>0</v>
      </c>
      <c r="K6" s="9">
        <v>11.47342995</v>
      </c>
      <c r="L6" s="10">
        <v>0</v>
      </c>
    </row>
    <row r="7" spans="1:12" x14ac:dyDescent="0.2">
      <c r="C7" s="8">
        <v>2.7142857139999998</v>
      </c>
      <c r="D7" s="9">
        <v>0.20833333330000001</v>
      </c>
      <c r="E7" s="9">
        <v>0</v>
      </c>
      <c r="F7" s="9">
        <v>0.86206896550000001</v>
      </c>
      <c r="G7" s="9">
        <v>96.30217786</v>
      </c>
      <c r="H7" s="9">
        <v>92.857142859999996</v>
      </c>
      <c r="I7" s="9">
        <v>100</v>
      </c>
      <c r="J7" s="9">
        <v>37.5</v>
      </c>
      <c r="K7" s="9">
        <v>16.781138559999999</v>
      </c>
      <c r="L7" s="10">
        <v>0</v>
      </c>
    </row>
    <row r="8" spans="1:12" x14ac:dyDescent="0.2">
      <c r="C8" s="8">
        <v>1.6666666670000001</v>
      </c>
      <c r="D8" s="9">
        <v>0.21621621620000001</v>
      </c>
      <c r="E8" s="9">
        <v>0</v>
      </c>
      <c r="F8" s="9">
        <v>0.76335877860000001</v>
      </c>
      <c r="G8" s="9">
        <v>92.298245609999995</v>
      </c>
      <c r="H8" s="9">
        <v>96.428571430000005</v>
      </c>
      <c r="I8" s="9">
        <v>94.196757550000001</v>
      </c>
      <c r="J8" s="9">
        <v>62.5</v>
      </c>
      <c r="K8" s="9">
        <v>11.877484219999999</v>
      </c>
      <c r="L8" s="10">
        <v>0</v>
      </c>
    </row>
    <row r="9" spans="1:12" x14ac:dyDescent="0.2">
      <c r="C9" s="8">
        <v>2.5</v>
      </c>
      <c r="D9" s="9">
        <v>0.55555555560000003</v>
      </c>
      <c r="E9" s="9">
        <v>0</v>
      </c>
      <c r="F9" s="9">
        <v>1.6260162600000001</v>
      </c>
      <c r="G9" s="9">
        <v>97.440895370000007</v>
      </c>
      <c r="H9" s="9">
        <v>100</v>
      </c>
      <c r="I9" s="9">
        <v>96.756978649999994</v>
      </c>
      <c r="J9" s="9">
        <v>54.487179490000003</v>
      </c>
      <c r="K9" s="9">
        <v>15.75757576</v>
      </c>
      <c r="L9" s="10">
        <v>0</v>
      </c>
    </row>
    <row r="10" spans="1:12" x14ac:dyDescent="0.2">
      <c r="C10" s="8">
        <v>6.5</v>
      </c>
      <c r="D10" s="9">
        <v>0</v>
      </c>
      <c r="E10" s="9">
        <v>0</v>
      </c>
      <c r="F10" s="9">
        <v>0.83333333330000003</v>
      </c>
      <c r="G10" s="18"/>
      <c r="H10" s="18"/>
      <c r="I10" s="9"/>
      <c r="J10" s="9">
        <v>53.703703699999998</v>
      </c>
      <c r="K10" s="9"/>
      <c r="L10" s="10">
        <v>0</v>
      </c>
    </row>
    <row r="11" spans="1:12" x14ac:dyDescent="0.2">
      <c r="C11" s="8">
        <v>6.5</v>
      </c>
      <c r="D11" s="9">
        <v>9.3023255809999997E-2</v>
      </c>
      <c r="E11" s="9">
        <v>0</v>
      </c>
      <c r="F11" s="9">
        <v>0</v>
      </c>
      <c r="G11" s="18"/>
      <c r="H11" s="18"/>
      <c r="I11" s="18"/>
      <c r="J11" s="18"/>
      <c r="K11" s="18"/>
      <c r="L11" s="19"/>
    </row>
    <row r="12" spans="1:12" x14ac:dyDescent="0.2">
      <c r="C12" s="8">
        <v>11</v>
      </c>
      <c r="D12" s="9">
        <v>6.6666666669999999E-2</v>
      </c>
      <c r="E12" s="9">
        <v>0</v>
      </c>
      <c r="F12" s="9">
        <v>0.83333333330000003</v>
      </c>
      <c r="G12" s="18"/>
      <c r="H12" s="18"/>
      <c r="I12" s="18"/>
      <c r="J12" s="18"/>
      <c r="K12" s="18"/>
      <c r="L12" s="19"/>
    </row>
    <row r="13" spans="1:12" x14ac:dyDescent="0.2">
      <c r="C13" s="8">
        <v>11</v>
      </c>
      <c r="D13" s="9">
        <v>0.25714285710000001</v>
      </c>
      <c r="E13" s="9">
        <v>0.81300813009999995</v>
      </c>
      <c r="F13" s="9">
        <v>0.85470085470000001</v>
      </c>
      <c r="G13" s="18"/>
      <c r="H13" s="18"/>
      <c r="I13" s="18"/>
      <c r="J13" s="18"/>
      <c r="K13" s="18"/>
      <c r="L13" s="19"/>
    </row>
    <row r="14" spans="1:12" x14ac:dyDescent="0.2">
      <c r="C14" s="8"/>
      <c r="D14" s="9">
        <v>0.1785714286</v>
      </c>
      <c r="E14" s="9">
        <v>0</v>
      </c>
      <c r="F14" s="9">
        <v>1.5037593979999999</v>
      </c>
      <c r="G14" s="18"/>
      <c r="H14" s="18"/>
      <c r="I14" s="18"/>
      <c r="J14" s="18"/>
      <c r="K14" s="18"/>
      <c r="L14" s="19"/>
    </row>
    <row r="15" spans="1:12" x14ac:dyDescent="0.2">
      <c r="C15" s="8"/>
      <c r="D15" s="9">
        <v>0.625</v>
      </c>
      <c r="E15" s="9">
        <v>0</v>
      </c>
      <c r="F15" s="9">
        <v>0</v>
      </c>
      <c r="G15" s="18"/>
      <c r="H15" s="18"/>
      <c r="I15" s="18"/>
      <c r="J15" s="18"/>
      <c r="K15" s="18"/>
      <c r="L15" s="19"/>
    </row>
    <row r="16" spans="1:12" x14ac:dyDescent="0.2">
      <c r="C16" s="8"/>
      <c r="D16" s="9">
        <v>0.5</v>
      </c>
      <c r="E16" s="9">
        <v>0</v>
      </c>
      <c r="F16" s="9">
        <v>2.5423728809999999</v>
      </c>
      <c r="G16" s="18"/>
      <c r="H16" s="18"/>
      <c r="I16" s="18"/>
      <c r="J16" s="18"/>
      <c r="K16" s="18"/>
      <c r="L16" s="19"/>
    </row>
    <row r="17" spans="2:12" x14ac:dyDescent="0.2">
      <c r="C17" s="8"/>
      <c r="D17" s="9">
        <v>0</v>
      </c>
      <c r="E17" s="9">
        <v>0</v>
      </c>
      <c r="F17" s="9">
        <v>0</v>
      </c>
      <c r="G17" s="18"/>
      <c r="H17" s="18"/>
      <c r="I17" s="18"/>
      <c r="J17" s="18"/>
      <c r="K17" s="18"/>
      <c r="L17" s="19"/>
    </row>
    <row r="18" spans="2:12" x14ac:dyDescent="0.2">
      <c r="C18" s="8"/>
      <c r="D18" s="9">
        <v>5.2631578950000001E-2</v>
      </c>
      <c r="E18" s="9">
        <v>0</v>
      </c>
      <c r="F18" s="9">
        <v>0</v>
      </c>
      <c r="G18" s="18"/>
      <c r="H18" s="18"/>
      <c r="I18" s="18"/>
      <c r="J18" s="18"/>
      <c r="K18" s="18"/>
      <c r="L18" s="19"/>
    </row>
    <row r="19" spans="2:12" x14ac:dyDescent="0.2">
      <c r="C19" s="8"/>
      <c r="D19" s="9">
        <v>0.33333333329999998</v>
      </c>
      <c r="E19" s="9"/>
      <c r="F19" s="9">
        <v>9.8214285710000002</v>
      </c>
      <c r="G19" s="18"/>
      <c r="H19" s="18"/>
      <c r="I19" s="18"/>
      <c r="J19" s="18"/>
      <c r="K19" s="18"/>
      <c r="L19" s="19"/>
    </row>
    <row r="20" spans="2:12" x14ac:dyDescent="0.2">
      <c r="C20" s="8"/>
      <c r="D20" s="9">
        <v>9.0909090910000004E-2</v>
      </c>
      <c r="E20" s="9"/>
      <c r="F20" s="9">
        <v>4.5454545450000001</v>
      </c>
      <c r="G20" s="18"/>
      <c r="H20" s="18"/>
      <c r="I20" s="18"/>
      <c r="J20" s="18"/>
      <c r="K20" s="18"/>
      <c r="L20" s="19"/>
    </row>
    <row r="21" spans="2:12" x14ac:dyDescent="0.2">
      <c r="C21" s="8"/>
      <c r="D21" s="9">
        <v>3.3898305080000003E-2</v>
      </c>
      <c r="E21" s="18"/>
      <c r="F21" s="18"/>
      <c r="G21" s="18"/>
      <c r="H21" s="18"/>
      <c r="I21" s="18"/>
      <c r="J21" s="18"/>
      <c r="K21" s="18"/>
      <c r="L21" s="19"/>
    </row>
    <row r="22" spans="2:12" x14ac:dyDescent="0.2">
      <c r="C22" s="8"/>
      <c r="D22" s="9">
        <v>7.4074074069999996E-2</v>
      </c>
      <c r="E22" s="18"/>
      <c r="F22" s="18"/>
      <c r="G22" s="18"/>
      <c r="H22" s="18"/>
      <c r="I22" s="18"/>
      <c r="J22" s="18"/>
      <c r="K22" s="18"/>
      <c r="L22" s="19"/>
    </row>
    <row r="23" spans="2:12" x14ac:dyDescent="0.2">
      <c r="C23" s="8"/>
      <c r="D23" s="9">
        <v>2.5000000000000001E-2</v>
      </c>
      <c r="E23" s="18"/>
      <c r="F23" s="18"/>
      <c r="G23" s="18"/>
      <c r="H23" s="18"/>
      <c r="I23" s="18"/>
      <c r="J23" s="18"/>
      <c r="K23" s="18"/>
      <c r="L23" s="19"/>
    </row>
    <row r="24" spans="2:12" x14ac:dyDescent="0.2">
      <c r="C24" s="8"/>
      <c r="D24" s="9">
        <v>2.5000000000000001E-2</v>
      </c>
      <c r="E24" s="18"/>
      <c r="F24" s="18"/>
      <c r="G24" s="18"/>
      <c r="H24" s="18"/>
      <c r="I24" s="18"/>
      <c r="J24" s="18"/>
      <c r="K24" s="18"/>
      <c r="L24" s="19"/>
    </row>
    <row r="25" spans="2:12" x14ac:dyDescent="0.2">
      <c r="C25" s="8"/>
      <c r="D25" s="9">
        <v>2.2222222220000001E-2</v>
      </c>
      <c r="E25" s="18"/>
      <c r="F25" s="18"/>
      <c r="G25" s="18"/>
      <c r="H25" s="18"/>
      <c r="I25" s="18"/>
      <c r="J25" s="18"/>
      <c r="K25" s="18"/>
      <c r="L25" s="19"/>
    </row>
    <row r="26" spans="2:12" x14ac:dyDescent="0.2">
      <c r="C26" s="8"/>
      <c r="D26" s="9">
        <v>5.8823529409999999E-2</v>
      </c>
      <c r="E26" s="18"/>
      <c r="F26" s="18"/>
      <c r="G26" s="18"/>
      <c r="H26" s="18"/>
      <c r="I26" s="18"/>
      <c r="J26" s="18"/>
      <c r="K26" s="18"/>
      <c r="L26" s="19"/>
    </row>
    <row r="27" spans="2:12" x14ac:dyDescent="0.2">
      <c r="C27" s="8"/>
      <c r="D27" s="9">
        <v>5.769230769E-2</v>
      </c>
      <c r="E27" s="18"/>
      <c r="F27" s="18"/>
      <c r="G27" s="18"/>
      <c r="H27" s="18"/>
      <c r="I27" s="18"/>
      <c r="J27" s="18"/>
      <c r="K27" s="18"/>
      <c r="L27" s="19"/>
    </row>
    <row r="28" spans="2:12" x14ac:dyDescent="0.2">
      <c r="C28" s="8"/>
      <c r="D28" s="9">
        <v>0.02</v>
      </c>
      <c r="E28" s="18"/>
      <c r="F28" s="18"/>
      <c r="G28" s="18"/>
      <c r="H28" s="18"/>
      <c r="I28" s="18"/>
      <c r="J28" s="18"/>
      <c r="K28" s="18"/>
      <c r="L28" s="19"/>
    </row>
    <row r="29" spans="2:12" ht="17" thickBot="1" x14ac:dyDescent="0.25">
      <c r="C29" s="11"/>
      <c r="D29" s="12">
        <v>2.4390243900000001E-2</v>
      </c>
      <c r="E29" s="21"/>
      <c r="F29" s="21"/>
      <c r="G29" s="21"/>
      <c r="H29" s="21"/>
      <c r="I29" s="21"/>
      <c r="J29" s="21"/>
      <c r="K29" s="21"/>
      <c r="L29" s="22"/>
    </row>
    <row r="30" spans="2:12" x14ac:dyDescent="0.2">
      <c r="B30" s="4" t="s">
        <v>7</v>
      </c>
      <c r="C30">
        <f>AVERAGE(C5:C29)</f>
        <v>5.1505901506666669</v>
      </c>
      <c r="D30">
        <f t="shared" ref="D30:L30" si="0">AVERAGE(D5:D29)</f>
        <v>0.16359650280839996</v>
      </c>
      <c r="E30">
        <f t="shared" si="0"/>
        <v>5.8072009292857142E-2</v>
      </c>
      <c r="F30">
        <f t="shared" si="0"/>
        <v>1.8450017854</v>
      </c>
      <c r="G30">
        <f t="shared" si="0"/>
        <v>93.17318195</v>
      </c>
      <c r="H30">
        <f t="shared" si="0"/>
        <v>96.657142858</v>
      </c>
      <c r="I30">
        <f t="shared" si="0"/>
        <v>97.606525492000003</v>
      </c>
      <c r="J30">
        <f t="shared" si="0"/>
        <v>45.560303893333334</v>
      </c>
      <c r="K30">
        <f t="shared" si="0"/>
        <v>12.4713509062</v>
      </c>
      <c r="L30">
        <f t="shared" si="0"/>
        <v>0</v>
      </c>
    </row>
    <row r="31" spans="2:12" x14ac:dyDescent="0.2">
      <c r="B31" s="4" t="s">
        <v>46</v>
      </c>
      <c r="C31">
        <f>STDEV(C5:C29)</f>
        <v>3.7775290013629332</v>
      </c>
      <c r="D31">
        <f t="shared" ref="D31:F31" si="1">STDEV(D5:D29)</f>
        <v>0.18361288346623231</v>
      </c>
      <c r="E31">
        <f t="shared" si="1"/>
        <v>0.21728556253542386</v>
      </c>
      <c r="F31">
        <f t="shared" si="1"/>
        <v>2.5044541099898372</v>
      </c>
      <c r="G31">
        <f>(STDEV(G5:G29))/SQRT(G32)</f>
        <v>2.0260418610011279</v>
      </c>
      <c r="H31">
        <f t="shared" ref="H31:L31" si="2">(STDEV(H5:H29))/SQRT(H32)</f>
        <v>1.4815876753327697</v>
      </c>
      <c r="I31">
        <f t="shared" si="2"/>
        <v>0.99548212591092988</v>
      </c>
      <c r="J31">
        <f t="shared" si="2"/>
        <v>9.9301631698532216</v>
      </c>
      <c r="K31">
        <f t="shared" si="2"/>
        <v>1.8271943454141215</v>
      </c>
      <c r="L31">
        <f t="shared" si="2"/>
        <v>0</v>
      </c>
    </row>
    <row r="32" spans="2:12" x14ac:dyDescent="0.2">
      <c r="B32" s="4" t="s">
        <v>18</v>
      </c>
      <c r="C32">
        <f>COUNT(C5:C29)</f>
        <v>9</v>
      </c>
      <c r="D32">
        <f t="shared" ref="D32:L32" si="3">COUNT(D5:D29)</f>
        <v>25</v>
      </c>
      <c r="E32">
        <f t="shared" si="3"/>
        <v>14</v>
      </c>
      <c r="F32">
        <f t="shared" si="3"/>
        <v>16</v>
      </c>
      <c r="G32">
        <f t="shared" si="3"/>
        <v>5</v>
      </c>
      <c r="H32">
        <f t="shared" si="3"/>
        <v>5</v>
      </c>
      <c r="I32">
        <f t="shared" si="3"/>
        <v>5</v>
      </c>
      <c r="J32">
        <f t="shared" si="3"/>
        <v>6</v>
      </c>
      <c r="K32">
        <f t="shared" si="3"/>
        <v>5</v>
      </c>
      <c r="L32">
        <f t="shared" si="3"/>
        <v>6</v>
      </c>
    </row>
    <row r="33" spans="2:12" x14ac:dyDescent="0.2">
      <c r="B33" s="30" t="s">
        <v>50</v>
      </c>
      <c r="C33" s="4" t="s">
        <v>19</v>
      </c>
      <c r="D33" s="4" t="s">
        <v>19</v>
      </c>
      <c r="E33" s="4" t="s">
        <v>19</v>
      </c>
      <c r="F33" s="4" t="s">
        <v>19</v>
      </c>
      <c r="G33" s="4" t="s">
        <v>8</v>
      </c>
      <c r="H33" s="4" t="s">
        <v>8</v>
      </c>
      <c r="I33" s="4" t="s">
        <v>8</v>
      </c>
      <c r="J33" s="4" t="s">
        <v>8</v>
      </c>
      <c r="K33" s="4" t="s">
        <v>8</v>
      </c>
      <c r="L33" s="4" t="s">
        <v>8</v>
      </c>
    </row>
    <row r="34" spans="2:12" x14ac:dyDescent="0.2">
      <c r="B34" s="30" t="s">
        <v>49</v>
      </c>
      <c r="C34" s="4" t="s">
        <v>47</v>
      </c>
      <c r="D34" s="4" t="s">
        <v>47</v>
      </c>
      <c r="E34" s="4" t="s">
        <v>47</v>
      </c>
      <c r="F34" s="4" t="s">
        <v>47</v>
      </c>
      <c r="G34" s="4" t="s">
        <v>48</v>
      </c>
      <c r="H34" s="4" t="s">
        <v>48</v>
      </c>
      <c r="I34" s="4" t="s">
        <v>48</v>
      </c>
      <c r="J34" s="4" t="s">
        <v>48</v>
      </c>
      <c r="K34" s="4" t="s">
        <v>48</v>
      </c>
      <c r="L34" s="4" t="s">
        <v>48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19AA-5624-6641-9018-DC409743E0A9}">
  <sheetPr>
    <tabColor theme="7" tint="0.79998168889431442"/>
  </sheetPr>
  <dimension ref="B2:K16"/>
  <sheetViews>
    <sheetView workbookViewId="0">
      <selection activeCell="E21" sqref="E21"/>
    </sheetView>
  </sheetViews>
  <sheetFormatPr baseColWidth="10" defaultRowHeight="16" x14ac:dyDescent="0.2"/>
  <sheetData>
    <row r="2" spans="2:11" x14ac:dyDescent="0.2">
      <c r="C2" s="121" t="s">
        <v>51</v>
      </c>
      <c r="D2" s="121"/>
      <c r="E2" s="121"/>
      <c r="F2" s="121"/>
      <c r="G2" s="121"/>
      <c r="H2" s="121"/>
      <c r="I2" s="121"/>
      <c r="J2" s="121"/>
      <c r="K2" s="34"/>
    </row>
    <row r="3" spans="2:11" ht="17" thickBot="1" x14ac:dyDescent="0.25">
      <c r="B3" t="s">
        <v>6</v>
      </c>
      <c r="C3" s="35" t="s">
        <v>22</v>
      </c>
      <c r="D3" s="35" t="s">
        <v>23</v>
      </c>
      <c r="E3" s="35">
        <v>1</v>
      </c>
      <c r="F3" s="36" t="s">
        <v>0</v>
      </c>
      <c r="G3" s="36" t="s">
        <v>1</v>
      </c>
      <c r="H3" s="36" t="s">
        <v>2</v>
      </c>
      <c r="I3" s="36" t="s">
        <v>3</v>
      </c>
      <c r="J3" s="36" t="s">
        <v>4</v>
      </c>
      <c r="K3" s="34"/>
    </row>
    <row r="4" spans="2:11" x14ac:dyDescent="0.2">
      <c r="C4" s="37">
        <v>9.0416919819999997</v>
      </c>
      <c r="D4" s="38">
        <v>0</v>
      </c>
      <c r="E4" s="38">
        <v>0</v>
      </c>
      <c r="F4" s="38">
        <v>203.52688610000001</v>
      </c>
      <c r="G4" s="38">
        <v>233.0511635</v>
      </c>
      <c r="H4" s="38">
        <v>109.9374739</v>
      </c>
      <c r="I4" s="38">
        <v>89.602523320000003</v>
      </c>
      <c r="J4" s="39">
        <v>120.2428307</v>
      </c>
      <c r="K4" s="34"/>
    </row>
    <row r="5" spans="2:11" x14ac:dyDescent="0.2">
      <c r="C5" s="40">
        <v>2.4804970919999998</v>
      </c>
      <c r="D5" s="41">
        <v>12.47028965</v>
      </c>
      <c r="E5" s="41">
        <v>1.0494875349999999</v>
      </c>
      <c r="F5" s="41">
        <v>300.55964999999998</v>
      </c>
      <c r="G5" s="41">
        <v>171.64985720000001</v>
      </c>
      <c r="H5" s="41">
        <v>53.128889059999999</v>
      </c>
      <c r="I5" s="41">
        <v>9.0702050169999993</v>
      </c>
      <c r="J5" s="42">
        <v>77.97554624</v>
      </c>
      <c r="K5" s="34"/>
    </row>
    <row r="6" spans="2:11" x14ac:dyDescent="0.2">
      <c r="C6" s="40">
        <v>9.2413914269999999</v>
      </c>
      <c r="D6" s="41">
        <v>3.6536091220000002</v>
      </c>
      <c r="E6" s="41">
        <v>2.259662316</v>
      </c>
      <c r="F6" s="41">
        <v>329.6600881</v>
      </c>
      <c r="G6" s="41">
        <v>166.5409909</v>
      </c>
      <c r="H6" s="41">
        <v>103.6531638</v>
      </c>
      <c r="I6" s="41">
        <v>56.661665030000002</v>
      </c>
      <c r="J6" s="42">
        <v>58.243856270000002</v>
      </c>
      <c r="K6" s="34"/>
    </row>
    <row r="7" spans="2:11" x14ac:dyDescent="0.2">
      <c r="C7" s="40">
        <v>5.7357920580000004</v>
      </c>
      <c r="D7" s="41"/>
      <c r="E7" s="41">
        <v>1.1447672689999999</v>
      </c>
      <c r="F7" s="41">
        <v>360.36489510000001</v>
      </c>
      <c r="G7" s="41">
        <v>334.01536329999999</v>
      </c>
      <c r="H7" s="41">
        <v>21.25142263</v>
      </c>
      <c r="I7" s="41">
        <v>16.176916309999999</v>
      </c>
      <c r="J7" s="42">
        <v>2.1312918399999998</v>
      </c>
      <c r="K7" s="34"/>
    </row>
    <row r="8" spans="2:11" x14ac:dyDescent="0.2">
      <c r="C8" s="40">
        <v>7.9836744790000003</v>
      </c>
      <c r="D8" s="41"/>
      <c r="E8" s="41"/>
      <c r="F8" s="41"/>
      <c r="G8" s="41"/>
      <c r="H8" s="41">
        <v>32.904310420000002</v>
      </c>
      <c r="I8" s="41">
        <v>5.5245477919999999</v>
      </c>
      <c r="J8" s="42">
        <v>94.271703239999994</v>
      </c>
      <c r="K8" s="34"/>
    </row>
    <row r="9" spans="2:11" ht="17" thickBot="1" x14ac:dyDescent="0.25">
      <c r="C9" s="43">
        <v>5.5656974930000001</v>
      </c>
      <c r="D9" s="44"/>
      <c r="E9" s="44"/>
      <c r="F9" s="44"/>
      <c r="G9" s="44"/>
      <c r="H9" s="44">
        <v>5.5903916689999997</v>
      </c>
      <c r="I9" s="44">
        <v>131.73713670000001</v>
      </c>
      <c r="J9" s="45">
        <v>2.1327327559999998</v>
      </c>
      <c r="K9" s="34"/>
    </row>
    <row r="10" spans="2:11" x14ac:dyDescent="0.2">
      <c r="B10" s="4" t="s">
        <v>7</v>
      </c>
      <c r="C10" s="34">
        <f t="shared" ref="C10:J10" si="0">AVERAGE(C4:C9)</f>
        <v>6.6747907551666676</v>
      </c>
      <c r="D10" s="34">
        <f t="shared" si="0"/>
        <v>5.3746329240000001</v>
      </c>
      <c r="E10" s="34">
        <f t="shared" si="0"/>
        <v>1.11347928</v>
      </c>
      <c r="F10" s="34">
        <f t="shared" si="0"/>
        <v>298.52787982500001</v>
      </c>
      <c r="G10" s="34">
        <f t="shared" si="0"/>
        <v>226.31434372500001</v>
      </c>
      <c r="H10" s="34">
        <f t="shared" si="0"/>
        <v>54.41094191316666</v>
      </c>
      <c r="I10" s="34">
        <f t="shared" si="0"/>
        <v>51.462165694833324</v>
      </c>
      <c r="J10" s="34">
        <f t="shared" si="0"/>
        <v>59.166326841</v>
      </c>
      <c r="K10" s="34"/>
    </row>
    <row r="11" spans="2:11" x14ac:dyDescent="0.2">
      <c r="B11" s="4" t="s">
        <v>8</v>
      </c>
      <c r="C11" s="34">
        <f t="shared" ref="C11:J11" si="1">(STDEV(C4:C9))/SQRT(C12)</f>
        <v>1.0584067078884885</v>
      </c>
      <c r="D11" s="34">
        <f t="shared" si="1"/>
        <v>3.70128235363602</v>
      </c>
      <c r="E11" s="34">
        <f t="shared" si="1"/>
        <v>0.46175801208418915</v>
      </c>
      <c r="F11" s="34">
        <f t="shared" si="1"/>
        <v>33.939097106655673</v>
      </c>
      <c r="G11" s="34">
        <f t="shared" si="1"/>
        <v>38.950774653357023</v>
      </c>
      <c r="H11" s="34">
        <f t="shared" si="1"/>
        <v>17.7530944474215</v>
      </c>
      <c r="I11" s="34">
        <f t="shared" si="1"/>
        <v>20.879163884791883</v>
      </c>
      <c r="J11" s="34">
        <f t="shared" si="1"/>
        <v>19.852112006808266</v>
      </c>
      <c r="K11" s="34"/>
    </row>
    <row r="12" spans="2:11" x14ac:dyDescent="0.2">
      <c r="B12" s="4" t="s">
        <v>21</v>
      </c>
      <c r="C12" s="34">
        <f>COUNT(C4:C9)</f>
        <v>6</v>
      </c>
      <c r="D12" s="34">
        <f t="shared" ref="D12:J12" si="2">COUNT(D4:D9)</f>
        <v>3</v>
      </c>
      <c r="E12" s="34">
        <f t="shared" si="2"/>
        <v>4</v>
      </c>
      <c r="F12" s="34">
        <f t="shared" si="2"/>
        <v>4</v>
      </c>
      <c r="G12" s="34">
        <f t="shared" si="2"/>
        <v>4</v>
      </c>
      <c r="H12" s="34">
        <f t="shared" si="2"/>
        <v>6</v>
      </c>
      <c r="I12" s="34">
        <f t="shared" si="2"/>
        <v>6</v>
      </c>
      <c r="J12" s="34">
        <f t="shared" si="2"/>
        <v>6</v>
      </c>
      <c r="K12" s="34"/>
    </row>
    <row r="13" spans="2:11" x14ac:dyDescent="0.2">
      <c r="C13" s="34"/>
      <c r="D13" s="34"/>
      <c r="E13" s="34"/>
      <c r="F13" s="34"/>
      <c r="G13" s="34"/>
      <c r="H13" s="34"/>
      <c r="I13" s="34"/>
      <c r="J13" s="34"/>
      <c r="K13" s="34"/>
    </row>
    <row r="14" spans="2:11" x14ac:dyDescent="0.2">
      <c r="C14" s="34"/>
      <c r="D14" s="34"/>
      <c r="E14" s="34"/>
      <c r="F14" s="34"/>
      <c r="G14" s="34"/>
      <c r="H14" s="34"/>
      <c r="I14" s="34"/>
      <c r="J14" s="34"/>
      <c r="K14" s="34"/>
    </row>
    <row r="15" spans="2:11" x14ac:dyDescent="0.2">
      <c r="C15" s="34"/>
      <c r="D15" s="34"/>
      <c r="E15" s="34"/>
      <c r="F15" s="34"/>
      <c r="G15" s="34"/>
      <c r="H15" s="34"/>
      <c r="I15" s="34"/>
      <c r="J15" s="34"/>
      <c r="K15" s="34"/>
    </row>
    <row r="16" spans="2:11" x14ac:dyDescent="0.2">
      <c r="C16" s="34"/>
      <c r="D16" s="34"/>
      <c r="E16" s="34"/>
      <c r="F16" s="34"/>
      <c r="G16" s="34"/>
      <c r="H16" s="34"/>
      <c r="I16" s="34"/>
      <c r="J16" s="34"/>
      <c r="K16" s="34"/>
    </row>
  </sheetData>
  <mergeCells count="1">
    <mergeCell ref="C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47B9-C507-2D48-8FC7-A67C2DDAAAF0}">
  <sheetPr>
    <tabColor theme="7" tint="0.79998168889431442"/>
  </sheetPr>
  <dimension ref="B2:K20"/>
  <sheetViews>
    <sheetView workbookViewId="0">
      <selection activeCell="F18" sqref="F18"/>
    </sheetView>
  </sheetViews>
  <sheetFormatPr baseColWidth="10" defaultRowHeight="16" x14ac:dyDescent="0.2"/>
  <sheetData>
    <row r="2" spans="2:11" x14ac:dyDescent="0.2">
      <c r="B2" s="34"/>
      <c r="C2" s="121" t="s">
        <v>52</v>
      </c>
      <c r="D2" s="121"/>
      <c r="E2" s="121"/>
      <c r="F2" s="121"/>
      <c r="G2" s="121"/>
      <c r="H2" s="121"/>
      <c r="I2" s="121"/>
      <c r="J2" s="121"/>
      <c r="K2" s="34"/>
    </row>
    <row r="3" spans="2:11" ht="17" thickBot="1" x14ac:dyDescent="0.25">
      <c r="B3" s="34" t="s">
        <v>6</v>
      </c>
      <c r="C3" s="35" t="s">
        <v>22</v>
      </c>
      <c r="D3" s="35" t="s">
        <v>23</v>
      </c>
      <c r="E3" s="35">
        <v>1</v>
      </c>
      <c r="F3" s="36" t="s">
        <v>0</v>
      </c>
      <c r="G3" s="36" t="s">
        <v>1</v>
      </c>
      <c r="H3" s="36" t="s">
        <v>2</v>
      </c>
      <c r="I3" s="36" t="s">
        <v>3</v>
      </c>
      <c r="J3" s="36" t="s">
        <v>4</v>
      </c>
      <c r="K3" s="34"/>
    </row>
    <row r="4" spans="2:11" x14ac:dyDescent="0.2">
      <c r="B4" s="34"/>
      <c r="C4" s="37">
        <v>123.2469195</v>
      </c>
      <c r="D4" s="38">
        <v>138.49070520000001</v>
      </c>
      <c r="E4" s="38">
        <v>143.59847099999999</v>
      </c>
      <c r="F4" s="38">
        <v>21.70016498</v>
      </c>
      <c r="G4" s="38">
        <v>8.7699735529999998</v>
      </c>
      <c r="H4" s="38">
        <v>25.04687779</v>
      </c>
      <c r="I4" s="38">
        <v>19.832919480000001</v>
      </c>
      <c r="J4" s="39">
        <v>13.61666936</v>
      </c>
      <c r="K4" s="34"/>
    </row>
    <row r="5" spans="2:11" x14ac:dyDescent="0.2">
      <c r="B5" s="34"/>
      <c r="C5" s="40">
        <v>87.5920548</v>
      </c>
      <c r="D5" s="41">
        <v>118.2598029</v>
      </c>
      <c r="E5" s="41">
        <v>128.8097506</v>
      </c>
      <c r="F5" s="41">
        <v>12.33523679</v>
      </c>
      <c r="G5" s="41">
        <v>12.568243860000001</v>
      </c>
      <c r="H5" s="41">
        <v>24.42258468</v>
      </c>
      <c r="I5" s="41">
        <v>24.884559459999998</v>
      </c>
      <c r="J5" s="42">
        <v>67.710025259999995</v>
      </c>
      <c r="K5" s="34"/>
    </row>
    <row r="6" spans="2:11" x14ac:dyDescent="0.2">
      <c r="B6" s="34"/>
      <c r="C6" s="40">
        <v>89.161025739999999</v>
      </c>
      <c r="D6" s="41">
        <v>115.4078049</v>
      </c>
      <c r="E6" s="41">
        <v>135.5939554</v>
      </c>
      <c r="F6" s="41">
        <v>11.418090360000001</v>
      </c>
      <c r="G6" s="41">
        <v>11.04338694</v>
      </c>
      <c r="H6" s="41">
        <v>21.091604090000001</v>
      </c>
      <c r="I6" s="41">
        <v>41.510230200000002</v>
      </c>
      <c r="J6" s="42">
        <v>56.29427347</v>
      </c>
      <c r="K6" s="34"/>
    </row>
    <row r="7" spans="2:11" x14ac:dyDescent="0.2">
      <c r="B7" s="34"/>
      <c r="C7" s="40"/>
      <c r="D7" s="41"/>
      <c r="E7" s="41">
        <v>120.0424345</v>
      </c>
      <c r="F7" s="41">
        <v>11.56627095</v>
      </c>
      <c r="G7" s="41">
        <v>14.2291633</v>
      </c>
      <c r="H7" s="41">
        <v>23.681043939999999</v>
      </c>
      <c r="I7" s="41">
        <v>28.58078287</v>
      </c>
      <c r="J7" s="42">
        <v>11.99263562</v>
      </c>
      <c r="K7" s="34"/>
    </row>
    <row r="8" spans="2:11" x14ac:dyDescent="0.2">
      <c r="B8" s="34"/>
      <c r="C8" s="40"/>
      <c r="D8" s="41"/>
      <c r="E8" s="41"/>
      <c r="F8" s="41"/>
      <c r="G8" s="41"/>
      <c r="H8" s="41">
        <v>10.02982746</v>
      </c>
      <c r="I8" s="41">
        <v>20.9711675</v>
      </c>
      <c r="J8" s="42">
        <v>139.0801323</v>
      </c>
      <c r="K8" s="34"/>
    </row>
    <row r="9" spans="2:11" ht="17" thickBot="1" x14ac:dyDescent="0.25">
      <c r="B9" s="34"/>
      <c r="C9" s="43"/>
      <c r="D9" s="44"/>
      <c r="E9" s="44"/>
      <c r="F9" s="44"/>
      <c r="G9" s="44"/>
      <c r="H9" s="44">
        <v>28.07501297</v>
      </c>
      <c r="I9" s="44">
        <v>20.227181890000001</v>
      </c>
      <c r="J9" s="45">
        <v>11.151811759999999</v>
      </c>
      <c r="K9" s="34"/>
    </row>
    <row r="10" spans="2:11" x14ac:dyDescent="0.2">
      <c r="B10" s="35" t="s">
        <v>7</v>
      </c>
      <c r="C10" s="34">
        <f t="shared" ref="C10:J10" si="0">AVERAGE(C4:C9)</f>
        <v>100.00000001333335</v>
      </c>
      <c r="D10" s="34">
        <f t="shared" si="0"/>
        <v>124.05277100000001</v>
      </c>
      <c r="E10" s="34">
        <f t="shared" si="0"/>
        <v>132.01115287499999</v>
      </c>
      <c r="F10" s="34">
        <f t="shared" si="0"/>
        <v>14.254940770000001</v>
      </c>
      <c r="G10" s="34">
        <f t="shared" si="0"/>
        <v>11.652691913249999</v>
      </c>
      <c r="H10" s="34">
        <f t="shared" si="0"/>
        <v>22.057825155</v>
      </c>
      <c r="I10" s="34">
        <f t="shared" si="0"/>
        <v>26.001140233333334</v>
      </c>
      <c r="J10" s="34">
        <f t="shared" si="0"/>
        <v>49.974257961666659</v>
      </c>
      <c r="K10" s="34"/>
    </row>
    <row r="11" spans="2:11" x14ac:dyDescent="0.2">
      <c r="B11" s="35" t="s">
        <v>8</v>
      </c>
      <c r="C11" s="34">
        <f t="shared" ref="C11:J11" si="1">(STDEV(C4:C9))/SQRT(C12)</f>
        <v>11.632280754683057</v>
      </c>
      <c r="D11" s="34">
        <f t="shared" si="1"/>
        <v>7.2657628899895617</v>
      </c>
      <c r="E11" s="34">
        <f t="shared" si="1"/>
        <v>5.0050109168174108</v>
      </c>
      <c r="F11" s="34">
        <f t="shared" si="1"/>
        <v>2.4898676764989913</v>
      </c>
      <c r="G11" s="34">
        <f t="shared" si="1"/>
        <v>1.16037917182592</v>
      </c>
      <c r="H11" s="34">
        <f t="shared" si="1"/>
        <v>2.5753590260273436</v>
      </c>
      <c r="I11" s="34">
        <f t="shared" si="1"/>
        <v>3.3917515055446095</v>
      </c>
      <c r="J11" s="34">
        <f t="shared" si="1"/>
        <v>20.466246271197694</v>
      </c>
      <c r="K11" s="34"/>
    </row>
    <row r="12" spans="2:11" x14ac:dyDescent="0.2">
      <c r="B12" s="35" t="s">
        <v>21</v>
      </c>
      <c r="C12" s="34">
        <f>COUNT(C4:C9)</f>
        <v>3</v>
      </c>
      <c r="D12" s="34">
        <f t="shared" ref="D12:J12" si="2">COUNT(D4:D9)</f>
        <v>3</v>
      </c>
      <c r="E12" s="34">
        <f t="shared" si="2"/>
        <v>4</v>
      </c>
      <c r="F12" s="34">
        <f t="shared" si="2"/>
        <v>4</v>
      </c>
      <c r="G12" s="34">
        <f t="shared" si="2"/>
        <v>4</v>
      </c>
      <c r="H12" s="34">
        <f t="shared" si="2"/>
        <v>6</v>
      </c>
      <c r="I12" s="34">
        <f t="shared" si="2"/>
        <v>6</v>
      </c>
      <c r="J12" s="34">
        <f t="shared" si="2"/>
        <v>6</v>
      </c>
      <c r="K12" s="34"/>
    </row>
    <row r="13" spans="2:11" x14ac:dyDescent="0.2"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2:11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2:11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2:11" x14ac:dyDescent="0.2"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2:11" x14ac:dyDescent="0.2"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2:11" x14ac:dyDescent="0.2"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2:11" x14ac:dyDescent="0.2"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2:11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</row>
  </sheetData>
  <mergeCells count="1">
    <mergeCell ref="C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0B48-D411-8B4A-AB9E-1646B5019638}">
  <sheetPr>
    <tabColor theme="7" tint="0.79998168889431442"/>
  </sheetPr>
  <dimension ref="B1:R44"/>
  <sheetViews>
    <sheetView workbookViewId="0">
      <selection activeCell="D20" sqref="D20"/>
    </sheetView>
  </sheetViews>
  <sheetFormatPr baseColWidth="10" defaultRowHeight="16" x14ac:dyDescent="0.2"/>
  <cols>
    <col min="2" max="2" width="15" customWidth="1"/>
  </cols>
  <sheetData>
    <row r="1" spans="2:18" x14ac:dyDescent="0.2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2:18" x14ac:dyDescent="0.2">
      <c r="B2" s="34"/>
      <c r="C2" s="121" t="s">
        <v>53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2:18" x14ac:dyDescent="0.2">
      <c r="B3" s="34" t="s">
        <v>6</v>
      </c>
      <c r="C3" s="123" t="s">
        <v>22</v>
      </c>
      <c r="D3" s="123"/>
      <c r="E3" s="122" t="s">
        <v>23</v>
      </c>
      <c r="F3" s="122"/>
      <c r="G3" s="124">
        <v>1</v>
      </c>
      <c r="H3" s="124"/>
      <c r="I3" s="125">
        <v>2</v>
      </c>
      <c r="J3" s="125"/>
      <c r="K3" s="124">
        <v>4</v>
      </c>
      <c r="L3" s="124"/>
      <c r="M3" s="122">
        <v>6</v>
      </c>
      <c r="N3" s="122"/>
      <c r="O3" s="123">
        <v>12</v>
      </c>
      <c r="P3" s="123"/>
      <c r="Q3" s="122">
        <v>24</v>
      </c>
      <c r="R3" s="122"/>
    </row>
    <row r="4" spans="2:18" ht="17" thickBot="1" x14ac:dyDescent="0.25">
      <c r="B4" s="34"/>
      <c r="C4" s="50" t="s">
        <v>54</v>
      </c>
      <c r="D4" s="50" t="s">
        <v>55</v>
      </c>
      <c r="E4" s="50" t="s">
        <v>54</v>
      </c>
      <c r="F4" s="50" t="s">
        <v>55</v>
      </c>
      <c r="G4" s="50" t="s">
        <v>54</v>
      </c>
      <c r="H4" s="50" t="s">
        <v>55</v>
      </c>
      <c r="I4" s="50" t="s">
        <v>54</v>
      </c>
      <c r="J4" s="50" t="s">
        <v>55</v>
      </c>
      <c r="K4" s="50" t="s">
        <v>54</v>
      </c>
      <c r="L4" s="50" t="s">
        <v>55</v>
      </c>
      <c r="M4" s="50" t="s">
        <v>54</v>
      </c>
      <c r="N4" s="50" t="s">
        <v>55</v>
      </c>
      <c r="O4" s="50" t="s">
        <v>54</v>
      </c>
      <c r="P4" s="50" t="s">
        <v>55</v>
      </c>
      <c r="Q4" s="50" t="s">
        <v>54</v>
      </c>
      <c r="R4" s="50" t="s">
        <v>55</v>
      </c>
    </row>
    <row r="5" spans="2:18" x14ac:dyDescent="0.2">
      <c r="B5" s="34"/>
      <c r="C5" s="37">
        <v>0</v>
      </c>
      <c r="D5" s="38">
        <v>0</v>
      </c>
      <c r="E5" s="38">
        <v>0.36231884060000003</v>
      </c>
      <c r="F5" s="38">
        <v>1.538461538</v>
      </c>
      <c r="G5" s="38">
        <v>10.061264270000001</v>
      </c>
      <c r="H5" s="38">
        <v>6.7056530209999998</v>
      </c>
      <c r="I5" s="38">
        <v>0</v>
      </c>
      <c r="J5" s="38">
        <v>0</v>
      </c>
      <c r="K5" s="38">
        <v>12.127647359999999</v>
      </c>
      <c r="L5" s="38">
        <v>0.37593984959999999</v>
      </c>
      <c r="M5" s="38">
        <v>4.8009589300000002</v>
      </c>
      <c r="N5" s="38">
        <v>1.5582613080000001</v>
      </c>
      <c r="O5" s="38">
        <v>1.286764706</v>
      </c>
      <c r="P5" s="38">
        <v>2.5210084030000002</v>
      </c>
      <c r="Q5" s="38">
        <v>0</v>
      </c>
      <c r="R5" s="39">
        <v>0</v>
      </c>
    </row>
    <row r="6" spans="2:18" x14ac:dyDescent="0.2">
      <c r="B6" s="34"/>
      <c r="C6" s="40">
        <v>0</v>
      </c>
      <c r="D6" s="41">
        <v>0</v>
      </c>
      <c r="E6" s="41">
        <v>0.83426028919999995</v>
      </c>
      <c r="F6" s="41">
        <v>7.424916574</v>
      </c>
      <c r="G6" s="41">
        <v>6.3175501799999996</v>
      </c>
      <c r="H6" s="41">
        <v>2.6698404529999999</v>
      </c>
      <c r="I6" s="41">
        <v>4.926801802</v>
      </c>
      <c r="J6" s="41">
        <v>0</v>
      </c>
      <c r="K6" s="41">
        <v>6.0626858840000004</v>
      </c>
      <c r="L6" s="41">
        <v>0</v>
      </c>
      <c r="M6" s="41">
        <v>17.612769329999999</v>
      </c>
      <c r="N6" s="41">
        <v>0.39370078739999997</v>
      </c>
      <c r="O6" s="41">
        <v>1.467584131</v>
      </c>
      <c r="P6" s="41">
        <v>0</v>
      </c>
      <c r="Q6" s="41">
        <v>0.86956521740000003</v>
      </c>
      <c r="R6" s="42">
        <v>0.82848339609999999</v>
      </c>
    </row>
    <row r="7" spans="2:18" x14ac:dyDescent="0.2">
      <c r="B7" s="34"/>
      <c r="C7" s="40">
        <v>0</v>
      </c>
      <c r="D7" s="41">
        <v>0.3546099291</v>
      </c>
      <c r="E7" s="41">
        <v>10.69989107</v>
      </c>
      <c r="F7" s="41">
        <v>7.3747276690000003</v>
      </c>
      <c r="G7" s="41">
        <v>7.2806870779999997</v>
      </c>
      <c r="H7" s="41">
        <v>5.7302994810000003</v>
      </c>
      <c r="I7" s="41">
        <v>0.37037037039999998</v>
      </c>
      <c r="J7" s="41">
        <v>0.37037037039999998</v>
      </c>
      <c r="K7" s="41">
        <v>14.04637681</v>
      </c>
      <c r="L7" s="41">
        <v>3.0869565219999999</v>
      </c>
      <c r="M7" s="41">
        <v>8.7255813950000007</v>
      </c>
      <c r="N7" s="41">
        <v>1.162790698</v>
      </c>
      <c r="O7" s="41">
        <v>1.2096774189999999</v>
      </c>
      <c r="P7" s="41">
        <v>0</v>
      </c>
      <c r="Q7" s="41">
        <v>0.89285714289999996</v>
      </c>
      <c r="R7" s="42">
        <v>0.856264637</v>
      </c>
    </row>
    <row r="8" spans="2:18" x14ac:dyDescent="0.2">
      <c r="B8" s="34"/>
      <c r="C8" s="40">
        <v>0</v>
      </c>
      <c r="D8" s="41">
        <v>0</v>
      </c>
      <c r="E8" s="41"/>
      <c r="F8" s="61"/>
      <c r="G8" s="41">
        <v>9.2431504820000008</v>
      </c>
      <c r="H8" s="41">
        <v>18.45079591</v>
      </c>
      <c r="I8" s="41">
        <v>1.818181818</v>
      </c>
      <c r="J8" s="41">
        <v>0.4424778761</v>
      </c>
      <c r="K8" s="41">
        <v>5.6876456879999999</v>
      </c>
      <c r="L8" s="41">
        <v>0.75757575759999995</v>
      </c>
      <c r="M8" s="41">
        <v>10.35130719</v>
      </c>
      <c r="N8" s="41">
        <v>0.36764705879999998</v>
      </c>
      <c r="O8" s="41">
        <v>0.4</v>
      </c>
      <c r="P8" s="41">
        <v>0.37593984959999999</v>
      </c>
      <c r="Q8" s="41">
        <v>0.4424778761</v>
      </c>
      <c r="R8" s="42">
        <v>0</v>
      </c>
    </row>
    <row r="9" spans="2:18" x14ac:dyDescent="0.2">
      <c r="B9" s="34"/>
      <c r="C9" s="40">
        <v>0</v>
      </c>
      <c r="D9" s="41">
        <v>0</v>
      </c>
      <c r="E9" s="41"/>
      <c r="F9" s="61"/>
      <c r="G9" s="41"/>
      <c r="H9" s="61"/>
      <c r="I9" s="41"/>
      <c r="J9" s="41"/>
      <c r="K9" s="61"/>
      <c r="L9" s="61"/>
      <c r="M9" s="41">
        <v>4.5283663699999996</v>
      </c>
      <c r="N9" s="41">
        <v>1.8910913650000001</v>
      </c>
      <c r="O9" s="41">
        <v>2.0392394010000001</v>
      </c>
      <c r="P9" s="41">
        <v>0</v>
      </c>
      <c r="Q9" s="41">
        <v>0.45045045049999999</v>
      </c>
      <c r="R9" s="42">
        <v>1.2820512820000001</v>
      </c>
    </row>
    <row r="10" spans="2:18" ht="17" thickBot="1" x14ac:dyDescent="0.25">
      <c r="B10" s="35"/>
      <c r="C10" s="43"/>
      <c r="D10" s="59"/>
      <c r="E10" s="44"/>
      <c r="F10" s="59"/>
      <c r="G10" s="44"/>
      <c r="H10" s="59"/>
      <c r="I10" s="44"/>
      <c r="J10" s="59"/>
      <c r="K10" s="59"/>
      <c r="L10" s="59"/>
      <c r="M10" s="44">
        <v>20.97165992</v>
      </c>
      <c r="N10" s="44">
        <v>0.3846153846</v>
      </c>
      <c r="O10" s="44">
        <v>0.81300813009999995</v>
      </c>
      <c r="P10" s="44">
        <v>0.81300813009999995</v>
      </c>
      <c r="Q10" s="44">
        <v>0</v>
      </c>
      <c r="R10" s="45">
        <v>3.9029795620000001</v>
      </c>
    </row>
    <row r="11" spans="2:18" x14ac:dyDescent="0.2">
      <c r="B11" s="35" t="s">
        <v>7</v>
      </c>
      <c r="C11" s="34">
        <f>AVERAGE(C5:C10)</f>
        <v>0</v>
      </c>
      <c r="D11" s="34">
        <f t="shared" ref="D11:R11" si="0">AVERAGE(D5:D10)</f>
        <v>7.0921985820000005E-2</v>
      </c>
      <c r="E11" s="34">
        <f t="shared" si="0"/>
        <v>3.9654900665999997</v>
      </c>
      <c r="F11" s="34">
        <f t="shared" si="0"/>
        <v>5.4460352603333346</v>
      </c>
      <c r="G11" s="34">
        <f t="shared" si="0"/>
        <v>8.2256630024999993</v>
      </c>
      <c r="H11" s="34">
        <f t="shared" si="0"/>
        <v>8.3891472162499987</v>
      </c>
      <c r="I11" s="34">
        <f t="shared" si="0"/>
        <v>1.7788384976</v>
      </c>
      <c r="J11" s="34">
        <f t="shared" si="0"/>
        <v>0.203212061625</v>
      </c>
      <c r="K11" s="34">
        <f t="shared" si="0"/>
        <v>9.4810889355000008</v>
      </c>
      <c r="L11" s="34">
        <f t="shared" si="0"/>
        <v>1.0551180323</v>
      </c>
      <c r="M11" s="34">
        <f t="shared" si="0"/>
        <v>11.165107189166667</v>
      </c>
      <c r="N11" s="34">
        <f t="shared" si="0"/>
        <v>0.95968443363333333</v>
      </c>
      <c r="O11" s="34">
        <f t="shared" si="0"/>
        <v>1.20271229785</v>
      </c>
      <c r="P11" s="34">
        <f t="shared" si="0"/>
        <v>0.61832606378333332</v>
      </c>
      <c r="Q11" s="34">
        <f t="shared" si="0"/>
        <v>0.44255844781666664</v>
      </c>
      <c r="R11" s="34">
        <f t="shared" si="0"/>
        <v>1.1449631461833334</v>
      </c>
    </row>
    <row r="12" spans="2:18" x14ac:dyDescent="0.2">
      <c r="B12" s="35" t="s">
        <v>8</v>
      </c>
      <c r="C12" s="34">
        <f>(STDEV(C5:C10))/SQRT(C13)</f>
        <v>0</v>
      </c>
      <c r="D12" s="34">
        <f t="shared" ref="D12:R12" si="1">(STDEV(D5:D10))/SQRT(D13)</f>
        <v>7.0921985819999991E-2</v>
      </c>
      <c r="E12" s="34">
        <f t="shared" si="1"/>
        <v>3.3699554813415991</v>
      </c>
      <c r="F12" s="34">
        <f t="shared" si="1"/>
        <v>1.9538405793162643</v>
      </c>
      <c r="G12" s="34">
        <f t="shared" si="1"/>
        <v>0.86306560321625725</v>
      </c>
      <c r="H12" s="34">
        <f t="shared" si="1"/>
        <v>3.4623073745851776</v>
      </c>
      <c r="I12" s="34">
        <f t="shared" si="1"/>
        <v>1.1202406634510567</v>
      </c>
      <c r="J12" s="34">
        <f t="shared" si="1"/>
        <v>0.11824420850816506</v>
      </c>
      <c r="K12" s="34">
        <f t="shared" si="1"/>
        <v>2.1197841078330057</v>
      </c>
      <c r="L12" s="34">
        <f t="shared" si="1"/>
        <v>0.69470953878823383</v>
      </c>
      <c r="M12" s="34">
        <f t="shared" si="1"/>
        <v>2.7622641187345192</v>
      </c>
      <c r="N12" s="34">
        <f t="shared" si="1"/>
        <v>0.27499184552204742</v>
      </c>
      <c r="O12" s="34">
        <f t="shared" si="1"/>
        <v>0.22900250173382872</v>
      </c>
      <c r="P12" s="34">
        <f t="shared" si="1"/>
        <v>0.40265095021204306</v>
      </c>
      <c r="Q12" s="34">
        <f t="shared" si="1"/>
        <v>0.16092254303750159</v>
      </c>
      <c r="R12" s="34">
        <f t="shared" si="1"/>
        <v>0.58965626089978507</v>
      </c>
    </row>
    <row r="13" spans="2:18" x14ac:dyDescent="0.2">
      <c r="B13" s="35" t="s">
        <v>21</v>
      </c>
      <c r="C13" s="34">
        <f>COUNT(C5:C10)</f>
        <v>5</v>
      </c>
      <c r="D13" s="34">
        <f t="shared" ref="D13:R13" si="2">COUNT(D5:D10)</f>
        <v>5</v>
      </c>
      <c r="E13" s="34">
        <f t="shared" si="2"/>
        <v>3</v>
      </c>
      <c r="F13" s="34">
        <f t="shared" si="2"/>
        <v>3</v>
      </c>
      <c r="G13" s="34">
        <f t="shared" si="2"/>
        <v>4</v>
      </c>
      <c r="H13" s="34">
        <f t="shared" si="2"/>
        <v>4</v>
      </c>
      <c r="I13" s="34">
        <f t="shared" si="2"/>
        <v>4</v>
      </c>
      <c r="J13" s="34">
        <f t="shared" si="2"/>
        <v>4</v>
      </c>
      <c r="K13" s="34">
        <f t="shared" si="2"/>
        <v>4</v>
      </c>
      <c r="L13" s="34">
        <f t="shared" si="2"/>
        <v>4</v>
      </c>
      <c r="M13" s="34">
        <f t="shared" si="2"/>
        <v>6</v>
      </c>
      <c r="N13" s="34">
        <f t="shared" si="2"/>
        <v>6</v>
      </c>
      <c r="O13" s="34">
        <f t="shared" si="2"/>
        <v>6</v>
      </c>
      <c r="P13" s="34">
        <f t="shared" si="2"/>
        <v>6</v>
      </c>
      <c r="Q13" s="34">
        <f t="shared" si="2"/>
        <v>6</v>
      </c>
      <c r="R13" s="34">
        <f t="shared" si="2"/>
        <v>6</v>
      </c>
    </row>
    <row r="14" spans="2:18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2:18" x14ac:dyDescent="0.2">
      <c r="B15" s="62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2:18" x14ac:dyDescent="0.2">
      <c r="B16" s="34"/>
      <c r="L16" s="34"/>
      <c r="M16" s="34"/>
      <c r="N16" s="34"/>
      <c r="O16" s="34"/>
      <c r="P16" s="34"/>
      <c r="Q16" s="34"/>
      <c r="R16" s="34"/>
    </row>
    <row r="24" spans="3:14" x14ac:dyDescent="0.2">
      <c r="C24" s="46"/>
      <c r="D24" s="46"/>
      <c r="E24" s="46"/>
      <c r="F24" s="46"/>
      <c r="G24" s="46"/>
      <c r="H24" s="46"/>
    </row>
    <row r="25" spans="3:14" x14ac:dyDescent="0.2">
      <c r="C25" s="46"/>
      <c r="D25" s="46"/>
      <c r="E25" s="46"/>
      <c r="F25" s="46"/>
      <c r="G25" s="46"/>
      <c r="H25" s="46"/>
    </row>
    <row r="26" spans="3:14" x14ac:dyDescent="0.2">
      <c r="C26" s="46"/>
      <c r="D26" s="46"/>
      <c r="E26" s="46"/>
      <c r="F26" s="46"/>
      <c r="G26" s="46"/>
      <c r="H26" s="46"/>
    </row>
    <row r="27" spans="3:14" x14ac:dyDescent="0.2">
      <c r="C27" s="46"/>
      <c r="D27" s="46"/>
      <c r="E27" s="46"/>
      <c r="F27" s="46"/>
      <c r="G27" s="46"/>
      <c r="H27" s="46"/>
      <c r="K27" s="46"/>
    </row>
    <row r="28" spans="3:14" x14ac:dyDescent="0.2">
      <c r="C28" s="46"/>
      <c r="D28" s="46"/>
      <c r="E28" s="46"/>
      <c r="F28" s="46"/>
      <c r="G28" s="46"/>
      <c r="H28" s="46"/>
      <c r="K28" s="46"/>
      <c r="M28" s="46"/>
      <c r="N28" s="46"/>
    </row>
    <row r="29" spans="3:14" x14ac:dyDescent="0.2">
      <c r="C29" s="46"/>
      <c r="D29" s="46"/>
      <c r="E29" s="46"/>
      <c r="F29" s="46"/>
      <c r="G29" s="46"/>
      <c r="H29" s="46"/>
      <c r="J29" s="46"/>
      <c r="K29" s="46"/>
      <c r="L29" s="46"/>
      <c r="M29" s="46"/>
      <c r="N29" s="46"/>
    </row>
    <row r="30" spans="3:14" x14ac:dyDescent="0.2">
      <c r="C30" s="46"/>
      <c r="D30" s="46"/>
      <c r="E30" s="46"/>
      <c r="F30" s="46"/>
      <c r="G30" s="46"/>
      <c r="H30" s="46"/>
    </row>
    <row r="31" spans="3:14" x14ac:dyDescent="0.2">
      <c r="C31" s="46"/>
      <c r="D31" s="46"/>
      <c r="E31" s="46"/>
      <c r="F31" s="46"/>
      <c r="G31" s="46"/>
      <c r="H31" s="46"/>
    </row>
    <row r="37" spans="4:15" x14ac:dyDescent="0.2">
      <c r="D37" s="46"/>
      <c r="E37" s="46"/>
      <c r="F37" s="46"/>
      <c r="G37" s="46"/>
      <c r="H37" s="46"/>
      <c r="I37" s="46"/>
    </row>
    <row r="38" spans="4:15" x14ac:dyDescent="0.2">
      <c r="D38" s="46"/>
      <c r="E38" s="46"/>
      <c r="F38" s="46"/>
      <c r="G38" s="46"/>
      <c r="H38" s="46"/>
      <c r="I38" s="46"/>
    </row>
    <row r="39" spans="4:15" x14ac:dyDescent="0.2">
      <c r="D39" s="46"/>
      <c r="E39" s="46"/>
      <c r="F39" s="46"/>
      <c r="G39" s="46"/>
      <c r="H39" s="46"/>
      <c r="I39" s="46"/>
    </row>
    <row r="40" spans="4:15" x14ac:dyDescent="0.2">
      <c r="D40" s="46"/>
      <c r="E40" s="46"/>
      <c r="F40" s="46"/>
      <c r="G40" s="46"/>
      <c r="H40" s="46"/>
      <c r="I40" s="46"/>
      <c r="L40" s="46"/>
    </row>
    <row r="41" spans="4:15" x14ac:dyDescent="0.2">
      <c r="D41" s="46"/>
      <c r="E41" s="46"/>
      <c r="F41" s="46"/>
      <c r="G41" s="46"/>
      <c r="H41" s="46"/>
      <c r="I41" s="46"/>
      <c r="L41" s="46"/>
      <c r="M41" s="46"/>
      <c r="N41" s="46"/>
      <c r="O41" s="46"/>
    </row>
    <row r="42" spans="4:15" x14ac:dyDescent="0.2">
      <c r="D42" s="46"/>
      <c r="E42" s="46"/>
      <c r="F42" s="46"/>
      <c r="G42" s="46"/>
      <c r="H42" s="46"/>
      <c r="I42" s="46"/>
      <c r="K42" s="46"/>
      <c r="L42" s="46"/>
      <c r="M42" s="46"/>
      <c r="N42" s="46"/>
      <c r="O42" s="46"/>
    </row>
    <row r="43" spans="4:15" x14ac:dyDescent="0.2">
      <c r="D43" s="46"/>
      <c r="E43" s="46"/>
      <c r="F43" s="46"/>
      <c r="G43" s="46"/>
      <c r="H43" s="46"/>
      <c r="I43" s="46"/>
    </row>
    <row r="44" spans="4:15" x14ac:dyDescent="0.2">
      <c r="D44" s="46"/>
      <c r="E44" s="46"/>
      <c r="F44" s="46"/>
      <c r="G44" s="46"/>
      <c r="H44" s="46"/>
      <c r="I44" s="46"/>
    </row>
  </sheetData>
  <mergeCells count="9">
    <mergeCell ref="M3:N3"/>
    <mergeCell ref="O3:P3"/>
    <mergeCell ref="Q3:R3"/>
    <mergeCell ref="C2:R2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085-03F8-A940-A279-7FD025247160}">
  <sheetPr>
    <tabColor theme="7" tint="0.79998168889431442"/>
  </sheetPr>
  <dimension ref="B1:L14"/>
  <sheetViews>
    <sheetView workbookViewId="0">
      <selection activeCell="E29" sqref="E29"/>
    </sheetView>
  </sheetViews>
  <sheetFormatPr baseColWidth="10" defaultRowHeight="16" x14ac:dyDescent="0.2"/>
  <cols>
    <col min="3" max="11" width="19.1640625" customWidth="1"/>
  </cols>
  <sheetData>
    <row r="1" spans="2:12" x14ac:dyDescent="0.2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2:12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2:12" x14ac:dyDescent="0.2">
      <c r="B3" s="34"/>
      <c r="C3" s="121" t="s">
        <v>65</v>
      </c>
      <c r="D3" s="121"/>
      <c r="E3" s="121"/>
      <c r="F3" s="121"/>
      <c r="G3" s="121"/>
      <c r="H3" s="121"/>
      <c r="I3" s="121"/>
      <c r="J3" s="121"/>
      <c r="K3" s="121"/>
      <c r="L3" s="34"/>
    </row>
    <row r="4" spans="2:12" ht="17" thickBot="1" x14ac:dyDescent="0.25">
      <c r="B4" s="34"/>
      <c r="C4" s="36" t="s">
        <v>56</v>
      </c>
      <c r="D4" s="36" t="s">
        <v>57</v>
      </c>
      <c r="E4" s="36" t="s">
        <v>58</v>
      </c>
      <c r="F4" s="36" t="s">
        <v>59</v>
      </c>
      <c r="G4" s="36" t="s">
        <v>60</v>
      </c>
      <c r="H4" s="36" t="s">
        <v>61</v>
      </c>
      <c r="I4" s="36" t="s">
        <v>62</v>
      </c>
      <c r="J4" s="36" t="s">
        <v>63</v>
      </c>
      <c r="K4" s="36" t="s">
        <v>64</v>
      </c>
      <c r="L4" s="34"/>
    </row>
    <row r="5" spans="2:12" x14ac:dyDescent="0.2">
      <c r="B5" s="34"/>
      <c r="C5" s="37">
        <v>45.155993430000002</v>
      </c>
      <c r="D5" s="38">
        <v>77.083333330000002</v>
      </c>
      <c r="E5" s="38">
        <v>39.772727269999997</v>
      </c>
      <c r="F5" s="38">
        <v>10.26785714</v>
      </c>
      <c r="G5" s="38">
        <v>10.26785714</v>
      </c>
      <c r="H5" s="38">
        <v>12.878787880000001</v>
      </c>
      <c r="I5" s="38">
        <v>46.223316910000001</v>
      </c>
      <c r="J5" s="38">
        <v>12.64880952</v>
      </c>
      <c r="K5" s="39">
        <v>47.348484849999998</v>
      </c>
      <c r="L5" s="34"/>
    </row>
    <row r="6" spans="2:12" x14ac:dyDescent="0.2">
      <c r="B6" s="34"/>
      <c r="C6" s="40">
        <v>73.214285709999999</v>
      </c>
      <c r="D6" s="41">
        <v>68.181818179999993</v>
      </c>
      <c r="E6" s="41">
        <v>59.927234929999997</v>
      </c>
      <c r="F6" s="41">
        <v>4.5454545450000001</v>
      </c>
      <c r="G6" s="41">
        <v>4.5454545450000001</v>
      </c>
      <c r="H6" s="41">
        <v>10.6029106</v>
      </c>
      <c r="I6" s="41">
        <v>26.785714290000001</v>
      </c>
      <c r="J6" s="41">
        <v>27.272727270000001</v>
      </c>
      <c r="K6" s="42">
        <v>29.469854470000001</v>
      </c>
      <c r="L6" s="34"/>
    </row>
    <row r="7" spans="2:12" x14ac:dyDescent="0.2">
      <c r="B7" s="34"/>
      <c r="C7" s="40">
        <v>79.605263160000007</v>
      </c>
      <c r="D7" s="41">
        <v>72.97619048</v>
      </c>
      <c r="E7" s="41">
        <v>79.220779219999997</v>
      </c>
      <c r="F7" s="41">
        <v>17.14285714</v>
      </c>
      <c r="G7" s="41">
        <v>17.14285714</v>
      </c>
      <c r="H7" s="41">
        <v>0</v>
      </c>
      <c r="I7" s="41">
        <v>20.39473684</v>
      </c>
      <c r="J7" s="41">
        <v>9.8809523810000002</v>
      </c>
      <c r="K7" s="42">
        <v>20.779220779999999</v>
      </c>
      <c r="L7" s="34"/>
    </row>
    <row r="8" spans="2:12" x14ac:dyDescent="0.2">
      <c r="B8" s="34"/>
      <c r="C8" s="40">
        <v>71.457489879999997</v>
      </c>
      <c r="D8" s="41">
        <v>53.125</v>
      </c>
      <c r="E8" s="41">
        <v>55.256410260000003</v>
      </c>
      <c r="F8" s="41">
        <v>3.125</v>
      </c>
      <c r="G8" s="41">
        <v>3.125</v>
      </c>
      <c r="H8" s="41">
        <v>6.6666666670000003</v>
      </c>
      <c r="I8" s="41">
        <v>24.69635628</v>
      </c>
      <c r="J8" s="41">
        <v>43.75</v>
      </c>
      <c r="K8" s="42">
        <v>38.07692308</v>
      </c>
      <c r="L8" s="34"/>
    </row>
    <row r="9" spans="2:12" x14ac:dyDescent="0.2">
      <c r="B9" s="34"/>
      <c r="C9" s="40"/>
      <c r="D9" s="41"/>
      <c r="E9" s="41">
        <v>87.5</v>
      </c>
      <c r="F9" s="41"/>
      <c r="G9" s="41"/>
      <c r="H9" s="41">
        <v>0</v>
      </c>
      <c r="I9" s="41"/>
      <c r="J9" s="41"/>
      <c r="K9" s="42">
        <v>12.5</v>
      </c>
      <c r="L9" s="34"/>
    </row>
    <row r="10" spans="2:12" x14ac:dyDescent="0.2">
      <c r="B10" s="34"/>
      <c r="C10" s="40"/>
      <c r="D10" s="41"/>
      <c r="E10" s="41">
        <v>64.316239319999994</v>
      </c>
      <c r="F10" s="41"/>
      <c r="G10" s="41"/>
      <c r="H10" s="41">
        <v>13.84615385</v>
      </c>
      <c r="I10" s="41"/>
      <c r="J10" s="41"/>
      <c r="K10" s="42">
        <v>21.837606839999999</v>
      </c>
      <c r="L10" s="34"/>
    </row>
    <row r="11" spans="2:12" ht="17" thickBot="1" x14ac:dyDescent="0.25">
      <c r="B11" s="34"/>
      <c r="C11" s="43"/>
      <c r="D11" s="44"/>
      <c r="E11" s="44"/>
      <c r="F11" s="44"/>
      <c r="G11" s="44"/>
      <c r="H11" s="44"/>
      <c r="I11" s="44"/>
      <c r="J11" s="44"/>
      <c r="K11" s="45">
        <v>26.93498452</v>
      </c>
      <c r="L11" s="34"/>
    </row>
    <row r="12" spans="2:12" x14ac:dyDescent="0.2">
      <c r="B12" s="4" t="s">
        <v>7</v>
      </c>
      <c r="C12">
        <f>AVERAGE(C5:C11)</f>
        <v>67.358258045000014</v>
      </c>
      <c r="D12">
        <f t="shared" ref="D12:K12" si="0">AVERAGE(D5:D11)</f>
        <v>67.841585497500006</v>
      </c>
      <c r="E12">
        <f t="shared" si="0"/>
        <v>64.332231833333324</v>
      </c>
      <c r="F12">
        <f t="shared" si="0"/>
        <v>8.7702922062499997</v>
      </c>
      <c r="G12">
        <f t="shared" si="0"/>
        <v>8.7702922062499997</v>
      </c>
      <c r="H12">
        <f t="shared" si="0"/>
        <v>7.3324198328333337</v>
      </c>
      <c r="I12">
        <f t="shared" si="0"/>
        <v>29.525031080000005</v>
      </c>
      <c r="J12">
        <f t="shared" si="0"/>
        <v>23.388122292750001</v>
      </c>
      <c r="K12">
        <f t="shared" si="0"/>
        <v>28.135296362857144</v>
      </c>
      <c r="L12" s="34"/>
    </row>
    <row r="13" spans="2:12" x14ac:dyDescent="0.2">
      <c r="B13" s="4" t="s">
        <v>8</v>
      </c>
      <c r="C13">
        <f>(STDEV(C5:C11))/(SQRT(C14))</f>
        <v>7.604967948494985</v>
      </c>
      <c r="D13">
        <f t="shared" ref="D13:K13" si="1">(STDEV(D5:D11))/(SQRT(D14))</f>
        <v>5.2318552979901973</v>
      </c>
      <c r="E13">
        <f t="shared" si="1"/>
        <v>6.9841687174534757</v>
      </c>
      <c r="F13">
        <f t="shared" si="1"/>
        <v>3.1893196983385179</v>
      </c>
      <c r="G13">
        <f t="shared" si="1"/>
        <v>3.1893196983385179</v>
      </c>
      <c r="H13">
        <f t="shared" si="1"/>
        <v>2.5288932210674058</v>
      </c>
      <c r="I13">
        <f t="shared" si="1"/>
        <v>5.7228706328896246</v>
      </c>
      <c r="J13">
        <f t="shared" si="1"/>
        <v>7.7860596444870378</v>
      </c>
      <c r="K13">
        <f t="shared" si="1"/>
        <v>4.3900308631855651</v>
      </c>
      <c r="L13" s="34"/>
    </row>
    <row r="14" spans="2:12" x14ac:dyDescent="0.2">
      <c r="B14" s="4" t="s">
        <v>21</v>
      </c>
      <c r="C14">
        <f>COUNT(C5:C11)</f>
        <v>4</v>
      </c>
      <c r="D14">
        <f t="shared" ref="D14:K14" si="2">COUNT(D5:D11)</f>
        <v>4</v>
      </c>
      <c r="E14">
        <f t="shared" si="2"/>
        <v>6</v>
      </c>
      <c r="F14">
        <f t="shared" si="2"/>
        <v>4</v>
      </c>
      <c r="G14">
        <f t="shared" si="2"/>
        <v>4</v>
      </c>
      <c r="H14">
        <f t="shared" si="2"/>
        <v>6</v>
      </c>
      <c r="I14">
        <f t="shared" si="2"/>
        <v>4</v>
      </c>
      <c r="J14">
        <f t="shared" si="2"/>
        <v>4</v>
      </c>
      <c r="K14">
        <f t="shared" si="2"/>
        <v>7</v>
      </c>
      <c r="L14" s="34"/>
    </row>
  </sheetData>
  <mergeCells count="1">
    <mergeCell ref="C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6521-1E04-F746-9C0C-95510DCFCAEA}">
  <sheetPr>
    <tabColor theme="9" tint="0.79998168889431442"/>
  </sheetPr>
  <dimension ref="B3:N43"/>
  <sheetViews>
    <sheetView workbookViewId="0">
      <selection activeCell="C57" sqref="C57"/>
    </sheetView>
  </sheetViews>
  <sheetFormatPr baseColWidth="10" defaultRowHeight="16" x14ac:dyDescent="0.2"/>
  <sheetData>
    <row r="3" spans="2:14" x14ac:dyDescent="0.2">
      <c r="C3" s="116" t="s">
        <v>70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2:14" x14ac:dyDescent="0.2">
      <c r="C4" s="64" t="s">
        <v>66</v>
      </c>
      <c r="D4" s="64" t="s">
        <v>67</v>
      </c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</row>
    <row r="5" spans="2:14" ht="17" thickBot="1" x14ac:dyDescent="0.25">
      <c r="C5" s="126" t="s">
        <v>68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</row>
    <row r="6" spans="2:14" x14ac:dyDescent="0.2">
      <c r="C6" s="51">
        <v>100</v>
      </c>
      <c r="D6" s="52">
        <v>99.038001589999993</v>
      </c>
      <c r="E6" s="52">
        <v>28.386425939999999</v>
      </c>
      <c r="F6" s="52"/>
      <c r="G6" s="52">
        <v>29.542127319999999</v>
      </c>
      <c r="H6" s="52">
        <v>62.030516429999999</v>
      </c>
      <c r="I6" s="52">
        <v>92.108817290000005</v>
      </c>
      <c r="J6" s="52"/>
      <c r="K6" s="52">
        <v>92.604025980000003</v>
      </c>
      <c r="L6" s="52">
        <v>103.6661143</v>
      </c>
      <c r="M6" s="52"/>
      <c r="N6" s="53">
        <v>101.6725352</v>
      </c>
    </row>
    <row r="7" spans="2:14" x14ac:dyDescent="0.2">
      <c r="C7" s="54">
        <v>100</v>
      </c>
      <c r="D7" s="55">
        <v>100.2875994</v>
      </c>
      <c r="E7" s="55">
        <v>26.11587334</v>
      </c>
      <c r="F7" s="55"/>
      <c r="G7" s="55">
        <v>30.195346619999999</v>
      </c>
      <c r="H7" s="55">
        <v>58.202430710000002</v>
      </c>
      <c r="I7" s="55">
        <v>81.542886139999993</v>
      </c>
      <c r="J7" s="55"/>
      <c r="K7" s="55">
        <v>88.220307579999997</v>
      </c>
      <c r="L7" s="55">
        <v>94.844357979999998</v>
      </c>
      <c r="M7" s="55"/>
      <c r="N7" s="56">
        <v>97.120622569999995</v>
      </c>
    </row>
    <row r="8" spans="2:14" ht="17" thickBot="1" x14ac:dyDescent="0.25">
      <c r="C8" s="57">
        <v>100</v>
      </c>
      <c r="D8" s="58">
        <v>90.680100760000002</v>
      </c>
      <c r="E8" s="58">
        <v>46.775055340000002</v>
      </c>
      <c r="F8" s="58">
        <v>51.198683109999997</v>
      </c>
      <c r="G8" s="58">
        <v>48.236775819999998</v>
      </c>
      <c r="H8" s="58">
        <v>63.04631225</v>
      </c>
      <c r="I8" s="58"/>
      <c r="J8" s="58">
        <v>73.624552570000006</v>
      </c>
      <c r="K8" s="58"/>
      <c r="L8" s="58">
        <v>71.5089045</v>
      </c>
      <c r="M8" s="58"/>
      <c r="N8" s="60">
        <v>72.778293340000005</v>
      </c>
    </row>
    <row r="9" spans="2:14" x14ac:dyDescent="0.2">
      <c r="B9" s="4" t="s">
        <v>7</v>
      </c>
      <c r="C9">
        <f>AVERAGE(C6:C8)</f>
        <v>100</v>
      </c>
      <c r="D9">
        <f t="shared" ref="D9:N9" si="0">AVERAGE(D6:D8)</f>
        <v>96.668567250000009</v>
      </c>
      <c r="E9">
        <f t="shared" si="0"/>
        <v>33.75911820666667</v>
      </c>
      <c r="F9">
        <f t="shared" si="0"/>
        <v>51.198683109999997</v>
      </c>
      <c r="G9">
        <f t="shared" si="0"/>
        <v>35.991416586666666</v>
      </c>
      <c r="H9">
        <f t="shared" si="0"/>
        <v>61.093086463333329</v>
      </c>
      <c r="I9">
        <f t="shared" si="0"/>
        <v>86.825851714999999</v>
      </c>
      <c r="J9">
        <f t="shared" si="0"/>
        <v>73.624552570000006</v>
      </c>
      <c r="K9">
        <f t="shared" si="0"/>
        <v>90.412166780000007</v>
      </c>
      <c r="L9">
        <f t="shared" si="0"/>
        <v>90.006458926666667</v>
      </c>
      <c r="M9" t="s">
        <v>71</v>
      </c>
      <c r="N9">
        <f t="shared" si="0"/>
        <v>90.523817036666671</v>
      </c>
    </row>
    <row r="10" spans="2:14" x14ac:dyDescent="0.2">
      <c r="B10" s="4" t="s">
        <v>8</v>
      </c>
      <c r="C10">
        <f>(STDEV(C6:C8))/(SQRT(C11))</f>
        <v>0</v>
      </c>
      <c r="D10">
        <f t="shared" ref="D10:N10" si="1">(STDEV(D6:D8))/(SQRT(D11))</f>
        <v>3.0158841626781623</v>
      </c>
      <c r="E10">
        <f t="shared" si="1"/>
        <v>6.5408923160759826</v>
      </c>
      <c r="F10" t="s">
        <v>71</v>
      </c>
      <c r="G10">
        <f t="shared" si="1"/>
        <v>6.1255827186347398</v>
      </c>
      <c r="H10">
        <f t="shared" si="1"/>
        <v>1.4747743669447302</v>
      </c>
      <c r="I10">
        <f t="shared" si="1"/>
        <v>5.2829655750000057</v>
      </c>
      <c r="J10" t="s">
        <v>71</v>
      </c>
      <c r="K10">
        <f t="shared" si="1"/>
        <v>2.1918592000000032</v>
      </c>
      <c r="L10">
        <f t="shared" si="1"/>
        <v>9.5929746163183989</v>
      </c>
      <c r="M10" t="s">
        <v>71</v>
      </c>
      <c r="N10">
        <f t="shared" si="1"/>
        <v>8.969535209056394</v>
      </c>
    </row>
    <row r="11" spans="2:14" x14ac:dyDescent="0.2">
      <c r="B11" s="4" t="s">
        <v>21</v>
      </c>
      <c r="C11">
        <f>COUNT(C6:C8)</f>
        <v>3</v>
      </c>
      <c r="D11">
        <f t="shared" ref="D11:N11" si="2">COUNT(D6:D8)</f>
        <v>3</v>
      </c>
      <c r="E11">
        <f t="shared" si="2"/>
        <v>3</v>
      </c>
      <c r="F11">
        <f t="shared" si="2"/>
        <v>1</v>
      </c>
      <c r="G11">
        <f t="shared" si="2"/>
        <v>3</v>
      </c>
      <c r="H11">
        <f t="shared" si="2"/>
        <v>3</v>
      </c>
      <c r="I11">
        <f t="shared" si="2"/>
        <v>2</v>
      </c>
      <c r="J11">
        <f t="shared" si="2"/>
        <v>1</v>
      </c>
      <c r="K11">
        <f t="shared" si="2"/>
        <v>2</v>
      </c>
      <c r="L11">
        <f t="shared" si="2"/>
        <v>3</v>
      </c>
      <c r="M11">
        <f t="shared" si="2"/>
        <v>0</v>
      </c>
      <c r="N11">
        <f t="shared" si="2"/>
        <v>3</v>
      </c>
    </row>
    <row r="12" spans="2:14" ht="17" thickBot="1" x14ac:dyDescent="0.25">
      <c r="C12" s="127" t="s">
        <v>69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 spans="2:14" x14ac:dyDescent="0.2">
      <c r="C13" s="51">
        <v>100</v>
      </c>
      <c r="D13" s="52">
        <v>73.046875</v>
      </c>
      <c r="E13" s="52">
        <v>9.2666514600000003</v>
      </c>
      <c r="F13" s="52">
        <v>8.5253193429999996</v>
      </c>
      <c r="G13" s="52">
        <v>7.7839872259999998</v>
      </c>
      <c r="H13" s="52">
        <v>9.2666514600000003</v>
      </c>
      <c r="I13" s="52">
        <v>8.5253193429999996</v>
      </c>
      <c r="J13" s="52"/>
      <c r="K13" s="52">
        <v>8.1546532850000002</v>
      </c>
      <c r="L13" s="52">
        <v>5.9306569339999999</v>
      </c>
      <c r="M13" s="52"/>
      <c r="N13" s="53">
        <v>3.3359945259999999</v>
      </c>
    </row>
    <row r="14" spans="2:14" x14ac:dyDescent="0.2">
      <c r="C14" s="54">
        <v>100</v>
      </c>
      <c r="D14" s="55">
        <v>78.787878789999994</v>
      </c>
      <c r="E14" s="55">
        <v>28.28282828</v>
      </c>
      <c r="F14" s="55"/>
      <c r="G14" s="55">
        <v>31.55242149</v>
      </c>
      <c r="H14" s="55">
        <v>29.787457910000001</v>
      </c>
      <c r="I14" s="55"/>
      <c r="J14" s="55"/>
      <c r="K14" s="55">
        <v>30.948008219999998</v>
      </c>
      <c r="L14" s="55">
        <v>29.087838210000001</v>
      </c>
      <c r="M14" s="55"/>
      <c r="N14" s="56">
        <v>27.47681948</v>
      </c>
    </row>
    <row r="15" spans="2:14" x14ac:dyDescent="0.2">
      <c r="C15" s="54">
        <v>100</v>
      </c>
      <c r="D15" s="55">
        <v>57.791331300000003</v>
      </c>
      <c r="E15" s="55">
        <v>2.9745538169999999</v>
      </c>
      <c r="F15" s="55">
        <v>2.9745538169999999</v>
      </c>
      <c r="G15" s="55">
        <v>2.5496175569999999</v>
      </c>
      <c r="H15" s="55">
        <v>2.5496175569999999</v>
      </c>
      <c r="I15" s="55">
        <v>2.5496175569999999</v>
      </c>
      <c r="J15" s="55"/>
      <c r="K15" s="55">
        <v>2.5496175569999999</v>
      </c>
      <c r="L15" s="55">
        <v>2.5496175569999999</v>
      </c>
      <c r="M15" s="55"/>
      <c r="N15" s="56">
        <v>1.6997450380000001</v>
      </c>
    </row>
    <row r="16" spans="2:14" x14ac:dyDescent="0.2">
      <c r="C16" s="54">
        <v>100</v>
      </c>
      <c r="D16" s="55">
        <v>81.813389560000005</v>
      </c>
      <c r="E16" s="55">
        <v>30.444157740000001</v>
      </c>
      <c r="F16" s="55">
        <v>30.444157740000001</v>
      </c>
      <c r="G16" s="55">
        <v>31.24531979</v>
      </c>
      <c r="H16" s="55">
        <v>28.0406716</v>
      </c>
      <c r="I16" s="55">
        <v>28.0406716</v>
      </c>
      <c r="J16" s="55">
        <v>27.506563570000001</v>
      </c>
      <c r="K16" s="55">
        <v>28.574779639999999</v>
      </c>
      <c r="L16" s="55">
        <v>26.43834751</v>
      </c>
      <c r="M16" s="55">
        <v>25.10307744</v>
      </c>
      <c r="N16" s="56">
        <v>22.432537279999998</v>
      </c>
    </row>
    <row r="17" spans="2:14" x14ac:dyDescent="0.2">
      <c r="C17" s="54">
        <v>100</v>
      </c>
      <c r="D17" s="55">
        <v>49.650349650000003</v>
      </c>
      <c r="E17" s="55">
        <v>3.846153846</v>
      </c>
      <c r="F17" s="55">
        <v>3.496503497</v>
      </c>
      <c r="G17" s="55">
        <v>3.496503497</v>
      </c>
      <c r="H17" s="55">
        <v>3.1468531469999999</v>
      </c>
      <c r="I17" s="55">
        <v>3.1468531469999999</v>
      </c>
      <c r="J17" s="55">
        <v>3.1468531469999999</v>
      </c>
      <c r="K17" s="55">
        <v>3.1468531469999999</v>
      </c>
      <c r="L17" s="55">
        <v>2.7972027970000002</v>
      </c>
      <c r="M17" s="55">
        <v>2.7972027970000002</v>
      </c>
      <c r="N17" s="56">
        <v>2.097902098</v>
      </c>
    </row>
    <row r="18" spans="2:14" ht="17" thickBot="1" x14ac:dyDescent="0.25">
      <c r="C18" s="57">
        <v>100</v>
      </c>
      <c r="D18" s="58">
        <v>41.563786010000001</v>
      </c>
      <c r="E18" s="58">
        <v>1.2345679009999999</v>
      </c>
      <c r="F18" s="58">
        <v>0.82304526749999996</v>
      </c>
      <c r="G18" s="58">
        <v>0.82304526749999996</v>
      </c>
      <c r="H18" s="58">
        <v>0.82304526749999996</v>
      </c>
      <c r="I18" s="58">
        <v>0.82304526749999996</v>
      </c>
      <c r="J18" s="58">
        <v>0.82304526749999996</v>
      </c>
      <c r="K18" s="58">
        <v>0.82304526749999996</v>
      </c>
      <c r="L18" s="58">
        <v>0.82304526749999996</v>
      </c>
      <c r="M18" s="58">
        <v>0.82304526749999996</v>
      </c>
      <c r="N18" s="60">
        <v>0.82304526749999996</v>
      </c>
    </row>
    <row r="19" spans="2:14" x14ac:dyDescent="0.2">
      <c r="B19" s="4" t="s">
        <v>7</v>
      </c>
      <c r="C19">
        <f>AVERAGE(C13:C18)</f>
        <v>100</v>
      </c>
      <c r="D19">
        <f t="shared" ref="D19:N19" si="3">AVERAGE(D13:D18)</f>
        <v>63.775601718333327</v>
      </c>
      <c r="E19">
        <f t="shared" si="3"/>
        <v>12.674818840666667</v>
      </c>
      <c r="F19">
        <f t="shared" si="3"/>
        <v>9.2527159328999993</v>
      </c>
      <c r="G19">
        <f t="shared" si="3"/>
        <v>12.908482471250002</v>
      </c>
      <c r="H19">
        <f t="shared" si="3"/>
        <v>12.26904949025</v>
      </c>
      <c r="I19">
        <f t="shared" si="3"/>
        <v>8.6171013828999996</v>
      </c>
      <c r="J19">
        <f t="shared" si="3"/>
        <v>10.492153994833332</v>
      </c>
      <c r="K19">
        <f t="shared" si="3"/>
        <v>12.366159519416668</v>
      </c>
      <c r="L19">
        <f t="shared" si="3"/>
        <v>11.271118045916666</v>
      </c>
      <c r="M19">
        <f t="shared" si="3"/>
        <v>9.5744418348333333</v>
      </c>
      <c r="N19">
        <f t="shared" si="3"/>
        <v>9.6443406149166666</v>
      </c>
    </row>
    <row r="20" spans="2:14" x14ac:dyDescent="0.2">
      <c r="B20" s="4" t="s">
        <v>8</v>
      </c>
      <c r="C20">
        <f>(STDEV(C13:C18))/(SQRT(C21))</f>
        <v>0</v>
      </c>
      <c r="D20">
        <f t="shared" ref="D20:N20" si="4">(STDEV(D13:D18))/(SQRT(D21))</f>
        <v>6.7463218543032042</v>
      </c>
      <c r="E20">
        <f t="shared" si="4"/>
        <v>5.3972053791824743</v>
      </c>
      <c r="F20">
        <f t="shared" si="4"/>
        <v>5.4461681958535806</v>
      </c>
      <c r="G20">
        <f t="shared" si="4"/>
        <v>5.9218401966420009</v>
      </c>
      <c r="H20">
        <f t="shared" si="4"/>
        <v>5.3955102550270633</v>
      </c>
      <c r="I20">
        <f t="shared" si="4"/>
        <v>5.0237873680689917</v>
      </c>
      <c r="J20">
        <f t="shared" si="4"/>
        <v>8.5336123780973505</v>
      </c>
      <c r="K20">
        <f t="shared" si="4"/>
        <v>5.5986452076326794</v>
      </c>
      <c r="L20">
        <f t="shared" si="4"/>
        <v>5.2695190391419757</v>
      </c>
      <c r="M20">
        <f t="shared" si="4"/>
        <v>7.7852042856167847</v>
      </c>
      <c r="N20">
        <f t="shared" si="4"/>
        <v>4.8962948289931933</v>
      </c>
    </row>
    <row r="21" spans="2:14" x14ac:dyDescent="0.2">
      <c r="B21" s="4" t="s">
        <v>21</v>
      </c>
      <c r="C21">
        <f>COUNT(C13:C18)</f>
        <v>6</v>
      </c>
      <c r="D21">
        <f t="shared" ref="D21:N21" si="5">COUNT(D13:D18)</f>
        <v>6</v>
      </c>
      <c r="E21">
        <f t="shared" si="5"/>
        <v>6</v>
      </c>
      <c r="F21">
        <f t="shared" si="5"/>
        <v>5</v>
      </c>
      <c r="G21">
        <f t="shared" si="5"/>
        <v>6</v>
      </c>
      <c r="H21">
        <f t="shared" si="5"/>
        <v>6</v>
      </c>
      <c r="I21">
        <f t="shared" si="5"/>
        <v>5</v>
      </c>
      <c r="J21">
        <f t="shared" si="5"/>
        <v>3</v>
      </c>
      <c r="K21">
        <f t="shared" si="5"/>
        <v>6</v>
      </c>
      <c r="L21">
        <f t="shared" si="5"/>
        <v>6</v>
      </c>
      <c r="M21">
        <f t="shared" si="5"/>
        <v>3</v>
      </c>
      <c r="N21">
        <f t="shared" si="5"/>
        <v>6</v>
      </c>
    </row>
    <row r="29" spans="2:14" x14ac:dyDescent="0.2">
      <c r="C29" s="46"/>
      <c r="D29" s="46"/>
      <c r="E29" s="46"/>
      <c r="F29" s="46"/>
      <c r="G29" s="46"/>
      <c r="H29" s="46"/>
    </row>
    <row r="30" spans="2:14" x14ac:dyDescent="0.2">
      <c r="C30" s="46"/>
      <c r="D30" s="46"/>
      <c r="E30" s="46"/>
      <c r="F30" s="46"/>
      <c r="G30" s="46"/>
      <c r="H30" s="46"/>
    </row>
    <row r="31" spans="2:14" x14ac:dyDescent="0.2">
      <c r="C31" s="46"/>
      <c r="D31" s="46"/>
      <c r="E31" s="46"/>
      <c r="F31" s="46"/>
      <c r="G31" s="46"/>
      <c r="H31" s="46"/>
    </row>
    <row r="32" spans="2:14" x14ac:dyDescent="0.2">
      <c r="C32" s="46"/>
      <c r="D32" s="46"/>
      <c r="E32" s="46"/>
      <c r="F32" s="46"/>
      <c r="G32" s="46"/>
      <c r="H32" s="46"/>
    </row>
    <row r="33" spans="3:8" x14ac:dyDescent="0.2">
      <c r="C33" s="46"/>
      <c r="D33" s="46"/>
      <c r="E33" s="46"/>
      <c r="F33" s="46"/>
      <c r="G33" s="46"/>
      <c r="H33" s="46"/>
    </row>
    <row r="34" spans="3:8" x14ac:dyDescent="0.2">
      <c r="C34" s="46"/>
      <c r="D34" s="46"/>
      <c r="E34" s="46"/>
      <c r="F34" s="46"/>
      <c r="G34" s="46"/>
      <c r="H34" s="46"/>
    </row>
    <row r="35" spans="3:8" x14ac:dyDescent="0.2">
      <c r="C35" s="46"/>
      <c r="D35" s="46"/>
      <c r="E35" s="46"/>
      <c r="F35" s="46"/>
      <c r="G35" s="46"/>
      <c r="H35" s="46"/>
    </row>
    <row r="36" spans="3:8" x14ac:dyDescent="0.2">
      <c r="C36" s="46"/>
      <c r="D36" s="46"/>
      <c r="E36" s="46"/>
      <c r="F36" s="46"/>
      <c r="G36" s="46"/>
      <c r="H36" s="46"/>
    </row>
    <row r="37" spans="3:8" x14ac:dyDescent="0.2">
      <c r="C37" s="46"/>
      <c r="D37" s="46"/>
      <c r="E37" s="46"/>
      <c r="F37" s="46"/>
      <c r="G37" s="46"/>
      <c r="H37" s="46"/>
    </row>
    <row r="38" spans="3:8" x14ac:dyDescent="0.2">
      <c r="C38" s="46"/>
      <c r="D38" s="46"/>
      <c r="E38" s="46"/>
      <c r="F38" s="46"/>
      <c r="G38" s="46"/>
      <c r="H38" s="46"/>
    </row>
    <row r="39" spans="3:8" x14ac:dyDescent="0.2">
      <c r="C39" s="46"/>
      <c r="D39" s="46"/>
      <c r="E39" s="46"/>
      <c r="F39" s="46"/>
      <c r="G39" s="46"/>
      <c r="H39" s="46"/>
    </row>
    <row r="40" spans="3:8" x14ac:dyDescent="0.2">
      <c r="C40" s="46"/>
      <c r="D40" s="46"/>
      <c r="E40" s="46"/>
      <c r="F40" s="46"/>
      <c r="G40" s="46"/>
      <c r="H40" s="46"/>
    </row>
    <row r="41" spans="3:8" x14ac:dyDescent="0.2">
      <c r="D41" s="46"/>
      <c r="E41" s="46"/>
      <c r="F41" s="46"/>
    </row>
    <row r="42" spans="3:8" x14ac:dyDescent="0.2">
      <c r="D42" s="46"/>
      <c r="E42" s="46"/>
      <c r="F42" s="46"/>
    </row>
    <row r="43" spans="3:8" x14ac:dyDescent="0.2">
      <c r="D43" s="46"/>
      <c r="E43" s="46"/>
      <c r="F43" s="46"/>
    </row>
  </sheetData>
  <mergeCells count="3">
    <mergeCell ref="C5:N5"/>
    <mergeCell ref="C12:N12"/>
    <mergeCell ref="C3:N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4C89-38CA-1643-8B5E-A223428FF97F}">
  <sheetPr>
    <tabColor theme="9" tint="0.79998168889431442"/>
  </sheetPr>
  <dimension ref="B2:Q38"/>
  <sheetViews>
    <sheetView workbookViewId="0">
      <selection activeCell="G21" sqref="G21"/>
    </sheetView>
  </sheetViews>
  <sheetFormatPr baseColWidth="10" defaultRowHeight="16" x14ac:dyDescent="0.2"/>
  <cols>
    <col min="1" max="16384" width="10.83203125" style="34"/>
  </cols>
  <sheetData>
    <row r="2" spans="2:13" x14ac:dyDescent="0.2">
      <c r="D2" s="121" t="s">
        <v>74</v>
      </c>
      <c r="E2" s="121"/>
      <c r="F2" s="121"/>
      <c r="G2" s="121"/>
      <c r="H2" s="121"/>
      <c r="I2" s="121"/>
      <c r="J2" s="121"/>
      <c r="K2" s="121"/>
      <c r="L2" s="121"/>
    </row>
    <row r="3" spans="2:13" ht="17" thickBot="1" x14ac:dyDescent="0.25">
      <c r="B3" s="34" t="s">
        <v>75</v>
      </c>
      <c r="C3" s="34" t="s">
        <v>72</v>
      </c>
      <c r="D3" s="34">
        <v>1</v>
      </c>
      <c r="E3" s="34">
        <v>2</v>
      </c>
      <c r="F3" s="34">
        <v>3</v>
      </c>
      <c r="G3" s="34">
        <v>4</v>
      </c>
      <c r="H3" s="34">
        <v>5</v>
      </c>
      <c r="I3" s="34">
        <v>6</v>
      </c>
      <c r="J3" s="34">
        <v>7</v>
      </c>
      <c r="K3" s="34">
        <v>8</v>
      </c>
      <c r="L3" s="34">
        <v>9</v>
      </c>
      <c r="M3" s="34" t="s">
        <v>73</v>
      </c>
    </row>
    <row r="4" spans="2:13" x14ac:dyDescent="0.2">
      <c r="B4" s="34">
        <v>1</v>
      </c>
      <c r="C4" s="36" t="s">
        <v>17</v>
      </c>
      <c r="D4" s="37">
        <v>0</v>
      </c>
      <c r="E4" s="38">
        <v>0</v>
      </c>
      <c r="F4" s="38">
        <v>0</v>
      </c>
      <c r="G4" s="38">
        <v>0</v>
      </c>
      <c r="H4" s="38"/>
      <c r="I4" s="38">
        <v>645.56877120000001</v>
      </c>
      <c r="J4" s="38">
        <v>785.30227149999996</v>
      </c>
      <c r="K4" s="38"/>
      <c r="L4" s="39">
        <v>637.18476120000003</v>
      </c>
    </row>
    <row r="5" spans="2:13" x14ac:dyDescent="0.2">
      <c r="B5" s="34">
        <v>2</v>
      </c>
      <c r="C5" s="36" t="s">
        <v>17</v>
      </c>
      <c r="D5" s="40"/>
      <c r="E5" s="41">
        <v>0</v>
      </c>
      <c r="F5" s="41">
        <v>0</v>
      </c>
      <c r="G5" s="41"/>
      <c r="H5" s="41"/>
      <c r="I5" s="41">
        <v>0</v>
      </c>
      <c r="J5" s="41">
        <v>0</v>
      </c>
      <c r="K5" s="41"/>
      <c r="L5" s="42">
        <v>0</v>
      </c>
    </row>
    <row r="6" spans="2:13" x14ac:dyDescent="0.2">
      <c r="B6" s="34">
        <v>3</v>
      </c>
      <c r="C6" s="36" t="s">
        <v>17</v>
      </c>
      <c r="D6" s="40">
        <v>0</v>
      </c>
      <c r="E6" s="41">
        <v>0</v>
      </c>
      <c r="F6" s="41">
        <v>0</v>
      </c>
      <c r="G6" s="41">
        <v>0</v>
      </c>
      <c r="H6" s="41"/>
      <c r="I6" s="41">
        <v>337.2540454</v>
      </c>
      <c r="J6" s="41">
        <v>655.2364311</v>
      </c>
      <c r="K6" s="41"/>
      <c r="L6" s="42">
        <v>590.99756530000002</v>
      </c>
    </row>
    <row r="7" spans="2:13" x14ac:dyDescent="0.2">
      <c r="B7" s="34">
        <v>4</v>
      </c>
      <c r="C7" s="36" t="s">
        <v>17</v>
      </c>
      <c r="D7" s="40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99.749794269999995</v>
      </c>
      <c r="L7" s="42">
        <v>315.8743485</v>
      </c>
    </row>
    <row r="8" spans="2:13" x14ac:dyDescent="0.2">
      <c r="B8" s="34">
        <v>5</v>
      </c>
      <c r="C8" s="36" t="s">
        <v>17</v>
      </c>
      <c r="D8" s="40">
        <v>0</v>
      </c>
      <c r="E8" s="41">
        <v>0</v>
      </c>
      <c r="F8" s="41">
        <v>0</v>
      </c>
      <c r="G8" s="41">
        <v>25</v>
      </c>
      <c r="H8" s="41">
        <v>70.833333330000002</v>
      </c>
      <c r="I8" s="41">
        <v>158.33333329999999</v>
      </c>
      <c r="J8" s="41">
        <v>741.66666669999995</v>
      </c>
      <c r="K8" s="41">
        <v>929.16666669999995</v>
      </c>
      <c r="L8" s="42">
        <v>979.16666669999995</v>
      </c>
    </row>
    <row r="9" spans="2:13" x14ac:dyDescent="0.2">
      <c r="B9" s="34">
        <v>6</v>
      </c>
      <c r="C9" s="36" t="s">
        <v>17</v>
      </c>
      <c r="D9" s="40">
        <v>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3.1746031750000001</v>
      </c>
      <c r="K9" s="41"/>
      <c r="L9" s="42">
        <v>634.92063489999998</v>
      </c>
    </row>
    <row r="10" spans="2:13" x14ac:dyDescent="0.2">
      <c r="B10" s="65">
        <v>1</v>
      </c>
      <c r="C10" s="66" t="s">
        <v>16</v>
      </c>
      <c r="D10" s="67">
        <v>50.304060100000001</v>
      </c>
      <c r="E10" s="68">
        <v>50.304060100000001</v>
      </c>
      <c r="F10" s="68">
        <v>50.304060100000001</v>
      </c>
      <c r="G10" s="68">
        <v>50.304060100000001</v>
      </c>
      <c r="H10" s="68"/>
      <c r="I10" s="68">
        <v>50.304060100000001</v>
      </c>
      <c r="J10" s="68">
        <v>33.536040059999998</v>
      </c>
      <c r="K10" s="68"/>
      <c r="L10" s="69">
        <v>16.768020029999999</v>
      </c>
    </row>
    <row r="11" spans="2:13" x14ac:dyDescent="0.2">
      <c r="B11" s="65">
        <v>2</v>
      </c>
      <c r="C11" s="66" t="s">
        <v>16</v>
      </c>
      <c r="D11" s="67"/>
      <c r="E11" s="68">
        <v>198.21288699999999</v>
      </c>
      <c r="F11" s="68">
        <v>198.21288699999999</v>
      </c>
      <c r="G11" s="68"/>
      <c r="H11" s="68"/>
      <c r="I11" s="68">
        <v>198.21288699999999</v>
      </c>
      <c r="J11" s="68">
        <v>195.015905</v>
      </c>
      <c r="K11" s="68"/>
      <c r="L11" s="69">
        <v>195.015905</v>
      </c>
    </row>
    <row r="12" spans="2:13" x14ac:dyDescent="0.2">
      <c r="B12" s="65">
        <v>3</v>
      </c>
      <c r="C12" s="66" t="s">
        <v>16</v>
      </c>
      <c r="D12" s="67">
        <v>12.847773159999999</v>
      </c>
      <c r="E12" s="68">
        <v>12.847773159999999</v>
      </c>
      <c r="F12" s="68">
        <v>12.847773159999999</v>
      </c>
      <c r="G12" s="68">
        <v>9.6358298700000002</v>
      </c>
      <c r="H12" s="68"/>
      <c r="I12" s="68">
        <v>9.6358298700000002</v>
      </c>
      <c r="J12" s="68">
        <v>9.6358298700000002</v>
      </c>
      <c r="K12" s="68"/>
      <c r="L12" s="69">
        <v>3.2119432899999998</v>
      </c>
    </row>
    <row r="13" spans="2:13" x14ac:dyDescent="0.2">
      <c r="B13" s="65">
        <v>4</v>
      </c>
      <c r="C13" s="66" t="s">
        <v>16</v>
      </c>
      <c r="D13" s="67">
        <v>83.124828559999997</v>
      </c>
      <c r="E13" s="68">
        <v>83.124828559999997</v>
      </c>
      <c r="F13" s="68">
        <v>70.65610427</v>
      </c>
      <c r="G13" s="68">
        <v>66.499862840000006</v>
      </c>
      <c r="H13" s="68">
        <v>66.499862840000006</v>
      </c>
      <c r="I13" s="68">
        <v>66.499862840000006</v>
      </c>
      <c r="J13" s="68">
        <v>54.031138560000002</v>
      </c>
      <c r="K13" s="68">
        <v>54.031138560000002</v>
      </c>
      <c r="L13" s="69">
        <v>49.874897130000001</v>
      </c>
    </row>
    <row r="14" spans="2:13" x14ac:dyDescent="0.2">
      <c r="B14" s="65">
        <v>5</v>
      </c>
      <c r="C14" s="66" t="s">
        <v>16</v>
      </c>
      <c r="D14" s="67">
        <v>38.387715929999999</v>
      </c>
      <c r="E14" s="68">
        <v>38.387715929999999</v>
      </c>
      <c r="F14" s="68">
        <v>38.387715929999999</v>
      </c>
      <c r="G14" s="68">
        <v>38.387715929999999</v>
      </c>
      <c r="H14" s="68">
        <v>38.387715929999999</v>
      </c>
      <c r="I14" s="68">
        <v>36.468330129999998</v>
      </c>
      <c r="J14" s="68">
        <v>36.468330129999998</v>
      </c>
      <c r="K14" s="68">
        <v>36.468330129999998</v>
      </c>
      <c r="L14" s="69">
        <v>21.11324376</v>
      </c>
    </row>
    <row r="15" spans="2:13" ht="17" thickBot="1" x14ac:dyDescent="0.25">
      <c r="B15" s="65">
        <v>6</v>
      </c>
      <c r="C15" s="66" t="s">
        <v>16</v>
      </c>
      <c r="D15" s="70">
        <v>12.41134752</v>
      </c>
      <c r="E15" s="71">
        <v>12.41134752</v>
      </c>
      <c r="F15" s="71">
        <v>12.41134752</v>
      </c>
      <c r="G15" s="71">
        <v>12.41134752</v>
      </c>
      <c r="H15" s="71">
        <v>12.41134752</v>
      </c>
      <c r="I15" s="71"/>
      <c r="J15" s="71">
        <v>12.41134752</v>
      </c>
      <c r="K15" s="71"/>
      <c r="L15" s="72">
        <v>12.41134752</v>
      </c>
    </row>
    <row r="29" spans="6:17" x14ac:dyDescent="0.2"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6:17" x14ac:dyDescent="0.2"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6:17" x14ac:dyDescent="0.2"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</row>
    <row r="32" spans="6:17" x14ac:dyDescent="0.2"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6:17" x14ac:dyDescent="0.2"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6:17" x14ac:dyDescent="0.2"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6:17" x14ac:dyDescent="0.2"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6:17" x14ac:dyDescent="0.2"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</row>
    <row r="37" spans="6:17" x14ac:dyDescent="0.2"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6:17" x14ac:dyDescent="0.2"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</sheetData>
  <mergeCells count="1">
    <mergeCell ref="D2:L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61B0-B8C5-6343-B972-F9B38B20C12C}">
  <sheetPr>
    <tabColor theme="9" tint="0.79998168889431442"/>
  </sheetPr>
  <dimension ref="B2:D16"/>
  <sheetViews>
    <sheetView workbookViewId="0">
      <selection activeCell="F21" sqref="F21"/>
    </sheetView>
  </sheetViews>
  <sheetFormatPr baseColWidth="10" defaultRowHeight="16" x14ac:dyDescent="0.2"/>
  <cols>
    <col min="2" max="2" width="14.33203125" customWidth="1"/>
  </cols>
  <sheetData>
    <row r="2" spans="2:4" ht="37" customHeight="1" x14ac:dyDescent="0.2">
      <c r="C2" s="117" t="s">
        <v>76</v>
      </c>
      <c r="D2" s="117"/>
    </row>
    <row r="3" spans="2:4" ht="17" thickBot="1" x14ac:dyDescent="0.25">
      <c r="C3" s="36" t="s">
        <v>17</v>
      </c>
      <c r="D3" s="36" t="s">
        <v>16</v>
      </c>
    </row>
    <row r="4" spans="2:4" x14ac:dyDescent="0.2">
      <c r="C4" s="37">
        <v>4.5093795090000004</v>
      </c>
      <c r="D4" s="39">
        <v>0</v>
      </c>
    </row>
    <row r="5" spans="2:4" x14ac:dyDescent="0.2">
      <c r="C5" s="40">
        <v>21.59755449</v>
      </c>
      <c r="D5" s="42">
        <v>0</v>
      </c>
    </row>
    <row r="6" spans="2:4" x14ac:dyDescent="0.2">
      <c r="C6" s="40">
        <v>41.609274560000003</v>
      </c>
      <c r="D6" s="42">
        <v>0</v>
      </c>
    </row>
    <row r="7" spans="2:4" x14ac:dyDescent="0.2">
      <c r="C7" s="40">
        <v>9.4117647059999996</v>
      </c>
      <c r="D7" s="42">
        <v>0</v>
      </c>
    </row>
    <row r="8" spans="2:4" x14ac:dyDescent="0.2">
      <c r="C8" s="40">
        <v>9.4117647059999996</v>
      </c>
      <c r="D8" s="42">
        <v>0</v>
      </c>
    </row>
    <row r="9" spans="2:4" x14ac:dyDescent="0.2">
      <c r="C9" s="40">
        <v>31.372549020000001</v>
      </c>
      <c r="D9" s="42">
        <v>0</v>
      </c>
    </row>
    <row r="10" spans="2:4" x14ac:dyDescent="0.2">
      <c r="C10" s="40">
        <v>56.980056980000001</v>
      </c>
      <c r="D10" s="42">
        <v>0</v>
      </c>
    </row>
    <row r="11" spans="2:4" x14ac:dyDescent="0.2">
      <c r="C11" s="40">
        <v>33.375052150000002</v>
      </c>
      <c r="D11" s="42">
        <v>0</v>
      </c>
    </row>
    <row r="12" spans="2:4" x14ac:dyDescent="0.2">
      <c r="C12" s="40">
        <v>115.21075190000001</v>
      </c>
      <c r="D12" s="42">
        <v>0</v>
      </c>
    </row>
    <row r="13" spans="2:4" ht="17" thickBot="1" x14ac:dyDescent="0.25">
      <c r="C13" s="43">
        <v>3.245141002</v>
      </c>
      <c r="D13" s="45">
        <v>0</v>
      </c>
    </row>
    <row r="14" spans="2:4" x14ac:dyDescent="0.2">
      <c r="B14" s="4" t="s">
        <v>7</v>
      </c>
      <c r="C14">
        <f>AVERAGE(C4:C13)</f>
        <v>32.672328902300002</v>
      </c>
      <c r="D14">
        <f>AVERAGE(D4:D13)</f>
        <v>0</v>
      </c>
    </row>
    <row r="15" spans="2:4" x14ac:dyDescent="0.2">
      <c r="B15" s="4" t="s">
        <v>8</v>
      </c>
      <c r="C15">
        <f>STDEV(C4:C13)/SQRT(C16)</f>
        <v>10.723483362660708</v>
      </c>
      <c r="D15">
        <f>STDEV(D4:D13)/SQRT(D16)</f>
        <v>0</v>
      </c>
    </row>
    <row r="16" spans="2:4" x14ac:dyDescent="0.2">
      <c r="B16" s="4" t="s">
        <v>77</v>
      </c>
      <c r="C16">
        <f>COUNT(C4:C13)</f>
        <v>10</v>
      </c>
      <c r="D16">
        <f>COUNT(D4:D13)</f>
        <v>10</v>
      </c>
    </row>
  </sheetData>
  <mergeCells count="1"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4531-F57E-164D-94C7-CB37FB3BA6B5}">
  <sheetPr>
    <tabColor rgb="FF7030A0"/>
  </sheetPr>
  <dimension ref="A1:T37"/>
  <sheetViews>
    <sheetView workbookViewId="0">
      <selection activeCell="L39" sqref="L39"/>
    </sheetView>
  </sheetViews>
  <sheetFormatPr baseColWidth="10" defaultRowHeight="16" x14ac:dyDescent="0.2"/>
  <cols>
    <col min="1" max="1" width="10.83203125" style="34"/>
    <col min="2" max="2" width="15.33203125" style="34" customWidth="1"/>
    <col min="3" max="3" width="13.33203125" style="34" customWidth="1"/>
    <col min="4" max="16" width="10.83203125" style="34"/>
    <col min="17" max="18" width="11.6640625" style="34" bestFit="1" customWidth="1"/>
    <col min="19" max="16384" width="10.83203125" style="34"/>
  </cols>
  <sheetData>
    <row r="1" spans="1:20" x14ac:dyDescent="0.2">
      <c r="A1" s="34" t="s">
        <v>78</v>
      </c>
    </row>
    <row r="2" spans="1:20" x14ac:dyDescent="0.2">
      <c r="C2" s="121" t="s">
        <v>79</v>
      </c>
      <c r="D2" s="121"/>
      <c r="E2" s="121"/>
      <c r="F2" s="121"/>
      <c r="G2" s="121"/>
    </row>
    <row r="3" spans="1:20" ht="17" thickBot="1" x14ac:dyDescent="0.25">
      <c r="B3" s="34" t="s">
        <v>6</v>
      </c>
      <c r="C3" s="36" t="s">
        <v>0</v>
      </c>
      <c r="D3" s="36" t="s">
        <v>1</v>
      </c>
      <c r="E3" s="36" t="s">
        <v>2</v>
      </c>
      <c r="F3" s="36" t="s">
        <v>3</v>
      </c>
      <c r="G3" s="36" t="s">
        <v>4</v>
      </c>
    </row>
    <row r="4" spans="1:20" x14ac:dyDescent="0.2">
      <c r="C4" s="37">
        <v>2.5</v>
      </c>
      <c r="D4" s="38">
        <v>1.08</v>
      </c>
      <c r="E4" s="38">
        <v>2.4500000000000002</v>
      </c>
      <c r="F4" s="38">
        <v>5.46</v>
      </c>
      <c r="G4" s="39">
        <v>16.440000000000001</v>
      </c>
    </row>
    <row r="5" spans="1:20" x14ac:dyDescent="0.2">
      <c r="C5" s="40">
        <v>1.83</v>
      </c>
      <c r="D5" s="41">
        <v>1.41</v>
      </c>
      <c r="E5" s="41">
        <v>1.77</v>
      </c>
      <c r="F5" s="41">
        <v>3.81</v>
      </c>
      <c r="G5" s="42">
        <v>21.91</v>
      </c>
    </row>
    <row r="6" spans="1:20" x14ac:dyDescent="0.2">
      <c r="C6" s="40">
        <v>5.94</v>
      </c>
      <c r="D6" s="41">
        <v>4.54</v>
      </c>
      <c r="E6" s="41">
        <v>2.06</v>
      </c>
      <c r="F6" s="41">
        <v>3.84</v>
      </c>
      <c r="G6" s="42">
        <v>6.28</v>
      </c>
    </row>
    <row r="7" spans="1:20" x14ac:dyDescent="0.2">
      <c r="C7" s="40">
        <v>0</v>
      </c>
      <c r="D7" s="41">
        <v>1.98</v>
      </c>
      <c r="E7" s="41">
        <v>2.0299999999999998</v>
      </c>
      <c r="F7" s="41">
        <v>7.58</v>
      </c>
      <c r="G7" s="42">
        <v>18.54</v>
      </c>
    </row>
    <row r="8" spans="1:20" x14ac:dyDescent="0.2">
      <c r="C8" s="40"/>
      <c r="D8" s="41"/>
      <c r="E8" s="41">
        <v>0.23</v>
      </c>
      <c r="F8" s="41">
        <v>10.49</v>
      </c>
      <c r="G8" s="42">
        <v>10.6</v>
      </c>
    </row>
    <row r="9" spans="1:20" ht="17" thickBot="1" x14ac:dyDescent="0.25">
      <c r="C9" s="43"/>
      <c r="D9" s="44"/>
      <c r="E9" s="44">
        <v>5.03</v>
      </c>
      <c r="F9" s="44">
        <v>0.63</v>
      </c>
      <c r="G9" s="45">
        <v>6.3</v>
      </c>
    </row>
    <row r="10" spans="1:20" x14ac:dyDescent="0.2">
      <c r="B10" s="35" t="s">
        <v>7</v>
      </c>
      <c r="C10" s="34">
        <f>AVERAGE(C4:C9)</f>
        <v>2.5674999999999999</v>
      </c>
      <c r="D10" s="34">
        <f t="shared" ref="D10:G10" si="0">AVERAGE(D4:D9)</f>
        <v>2.2524999999999999</v>
      </c>
      <c r="E10" s="34">
        <f t="shared" si="0"/>
        <v>2.2616666666666667</v>
      </c>
      <c r="F10" s="34">
        <f t="shared" si="0"/>
        <v>5.3016666666666667</v>
      </c>
      <c r="G10" s="34">
        <f t="shared" si="0"/>
        <v>13.344999999999999</v>
      </c>
    </row>
    <row r="11" spans="1:20" x14ac:dyDescent="0.2">
      <c r="B11" s="35" t="s">
        <v>8</v>
      </c>
      <c r="C11" s="34">
        <f>STDEV(C4:C9)/C12</f>
        <v>0.62105882370352017</v>
      </c>
      <c r="D11" s="34">
        <f t="shared" ref="D11:G11" si="1">STDEV(D4:D9)/D12</f>
        <v>0.39241440149413476</v>
      </c>
      <c r="E11" s="34">
        <f t="shared" si="1"/>
        <v>0.25994532900991718</v>
      </c>
      <c r="F11" s="34">
        <f t="shared" si="1"/>
        <v>0.56921331352692051</v>
      </c>
      <c r="G11" s="34">
        <f t="shared" si="1"/>
        <v>1.0979970400688708</v>
      </c>
    </row>
    <row r="12" spans="1:20" x14ac:dyDescent="0.2">
      <c r="B12" s="35" t="s">
        <v>21</v>
      </c>
      <c r="C12" s="34">
        <f>COUNT(C4:C9)</f>
        <v>4</v>
      </c>
      <c r="D12" s="34">
        <f t="shared" ref="D12:G12" si="2">COUNT(D4:D9)</f>
        <v>4</v>
      </c>
      <c r="E12" s="34">
        <f t="shared" si="2"/>
        <v>6</v>
      </c>
      <c r="F12" s="34">
        <f t="shared" si="2"/>
        <v>6</v>
      </c>
      <c r="G12" s="34">
        <f t="shared" si="2"/>
        <v>6</v>
      </c>
    </row>
    <row r="13" spans="1:20" s="78" customFormat="1" x14ac:dyDescent="0.2"/>
    <row r="14" spans="1:20" x14ac:dyDescent="0.2">
      <c r="A14" s="34" t="s">
        <v>80</v>
      </c>
    </row>
    <row r="15" spans="1:20" x14ac:dyDescent="0.2">
      <c r="C15" s="121" t="s">
        <v>87</v>
      </c>
      <c r="D15" s="121"/>
      <c r="E15" s="121"/>
      <c r="F15" s="121"/>
      <c r="G15" s="121"/>
      <c r="H15" s="121"/>
      <c r="I15" s="128" t="s">
        <v>88</v>
      </c>
      <c r="J15" s="128"/>
      <c r="K15" s="128"/>
      <c r="L15" s="128"/>
      <c r="M15" s="128"/>
      <c r="N15" s="128"/>
      <c r="O15" s="121" t="s">
        <v>89</v>
      </c>
      <c r="P15" s="121"/>
      <c r="Q15" s="121"/>
      <c r="R15" s="121"/>
      <c r="S15" s="121"/>
      <c r="T15" s="121"/>
    </row>
    <row r="16" spans="1:20" ht="17" thickBot="1" x14ac:dyDescent="0.25">
      <c r="C16" s="63" t="s">
        <v>81</v>
      </c>
      <c r="D16" s="63" t="s">
        <v>82</v>
      </c>
      <c r="E16" s="63" t="s">
        <v>83</v>
      </c>
      <c r="F16" s="63" t="s">
        <v>84</v>
      </c>
      <c r="G16" s="63" t="s">
        <v>85</v>
      </c>
      <c r="H16" s="63" t="s">
        <v>86</v>
      </c>
      <c r="I16" s="63" t="s">
        <v>81</v>
      </c>
      <c r="J16" s="63" t="s">
        <v>82</v>
      </c>
      <c r="K16" s="63" t="s">
        <v>83</v>
      </c>
      <c r="L16" s="63" t="s">
        <v>84</v>
      </c>
      <c r="M16" s="63" t="s">
        <v>85</v>
      </c>
      <c r="N16" s="63" t="s">
        <v>86</v>
      </c>
      <c r="O16" s="63" t="s">
        <v>81</v>
      </c>
      <c r="P16" s="63" t="s">
        <v>82</v>
      </c>
      <c r="Q16" s="63" t="s">
        <v>83</v>
      </c>
      <c r="R16" s="63" t="s">
        <v>84</v>
      </c>
      <c r="S16" s="63" t="s">
        <v>85</v>
      </c>
      <c r="T16" s="63" t="s">
        <v>86</v>
      </c>
    </row>
    <row r="17" spans="1:20" x14ac:dyDescent="0.2">
      <c r="C17" s="51">
        <v>85.53</v>
      </c>
      <c r="D17" s="52">
        <v>37.03</v>
      </c>
      <c r="E17" s="52">
        <v>25.6</v>
      </c>
      <c r="F17" s="52">
        <v>2.13</v>
      </c>
      <c r="G17" s="52">
        <v>3.19</v>
      </c>
      <c r="H17" s="52">
        <v>1.31</v>
      </c>
      <c r="I17" s="52">
        <v>265.27999999999997</v>
      </c>
      <c r="J17" s="52">
        <v>95.26</v>
      </c>
      <c r="K17" s="52">
        <v>85.29</v>
      </c>
      <c r="L17" s="52">
        <v>55.4</v>
      </c>
      <c r="M17" s="52">
        <v>60.56</v>
      </c>
      <c r="N17" s="52">
        <v>15.29</v>
      </c>
      <c r="O17" s="52">
        <v>267.47000000000003</v>
      </c>
      <c r="P17" s="52">
        <v>98.23</v>
      </c>
      <c r="Q17" s="52">
        <v>89.13</v>
      </c>
      <c r="R17" s="52">
        <v>83.26</v>
      </c>
      <c r="S17" s="52">
        <v>55.28</v>
      </c>
      <c r="T17" s="53">
        <v>14.95</v>
      </c>
    </row>
    <row r="18" spans="1:20" x14ac:dyDescent="0.2">
      <c r="C18" s="54">
        <v>90.3</v>
      </c>
      <c r="D18" s="55">
        <v>14.68</v>
      </c>
      <c r="E18" s="55">
        <v>9.4499999999999993</v>
      </c>
      <c r="F18" s="55">
        <v>3.51</v>
      </c>
      <c r="G18" s="55">
        <v>3.82</v>
      </c>
      <c r="H18" s="55">
        <v>3.99</v>
      </c>
      <c r="I18" s="55">
        <v>219.79</v>
      </c>
      <c r="J18" s="55">
        <v>51.77</v>
      </c>
      <c r="K18" s="55">
        <v>63.6</v>
      </c>
      <c r="L18" s="55">
        <v>45.55</v>
      </c>
      <c r="M18" s="55">
        <v>61.32</v>
      </c>
      <c r="N18" s="55">
        <v>12.78</v>
      </c>
      <c r="O18" s="55">
        <v>181.02</v>
      </c>
      <c r="P18" s="55">
        <v>106.19</v>
      </c>
      <c r="Q18" s="55">
        <v>107.27</v>
      </c>
      <c r="R18" s="55">
        <v>38.979999999999997</v>
      </c>
      <c r="S18" s="55">
        <v>36.729999999999997</v>
      </c>
      <c r="T18" s="56">
        <v>11.88</v>
      </c>
    </row>
    <row r="19" spans="1:20" x14ac:dyDescent="0.2">
      <c r="C19" s="54">
        <v>58.67</v>
      </c>
      <c r="D19" s="55">
        <v>4.1399999999999997</v>
      </c>
      <c r="E19" s="55">
        <v>20.28</v>
      </c>
      <c r="F19" s="55">
        <v>4.37</v>
      </c>
      <c r="G19" s="55">
        <v>4.92</v>
      </c>
      <c r="H19" s="55">
        <v>3.14</v>
      </c>
      <c r="I19" s="55">
        <v>268.02999999999997</v>
      </c>
      <c r="J19" s="55">
        <v>82.91</v>
      </c>
      <c r="K19" s="55">
        <v>95.09</v>
      </c>
      <c r="L19" s="55">
        <v>67.23</v>
      </c>
      <c r="M19" s="55">
        <v>77.650000000000006</v>
      </c>
      <c r="N19" s="55">
        <v>20.65</v>
      </c>
      <c r="O19" s="55">
        <v>235.68</v>
      </c>
      <c r="P19" s="55">
        <v>168.28</v>
      </c>
      <c r="Q19" s="55">
        <v>59.5</v>
      </c>
      <c r="R19" s="55">
        <v>117.68</v>
      </c>
      <c r="S19" s="55">
        <v>114.2</v>
      </c>
      <c r="T19" s="56">
        <v>23.65</v>
      </c>
    </row>
    <row r="20" spans="1:20" ht="17" thickBot="1" x14ac:dyDescent="0.25">
      <c r="C20" s="57"/>
      <c r="D20" s="58"/>
      <c r="E20" s="58"/>
      <c r="F20" s="58"/>
      <c r="G20" s="58"/>
      <c r="H20" s="58"/>
      <c r="I20" s="58">
        <v>137.88</v>
      </c>
      <c r="J20" s="58">
        <v>10.89</v>
      </c>
      <c r="K20" s="58">
        <v>50.77</v>
      </c>
      <c r="L20" s="58">
        <v>14.05</v>
      </c>
      <c r="M20" s="58">
        <v>11.67</v>
      </c>
      <c r="N20" s="58">
        <v>9.73</v>
      </c>
      <c r="O20" s="58"/>
      <c r="P20" s="58"/>
      <c r="Q20" s="58"/>
      <c r="R20" s="58"/>
      <c r="S20" s="58"/>
      <c r="T20" s="60"/>
    </row>
    <row r="21" spans="1:20" x14ac:dyDescent="0.2">
      <c r="B21" s="35" t="s">
        <v>7</v>
      </c>
      <c r="C21" s="34">
        <f>AVERAGE(C17:C20)</f>
        <v>78.166666666666671</v>
      </c>
      <c r="D21" s="34">
        <f t="shared" ref="D21:T21" si="3">AVERAGE(D17:D20)</f>
        <v>18.616666666666667</v>
      </c>
      <c r="E21" s="34">
        <f t="shared" si="3"/>
        <v>18.443333333333332</v>
      </c>
      <c r="F21" s="34">
        <f t="shared" si="3"/>
        <v>3.3366666666666664</v>
      </c>
      <c r="G21" s="34">
        <f t="shared" si="3"/>
        <v>3.9766666666666666</v>
      </c>
      <c r="H21" s="34">
        <f t="shared" si="3"/>
        <v>2.8133333333333339</v>
      </c>
      <c r="I21" s="34">
        <f t="shared" si="3"/>
        <v>222.74499999999998</v>
      </c>
      <c r="J21" s="34">
        <f t="shared" si="3"/>
        <v>60.207499999999996</v>
      </c>
      <c r="K21" s="34">
        <f t="shared" si="3"/>
        <v>73.6875</v>
      </c>
      <c r="L21" s="34">
        <f t="shared" si="3"/>
        <v>45.557500000000005</v>
      </c>
      <c r="M21" s="34">
        <f t="shared" si="3"/>
        <v>52.8</v>
      </c>
      <c r="N21" s="34">
        <f t="shared" si="3"/>
        <v>14.612500000000001</v>
      </c>
      <c r="O21" s="34">
        <f t="shared" si="3"/>
        <v>228.0566666666667</v>
      </c>
      <c r="P21" s="34">
        <f t="shared" si="3"/>
        <v>124.23333333333335</v>
      </c>
      <c r="Q21" s="34">
        <f t="shared" si="3"/>
        <v>85.3</v>
      </c>
      <c r="R21" s="34">
        <f t="shared" si="3"/>
        <v>79.973333333333343</v>
      </c>
      <c r="S21" s="34">
        <f t="shared" si="3"/>
        <v>68.736666666666665</v>
      </c>
      <c r="T21" s="34">
        <f t="shared" si="3"/>
        <v>16.826666666666664</v>
      </c>
    </row>
    <row r="22" spans="1:20" x14ac:dyDescent="0.2">
      <c r="B22" s="35" t="s">
        <v>8</v>
      </c>
      <c r="C22" s="34">
        <f>STDEV(C17:C20)/C23</f>
        <v>5.6840735914124743</v>
      </c>
      <c r="D22" s="34">
        <f t="shared" ref="D22:T22" si="4">STDEV(D17:D20)/D23</f>
        <v>5.5982242554952029</v>
      </c>
      <c r="E22" s="34">
        <f t="shared" si="4"/>
        <v>2.7433886858193262</v>
      </c>
      <c r="F22" s="34">
        <f t="shared" si="4"/>
        <v>0.37667158305542742</v>
      </c>
      <c r="G22" s="34">
        <f t="shared" si="4"/>
        <v>0.29185866696310675</v>
      </c>
      <c r="H22" s="34">
        <f t="shared" si="4"/>
        <v>0.45651254495764237</v>
      </c>
      <c r="I22" s="34">
        <f t="shared" si="4"/>
        <v>15.186862263702388</v>
      </c>
      <c r="J22" s="34">
        <f t="shared" si="4"/>
        <v>9.4068774430820952</v>
      </c>
      <c r="K22" s="34">
        <f t="shared" si="4"/>
        <v>5.0407805178530367</v>
      </c>
      <c r="L22" s="34">
        <f t="shared" si="4"/>
        <v>5.699588206981856</v>
      </c>
      <c r="M22" s="34">
        <f t="shared" si="4"/>
        <v>7.1326821159131093</v>
      </c>
      <c r="N22" s="34">
        <f t="shared" si="4"/>
        <v>1.1556678714780746</v>
      </c>
      <c r="O22" s="34">
        <f t="shared" si="4"/>
        <v>14.57542464917241</v>
      </c>
      <c r="P22" s="34">
        <f t="shared" si="4"/>
        <v>12.784200463129517</v>
      </c>
      <c r="Q22" s="34">
        <f t="shared" si="4"/>
        <v>8.0380684523363328</v>
      </c>
      <c r="R22" s="34">
        <f t="shared" si="4"/>
        <v>13.15093631365942</v>
      </c>
      <c r="S22" s="34">
        <f t="shared" si="4"/>
        <v>13.483370965474206</v>
      </c>
      <c r="T22" s="34">
        <f t="shared" si="4"/>
        <v>2.0350985052144099</v>
      </c>
    </row>
    <row r="23" spans="1:20" x14ac:dyDescent="0.2">
      <c r="B23" s="35" t="s">
        <v>21</v>
      </c>
      <c r="C23" s="34">
        <f>COUNT(C17:C20)</f>
        <v>3</v>
      </c>
      <c r="D23" s="34">
        <f t="shared" ref="D23:T23" si="5">COUNT(D17:D20)</f>
        <v>3</v>
      </c>
      <c r="E23" s="34">
        <f t="shared" si="5"/>
        <v>3</v>
      </c>
      <c r="F23" s="34">
        <f t="shared" si="5"/>
        <v>3</v>
      </c>
      <c r="G23" s="34">
        <f t="shared" si="5"/>
        <v>3</v>
      </c>
      <c r="H23" s="34">
        <f t="shared" si="5"/>
        <v>3</v>
      </c>
      <c r="I23" s="34">
        <f t="shared" si="5"/>
        <v>4</v>
      </c>
      <c r="J23" s="34">
        <f t="shared" si="5"/>
        <v>4</v>
      </c>
      <c r="K23" s="34">
        <f t="shared" si="5"/>
        <v>4</v>
      </c>
      <c r="L23" s="34">
        <f t="shared" si="5"/>
        <v>4</v>
      </c>
      <c r="M23" s="34">
        <f t="shared" si="5"/>
        <v>4</v>
      </c>
      <c r="N23" s="34">
        <f t="shared" si="5"/>
        <v>4</v>
      </c>
      <c r="O23" s="34">
        <f t="shared" si="5"/>
        <v>3</v>
      </c>
      <c r="P23" s="34">
        <f t="shared" si="5"/>
        <v>3</v>
      </c>
      <c r="Q23" s="34">
        <f t="shared" si="5"/>
        <v>3</v>
      </c>
      <c r="R23" s="34">
        <f t="shared" si="5"/>
        <v>3</v>
      </c>
      <c r="S23" s="34">
        <f t="shared" si="5"/>
        <v>3</v>
      </c>
      <c r="T23" s="34">
        <f t="shared" si="5"/>
        <v>3</v>
      </c>
    </row>
    <row r="24" spans="1:20" s="78" customFormat="1" x14ac:dyDescent="0.2"/>
    <row r="25" spans="1:20" x14ac:dyDescent="0.2">
      <c r="A25" s="34" t="s">
        <v>90</v>
      </c>
    </row>
    <row r="26" spans="1:20" x14ac:dyDescent="0.2">
      <c r="D26" s="121" t="s">
        <v>92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</row>
    <row r="27" spans="1:20" ht="17" thickBot="1" x14ac:dyDescent="0.25">
      <c r="C27" s="63" t="s">
        <v>6</v>
      </c>
      <c r="D27" s="63" t="s">
        <v>91</v>
      </c>
      <c r="E27" s="63">
        <v>2</v>
      </c>
      <c r="F27" s="63">
        <v>3</v>
      </c>
      <c r="G27" s="63">
        <v>4</v>
      </c>
      <c r="H27" s="63">
        <v>5</v>
      </c>
      <c r="I27" s="63">
        <v>6</v>
      </c>
      <c r="J27" s="63">
        <v>7</v>
      </c>
      <c r="K27" s="63">
        <v>8</v>
      </c>
      <c r="L27" s="63">
        <v>9</v>
      </c>
      <c r="M27" s="63">
        <v>10</v>
      </c>
      <c r="N27" s="63">
        <v>11</v>
      </c>
      <c r="O27" s="63">
        <v>12</v>
      </c>
      <c r="P27" s="63">
        <v>13</v>
      </c>
      <c r="Q27" s="34" t="s">
        <v>7</v>
      </c>
      <c r="R27" s="34" t="s">
        <v>19</v>
      </c>
      <c r="S27" s="34" t="s">
        <v>20</v>
      </c>
    </row>
    <row r="28" spans="1:20" x14ac:dyDescent="0.2">
      <c r="C28" s="46">
        <v>12</v>
      </c>
      <c r="D28" s="51">
        <v>5626</v>
      </c>
      <c r="E28" s="52">
        <v>6471</v>
      </c>
      <c r="F28" s="52">
        <v>5726</v>
      </c>
      <c r="G28" s="52">
        <v>4170</v>
      </c>
      <c r="H28" s="52"/>
      <c r="I28" s="52">
        <v>6969</v>
      </c>
      <c r="J28" s="52"/>
      <c r="K28" s="52"/>
      <c r="L28" s="52"/>
      <c r="M28" s="52"/>
      <c r="N28" s="52"/>
      <c r="O28" s="52"/>
      <c r="P28" s="75">
        <v>5792</v>
      </c>
      <c r="Q28" s="74">
        <f>AVERAGE(D28:P28)</f>
        <v>5792.333333333333</v>
      </c>
      <c r="R28" s="74">
        <f>STDEV(D28:P28)</f>
        <v>949.64891758305532</v>
      </c>
      <c r="S28" s="34">
        <f>COUNT(D28:P28)</f>
        <v>6</v>
      </c>
    </row>
    <row r="29" spans="1:20" x14ac:dyDescent="0.2">
      <c r="C29" s="46">
        <v>15.2857143</v>
      </c>
      <c r="D29" s="54">
        <v>4355</v>
      </c>
      <c r="E29" s="55">
        <v>4622</v>
      </c>
      <c r="F29" s="55">
        <v>4032</v>
      </c>
      <c r="G29" s="55">
        <v>3668</v>
      </c>
      <c r="H29" s="55">
        <v>5063</v>
      </c>
      <c r="I29" s="55">
        <v>4673</v>
      </c>
      <c r="J29" s="55">
        <v>3275</v>
      </c>
      <c r="K29" s="55">
        <v>3473</v>
      </c>
      <c r="L29" s="55"/>
      <c r="M29" s="55">
        <v>3900</v>
      </c>
      <c r="N29" s="55"/>
      <c r="O29" s="55">
        <v>5479</v>
      </c>
      <c r="P29" s="56">
        <v>4254</v>
      </c>
      <c r="Q29" s="74">
        <f t="shared" ref="Q29:Q35" si="6">AVERAGE(D29:P29)</f>
        <v>4254</v>
      </c>
      <c r="R29" s="74">
        <f t="shared" ref="R29:R35" si="7">STDEV(D29:P29)</f>
        <v>675.47686858988743</v>
      </c>
      <c r="S29" s="34">
        <f t="shared" ref="S29:S35" si="8">COUNT(D29:P29)</f>
        <v>11</v>
      </c>
    </row>
    <row r="30" spans="1:20" x14ac:dyDescent="0.2">
      <c r="C30" s="46">
        <v>16.285714299999999</v>
      </c>
      <c r="D30" s="54">
        <v>4371</v>
      </c>
      <c r="E30" s="55">
        <v>6331</v>
      </c>
      <c r="F30" s="55">
        <v>4113</v>
      </c>
      <c r="G30" s="55">
        <v>4069</v>
      </c>
      <c r="H30" s="55">
        <v>2700</v>
      </c>
      <c r="I30" s="55">
        <v>4266</v>
      </c>
      <c r="J30" s="55">
        <v>3693</v>
      </c>
      <c r="K30" s="55">
        <v>5596</v>
      </c>
      <c r="L30" s="55">
        <v>4715</v>
      </c>
      <c r="M30" s="55">
        <v>5446</v>
      </c>
      <c r="N30" s="55"/>
      <c r="O30" s="55">
        <v>6642</v>
      </c>
      <c r="P30" s="56">
        <v>4722</v>
      </c>
      <c r="Q30" s="74">
        <f t="shared" si="6"/>
        <v>4722</v>
      </c>
      <c r="R30" s="74">
        <f t="shared" si="7"/>
        <v>1121.6519473121289</v>
      </c>
      <c r="S30" s="34">
        <f t="shared" si="8"/>
        <v>12</v>
      </c>
    </row>
    <row r="31" spans="1:20" x14ac:dyDescent="0.2">
      <c r="C31" s="46">
        <v>17.428571399999999</v>
      </c>
      <c r="D31" s="54">
        <v>4912</v>
      </c>
      <c r="E31" s="55">
        <v>3573</v>
      </c>
      <c r="F31" s="55">
        <v>5329</v>
      </c>
      <c r="G31" s="55"/>
      <c r="H31" s="55">
        <v>3421</v>
      </c>
      <c r="I31" s="55">
        <v>5825</v>
      </c>
      <c r="J31" s="55">
        <v>3061</v>
      </c>
      <c r="K31" s="55">
        <v>4125</v>
      </c>
      <c r="L31" s="55">
        <v>4145</v>
      </c>
      <c r="M31" s="55"/>
      <c r="N31" s="55">
        <v>3082</v>
      </c>
      <c r="O31" s="55"/>
      <c r="P31" s="76">
        <v>4730</v>
      </c>
      <c r="Q31" s="74">
        <f t="shared" si="6"/>
        <v>4220.3</v>
      </c>
      <c r="R31" s="74">
        <f t="shared" si="7"/>
        <v>957.70872978746024</v>
      </c>
      <c r="S31" s="34">
        <f t="shared" si="8"/>
        <v>10</v>
      </c>
    </row>
    <row r="32" spans="1:20" x14ac:dyDescent="0.2">
      <c r="C32" s="46">
        <v>18.857142899999999</v>
      </c>
      <c r="D32" s="54">
        <v>4906</v>
      </c>
      <c r="E32" s="55">
        <v>4225</v>
      </c>
      <c r="F32" s="55">
        <v>4738</v>
      </c>
      <c r="G32" s="55"/>
      <c r="H32" s="55">
        <v>3784</v>
      </c>
      <c r="I32" s="55">
        <v>7738</v>
      </c>
      <c r="J32" s="55">
        <v>3074</v>
      </c>
      <c r="K32" s="55">
        <v>3722</v>
      </c>
      <c r="L32" s="55">
        <v>4747</v>
      </c>
      <c r="M32" s="55">
        <v>3513</v>
      </c>
      <c r="N32" s="55">
        <v>6092</v>
      </c>
      <c r="O32" s="55">
        <v>7034</v>
      </c>
      <c r="P32" s="76">
        <v>4870</v>
      </c>
      <c r="Q32" s="74">
        <f t="shared" si="6"/>
        <v>4870.25</v>
      </c>
      <c r="R32" s="74">
        <f t="shared" si="7"/>
        <v>1427.516669222847</v>
      </c>
      <c r="S32" s="34">
        <f t="shared" si="8"/>
        <v>12</v>
      </c>
    </row>
    <row r="33" spans="3:19" x14ac:dyDescent="0.2">
      <c r="C33" s="46">
        <v>19.142857100000001</v>
      </c>
      <c r="D33" s="54">
        <v>4546</v>
      </c>
      <c r="E33" s="55">
        <v>3875</v>
      </c>
      <c r="F33" s="55">
        <v>4546</v>
      </c>
      <c r="G33" s="55"/>
      <c r="H33" s="55">
        <v>4965</v>
      </c>
      <c r="I33" s="55">
        <v>4630</v>
      </c>
      <c r="J33" s="55">
        <v>2079</v>
      </c>
      <c r="K33" s="55">
        <v>3098</v>
      </c>
      <c r="L33" s="55">
        <v>5244</v>
      </c>
      <c r="M33" s="55">
        <v>3062</v>
      </c>
      <c r="N33" s="55">
        <v>4583</v>
      </c>
      <c r="O33" s="55">
        <v>2744</v>
      </c>
      <c r="P33" s="76">
        <v>3943</v>
      </c>
      <c r="Q33" s="74">
        <f t="shared" si="6"/>
        <v>3942.9166666666665</v>
      </c>
      <c r="R33" s="74">
        <f t="shared" si="7"/>
        <v>988.69881969212702</v>
      </c>
      <c r="S33" s="34">
        <f t="shared" si="8"/>
        <v>12</v>
      </c>
    </row>
    <row r="34" spans="3:19" x14ac:dyDescent="0.2">
      <c r="C34" s="46">
        <v>23.142857100000001</v>
      </c>
      <c r="D34" s="54">
        <v>3561</v>
      </c>
      <c r="E34" s="55">
        <v>4271</v>
      </c>
      <c r="F34" s="55">
        <v>3559</v>
      </c>
      <c r="G34" s="55"/>
      <c r="H34" s="55">
        <v>4264</v>
      </c>
      <c r="I34" s="55">
        <v>2842</v>
      </c>
      <c r="J34" s="55">
        <v>2845</v>
      </c>
      <c r="K34" s="55"/>
      <c r="L34" s="55">
        <v>5146</v>
      </c>
      <c r="M34" s="55"/>
      <c r="N34" s="55">
        <v>7753</v>
      </c>
      <c r="O34" s="55">
        <v>4359</v>
      </c>
      <c r="P34" s="76">
        <v>4289</v>
      </c>
      <c r="Q34" s="74">
        <f t="shared" si="6"/>
        <v>4288.8999999999996</v>
      </c>
      <c r="R34" s="74">
        <f t="shared" si="7"/>
        <v>1413.4835965718805</v>
      </c>
      <c r="S34" s="34">
        <f t="shared" si="8"/>
        <v>10</v>
      </c>
    </row>
    <row r="35" spans="3:19" ht="17" thickBot="1" x14ac:dyDescent="0.25">
      <c r="C35" s="46">
        <v>24.428571399999999</v>
      </c>
      <c r="D35" s="57">
        <v>4000</v>
      </c>
      <c r="E35" s="58">
        <v>6494</v>
      </c>
      <c r="F35" s="58">
        <v>7048</v>
      </c>
      <c r="G35" s="58"/>
      <c r="H35" s="58">
        <v>6490</v>
      </c>
      <c r="I35" s="58"/>
      <c r="J35" s="58">
        <v>2599</v>
      </c>
      <c r="K35" s="58"/>
      <c r="L35" s="58">
        <v>6024</v>
      </c>
      <c r="M35" s="58"/>
      <c r="N35" s="58"/>
      <c r="O35" s="58">
        <v>7699</v>
      </c>
      <c r="P35" s="77">
        <v>5765</v>
      </c>
      <c r="Q35" s="74">
        <f t="shared" si="6"/>
        <v>5764.875</v>
      </c>
      <c r="R35" s="74">
        <f t="shared" si="7"/>
        <v>1675.4262943672404</v>
      </c>
      <c r="S35" s="34">
        <f t="shared" si="8"/>
        <v>8</v>
      </c>
    </row>
    <row r="37" spans="3:19" x14ac:dyDescent="0.2">
      <c r="P37" s="73"/>
    </row>
  </sheetData>
  <mergeCells count="5">
    <mergeCell ref="C2:G2"/>
    <mergeCell ref="C15:H15"/>
    <mergeCell ref="I15:N15"/>
    <mergeCell ref="O15:T15"/>
    <mergeCell ref="D26:P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CC6E-4002-6B42-828F-22CE07AEF9E5}">
  <sheetPr>
    <tabColor rgb="FF7030A0"/>
  </sheetPr>
  <dimension ref="A1:J124"/>
  <sheetViews>
    <sheetView workbookViewId="0">
      <selection activeCell="L11" sqref="L11"/>
    </sheetView>
  </sheetViews>
  <sheetFormatPr baseColWidth="10" defaultRowHeight="16" x14ac:dyDescent="0.2"/>
  <cols>
    <col min="1" max="1" width="10.83203125" customWidth="1"/>
    <col min="2" max="2" width="15.6640625" customWidth="1"/>
  </cols>
  <sheetData>
    <row r="1" spans="1:10" x14ac:dyDescent="0.2">
      <c r="A1" s="34" t="s">
        <v>102</v>
      </c>
    </row>
    <row r="2" spans="1:10" x14ac:dyDescent="0.2">
      <c r="C2" s="116" t="s">
        <v>96</v>
      </c>
      <c r="D2" s="116"/>
      <c r="E2" s="116"/>
      <c r="F2" s="116"/>
      <c r="G2" s="116"/>
      <c r="H2" s="116"/>
      <c r="I2" s="116"/>
      <c r="J2" s="116"/>
    </row>
    <row r="3" spans="1:10" x14ac:dyDescent="0.2">
      <c r="C3" s="79" t="s">
        <v>95</v>
      </c>
      <c r="D3" s="24" t="s">
        <v>38</v>
      </c>
      <c r="E3" s="79" t="s">
        <v>95</v>
      </c>
      <c r="F3" s="24" t="s">
        <v>38</v>
      </c>
      <c r="G3" s="79" t="s">
        <v>95</v>
      </c>
      <c r="H3" s="24" t="s">
        <v>38</v>
      </c>
      <c r="I3" s="79" t="s">
        <v>95</v>
      </c>
      <c r="J3" s="24" t="s">
        <v>38</v>
      </c>
    </row>
    <row r="4" spans="1:10" ht="17" thickBot="1" x14ac:dyDescent="0.25">
      <c r="B4" t="s">
        <v>6</v>
      </c>
      <c r="C4" s="80" t="s">
        <v>22</v>
      </c>
      <c r="D4" s="80" t="s">
        <v>22</v>
      </c>
      <c r="E4" s="80" t="s">
        <v>93</v>
      </c>
      <c r="F4" s="80" t="s">
        <v>93</v>
      </c>
      <c r="G4" s="80" t="s">
        <v>0</v>
      </c>
      <c r="H4" s="80" t="s">
        <v>0</v>
      </c>
      <c r="I4" s="80" t="s">
        <v>94</v>
      </c>
      <c r="J4" s="80" t="s">
        <v>1</v>
      </c>
    </row>
    <row r="5" spans="1:10" x14ac:dyDescent="0.2">
      <c r="C5" s="5">
        <v>100</v>
      </c>
      <c r="D5" s="6">
        <v>100</v>
      </c>
      <c r="E5" s="6">
        <v>83.866620299999994</v>
      </c>
      <c r="F5" s="6">
        <v>86.458141699999999</v>
      </c>
      <c r="G5" s="6">
        <v>60.089500999999998</v>
      </c>
      <c r="H5" s="6">
        <v>62.921803099999998</v>
      </c>
      <c r="I5" s="6">
        <v>47.858484400000002</v>
      </c>
      <c r="J5" s="7">
        <v>43.591536300000001</v>
      </c>
    </row>
    <row r="6" spans="1:10" x14ac:dyDescent="0.2">
      <c r="C6" s="8">
        <v>100</v>
      </c>
      <c r="D6" s="9">
        <v>100</v>
      </c>
      <c r="E6" s="9">
        <v>63.245022800000001</v>
      </c>
      <c r="F6" s="9">
        <v>86.303587899999997</v>
      </c>
      <c r="G6" s="9">
        <v>50.744287300000003</v>
      </c>
      <c r="H6" s="9">
        <v>53.7589696</v>
      </c>
      <c r="I6" s="9">
        <v>37.690764000000001</v>
      </c>
      <c r="J6" s="10">
        <v>61.891444300000003</v>
      </c>
    </row>
    <row r="7" spans="1:10" x14ac:dyDescent="0.2">
      <c r="C7" s="8">
        <v>100</v>
      </c>
      <c r="D7" s="9">
        <v>100</v>
      </c>
      <c r="E7" s="9">
        <v>76.506243699999999</v>
      </c>
      <c r="F7" s="9">
        <v>82.564857399999994</v>
      </c>
      <c r="G7" s="9">
        <v>41.131692200000003</v>
      </c>
      <c r="H7" s="9">
        <v>50.137994499999998</v>
      </c>
      <c r="I7" s="9">
        <v>38.560910800000002</v>
      </c>
      <c r="J7" s="10">
        <v>32.824286999999998</v>
      </c>
    </row>
    <row r="8" spans="1:10" x14ac:dyDescent="0.2">
      <c r="C8" s="8">
        <v>100</v>
      </c>
      <c r="D8" s="9">
        <v>100</v>
      </c>
      <c r="E8" s="9">
        <v>70.300505200000003</v>
      </c>
      <c r="F8" s="9">
        <v>77.254829799999996</v>
      </c>
      <c r="G8" s="9">
        <v>45.691341799999996</v>
      </c>
      <c r="H8" s="9">
        <v>30.3919043</v>
      </c>
      <c r="I8" s="9">
        <v>42.014214699999997</v>
      </c>
      <c r="J8" s="10">
        <v>50.542778300000002</v>
      </c>
    </row>
    <row r="9" spans="1:10" x14ac:dyDescent="0.2">
      <c r="C9" s="8"/>
      <c r="D9" s="9">
        <v>100</v>
      </c>
      <c r="E9" s="9"/>
      <c r="F9" s="9"/>
      <c r="G9" s="9"/>
      <c r="H9" s="9"/>
      <c r="I9" s="9"/>
      <c r="J9" s="10"/>
    </row>
    <row r="10" spans="1:10" x14ac:dyDescent="0.2">
      <c r="C10" s="8"/>
      <c r="D10" s="9">
        <v>100</v>
      </c>
      <c r="E10" s="9"/>
      <c r="F10" s="9"/>
      <c r="G10" s="9"/>
      <c r="H10" s="9"/>
      <c r="I10" s="9"/>
      <c r="J10" s="10"/>
    </row>
    <row r="11" spans="1:10" ht="17" thickBot="1" x14ac:dyDescent="0.25">
      <c r="C11" s="11"/>
      <c r="D11" s="12">
        <v>100</v>
      </c>
      <c r="E11" s="12"/>
      <c r="F11" s="12"/>
      <c r="G11" s="12"/>
      <c r="H11" s="12"/>
      <c r="I11" s="12"/>
      <c r="J11" s="13"/>
    </row>
    <row r="12" spans="1:10" x14ac:dyDescent="0.2">
      <c r="B12" s="4" t="s">
        <v>7</v>
      </c>
      <c r="C12">
        <f>AVERAGE(C5:C11)</f>
        <v>100</v>
      </c>
      <c r="D12">
        <f t="shared" ref="D12:J12" si="0">AVERAGE(D5:D11)</f>
        <v>100</v>
      </c>
      <c r="E12">
        <f t="shared" si="0"/>
        <v>73.479597999999996</v>
      </c>
      <c r="F12">
        <f t="shared" si="0"/>
        <v>83.1453542</v>
      </c>
      <c r="G12">
        <f t="shared" si="0"/>
        <v>49.414205575000004</v>
      </c>
      <c r="H12">
        <f t="shared" si="0"/>
        <v>49.302667874999997</v>
      </c>
      <c r="I12">
        <f t="shared" si="0"/>
        <v>41.531093475000006</v>
      </c>
      <c r="J12">
        <f t="shared" si="0"/>
        <v>47.212511474999999</v>
      </c>
    </row>
    <row r="13" spans="1:10" x14ac:dyDescent="0.2">
      <c r="B13" s="4" t="s">
        <v>8</v>
      </c>
      <c r="C13">
        <f>STDEV(C5:C11)/SQRT(C14)</f>
        <v>0</v>
      </c>
      <c r="D13">
        <f t="shared" ref="D13:J13" si="1">STDEV(D5:D11)/SQRT(D14)</f>
        <v>0</v>
      </c>
      <c r="E13">
        <f t="shared" si="1"/>
        <v>4.396058623068825</v>
      </c>
      <c r="F13">
        <f t="shared" si="1"/>
        <v>2.1599431968954175</v>
      </c>
      <c r="G13">
        <f t="shared" si="1"/>
        <v>4.063975806814323</v>
      </c>
      <c r="H13">
        <f t="shared" si="1"/>
        <v>6.8535527216489216</v>
      </c>
      <c r="I13">
        <f t="shared" si="1"/>
        <v>2.3065016373150087</v>
      </c>
      <c r="J13">
        <f t="shared" si="1"/>
        <v>6.1011898482148199</v>
      </c>
    </row>
    <row r="14" spans="1:10" x14ac:dyDescent="0.2">
      <c r="B14" s="4" t="s">
        <v>21</v>
      </c>
      <c r="C14">
        <f>COUNT(C5:C11)</f>
        <v>4</v>
      </c>
      <c r="D14">
        <f t="shared" ref="D14:J14" si="2">COUNT(D5:D11)</f>
        <v>7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</row>
    <row r="15" spans="1:10" s="81" customFormat="1" x14ac:dyDescent="0.2"/>
    <row r="16" spans="1:10" x14ac:dyDescent="0.2">
      <c r="A16" s="34" t="s">
        <v>103</v>
      </c>
    </row>
    <row r="17" spans="1:10" x14ac:dyDescent="0.2">
      <c r="C17" s="116" t="s">
        <v>97</v>
      </c>
      <c r="D17" s="116"/>
      <c r="E17" s="116"/>
      <c r="F17" s="116"/>
      <c r="G17" s="116"/>
      <c r="H17" s="116"/>
      <c r="I17" s="116"/>
      <c r="J17" s="116"/>
    </row>
    <row r="18" spans="1:10" ht="17" thickBot="1" x14ac:dyDescent="0.25">
      <c r="B18" t="s">
        <v>6</v>
      </c>
      <c r="C18" s="63" t="s">
        <v>22</v>
      </c>
      <c r="D18" s="63" t="s">
        <v>23</v>
      </c>
      <c r="E18" s="63" t="s">
        <v>93</v>
      </c>
      <c r="F18" s="63" t="s">
        <v>0</v>
      </c>
      <c r="G18" s="63" t="s">
        <v>1</v>
      </c>
      <c r="H18" s="63" t="s">
        <v>2</v>
      </c>
      <c r="I18" s="63" t="s">
        <v>3</v>
      </c>
      <c r="J18" s="63" t="s">
        <v>4</v>
      </c>
    </row>
    <row r="19" spans="1:10" x14ac:dyDescent="0.2">
      <c r="C19" s="51">
        <v>0</v>
      </c>
      <c r="D19" s="52">
        <v>0</v>
      </c>
      <c r="E19" s="52">
        <v>0</v>
      </c>
      <c r="F19" s="52">
        <v>0</v>
      </c>
      <c r="G19" s="52">
        <v>0.22</v>
      </c>
      <c r="H19" s="52">
        <v>0.56000000000000005</v>
      </c>
      <c r="I19" s="52">
        <v>2.0099999999999998</v>
      </c>
      <c r="J19" s="53">
        <v>0.55000000000000004</v>
      </c>
    </row>
    <row r="20" spans="1:10" x14ac:dyDescent="0.2">
      <c r="C20" s="54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0.38</v>
      </c>
      <c r="J20" s="56">
        <v>0</v>
      </c>
    </row>
    <row r="21" spans="1:10" x14ac:dyDescent="0.2">
      <c r="C21" s="54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1.86</v>
      </c>
      <c r="J21" s="56">
        <v>0</v>
      </c>
    </row>
    <row r="22" spans="1:10" x14ac:dyDescent="0.2">
      <c r="C22" s="54">
        <v>0</v>
      </c>
      <c r="D22" s="55">
        <v>0</v>
      </c>
      <c r="E22" s="55"/>
      <c r="F22" s="55">
        <v>0</v>
      </c>
      <c r="G22" s="55">
        <v>0</v>
      </c>
      <c r="H22" s="55">
        <v>0</v>
      </c>
      <c r="I22" s="55">
        <v>1.59</v>
      </c>
      <c r="J22" s="56">
        <v>0.55000000000000004</v>
      </c>
    </row>
    <row r="23" spans="1:10" x14ac:dyDescent="0.2">
      <c r="C23" s="54">
        <v>0</v>
      </c>
      <c r="D23" s="55">
        <v>0</v>
      </c>
      <c r="E23" s="55"/>
      <c r="F23" s="55"/>
      <c r="G23" s="55"/>
      <c r="H23" s="55">
        <v>0</v>
      </c>
      <c r="I23" s="55">
        <v>0</v>
      </c>
      <c r="J23" s="56">
        <v>0</v>
      </c>
    </row>
    <row r="24" spans="1:10" x14ac:dyDescent="0.2">
      <c r="C24" s="54">
        <v>0</v>
      </c>
      <c r="D24" s="55">
        <v>0</v>
      </c>
      <c r="E24" s="55"/>
      <c r="F24" s="55"/>
      <c r="G24" s="55"/>
      <c r="H24" s="55">
        <v>0</v>
      </c>
      <c r="I24" s="55">
        <v>3.98</v>
      </c>
      <c r="J24" s="56">
        <v>1.86</v>
      </c>
    </row>
    <row r="25" spans="1:10" ht="17" thickBot="1" x14ac:dyDescent="0.25">
      <c r="C25" s="57">
        <v>0</v>
      </c>
      <c r="D25" s="58">
        <v>0</v>
      </c>
      <c r="E25" s="58"/>
      <c r="F25" s="58"/>
      <c r="G25" s="58"/>
      <c r="H25" s="58"/>
      <c r="I25" s="58"/>
      <c r="J25" s="60"/>
    </row>
    <row r="26" spans="1:10" x14ac:dyDescent="0.2">
      <c r="B26" s="4" t="s">
        <v>7</v>
      </c>
      <c r="C26">
        <f>AVERAGE(C19:C25)</f>
        <v>0</v>
      </c>
      <c r="D26">
        <f t="shared" ref="D26:J26" si="3">AVERAGE(D19:D25)</f>
        <v>0</v>
      </c>
      <c r="E26">
        <f t="shared" si="3"/>
        <v>0</v>
      </c>
      <c r="F26">
        <f t="shared" si="3"/>
        <v>0</v>
      </c>
      <c r="G26">
        <f t="shared" si="3"/>
        <v>5.5E-2</v>
      </c>
      <c r="H26">
        <f t="shared" si="3"/>
        <v>9.3333333333333338E-2</v>
      </c>
      <c r="I26">
        <f t="shared" si="3"/>
        <v>1.6366666666666667</v>
      </c>
      <c r="J26">
        <f t="shared" si="3"/>
        <v>0.49333333333333335</v>
      </c>
    </row>
    <row r="27" spans="1:10" x14ac:dyDescent="0.2">
      <c r="B27" s="4" t="s">
        <v>8</v>
      </c>
      <c r="C27">
        <f>STDEV(C19:C25)/SQRT(C28)</f>
        <v>0</v>
      </c>
      <c r="D27">
        <f t="shared" ref="D27:J27" si="4">STDEV(D19:D25)/SQRT(D28)</f>
        <v>0</v>
      </c>
      <c r="E27">
        <f t="shared" si="4"/>
        <v>0</v>
      </c>
      <c r="F27">
        <f t="shared" si="4"/>
        <v>0</v>
      </c>
      <c r="G27">
        <f t="shared" si="4"/>
        <v>5.5E-2</v>
      </c>
      <c r="H27">
        <f t="shared" si="4"/>
        <v>9.3333333333333338E-2</v>
      </c>
      <c r="I27">
        <f t="shared" si="4"/>
        <v>0.57563105467921993</v>
      </c>
      <c r="J27">
        <f t="shared" si="4"/>
        <v>0.29463725343396607</v>
      </c>
    </row>
    <row r="28" spans="1:10" x14ac:dyDescent="0.2">
      <c r="B28" s="4" t="s">
        <v>21</v>
      </c>
      <c r="C28">
        <f>COUNT(C19:C25)</f>
        <v>7</v>
      </c>
      <c r="D28">
        <f t="shared" ref="D28:J28" si="5">COUNT(D19:D25)</f>
        <v>7</v>
      </c>
      <c r="E28">
        <f t="shared" si="5"/>
        <v>3</v>
      </c>
      <c r="F28">
        <f t="shared" si="5"/>
        <v>4</v>
      </c>
      <c r="G28">
        <f t="shared" si="5"/>
        <v>4</v>
      </c>
      <c r="H28">
        <f t="shared" si="5"/>
        <v>6</v>
      </c>
      <c r="I28">
        <f t="shared" si="5"/>
        <v>6</v>
      </c>
      <c r="J28">
        <f t="shared" si="5"/>
        <v>6</v>
      </c>
    </row>
    <row r="29" spans="1:10" s="81" customFormat="1" x14ac:dyDescent="0.2"/>
    <row r="30" spans="1:10" x14ac:dyDescent="0.2">
      <c r="A30" s="34" t="s">
        <v>104</v>
      </c>
    </row>
    <row r="31" spans="1:10" ht="34" customHeight="1" x14ac:dyDescent="0.2">
      <c r="A31" s="34"/>
      <c r="C31" s="117" t="s">
        <v>99</v>
      </c>
      <c r="D31" s="117"/>
    </row>
    <row r="32" spans="1:10" ht="69" thickBot="1" x14ac:dyDescent="0.25">
      <c r="A32" s="34"/>
      <c r="B32" s="82" t="s">
        <v>98</v>
      </c>
      <c r="C32" s="82" t="s">
        <v>88</v>
      </c>
      <c r="D32" s="82" t="s">
        <v>89</v>
      </c>
    </row>
    <row r="33" spans="1:4" x14ac:dyDescent="0.2">
      <c r="A33" s="34"/>
      <c r="B33" s="51">
        <v>70</v>
      </c>
      <c r="C33" s="52">
        <v>122.31</v>
      </c>
      <c r="D33" s="53"/>
    </row>
    <row r="34" spans="1:4" x14ac:dyDescent="0.2">
      <c r="A34" s="34"/>
      <c r="B34" s="54">
        <v>77.849999999999994</v>
      </c>
      <c r="C34" s="55">
        <v>119.46</v>
      </c>
      <c r="D34" s="56"/>
    </row>
    <row r="35" spans="1:4" x14ac:dyDescent="0.2">
      <c r="A35" s="34"/>
      <c r="B35" s="54">
        <v>60.87</v>
      </c>
      <c r="C35" s="55">
        <v>122.61</v>
      </c>
      <c r="D35" s="56"/>
    </row>
    <row r="36" spans="1:4" x14ac:dyDescent="0.2">
      <c r="A36" s="34"/>
      <c r="B36" s="54">
        <v>81.97</v>
      </c>
      <c r="C36" s="55">
        <v>122.13</v>
      </c>
      <c r="D36" s="56"/>
    </row>
    <row r="37" spans="1:4" x14ac:dyDescent="0.2">
      <c r="A37" s="34"/>
      <c r="B37" s="54">
        <v>36.92</v>
      </c>
      <c r="C37" s="55">
        <v>120</v>
      </c>
      <c r="D37" s="56"/>
    </row>
    <row r="38" spans="1:4" x14ac:dyDescent="0.2">
      <c r="A38" s="34"/>
      <c r="B38" s="54">
        <v>43.85</v>
      </c>
      <c r="C38" s="55">
        <v>82.31</v>
      </c>
      <c r="D38" s="56"/>
    </row>
    <row r="39" spans="1:4" x14ac:dyDescent="0.2">
      <c r="A39" s="34"/>
      <c r="B39" s="54">
        <v>23.4</v>
      </c>
      <c r="C39" s="55">
        <v>102.13</v>
      </c>
      <c r="D39" s="56"/>
    </row>
    <row r="40" spans="1:4" x14ac:dyDescent="0.2">
      <c r="A40" s="34"/>
      <c r="B40" s="54">
        <v>71.430000000000007</v>
      </c>
      <c r="C40" s="55">
        <v>101.19</v>
      </c>
      <c r="D40" s="56"/>
    </row>
    <row r="41" spans="1:4" x14ac:dyDescent="0.2">
      <c r="A41" s="34"/>
      <c r="B41" s="54">
        <v>93.28</v>
      </c>
      <c r="C41" s="55">
        <v>94.03</v>
      </c>
      <c r="D41" s="56"/>
    </row>
    <row r="42" spans="1:4" x14ac:dyDescent="0.2">
      <c r="A42" s="34"/>
      <c r="B42" s="54">
        <v>73.48</v>
      </c>
      <c r="C42" s="55">
        <v>99.24</v>
      </c>
      <c r="D42" s="56"/>
    </row>
    <row r="43" spans="1:4" x14ac:dyDescent="0.2">
      <c r="A43" s="34"/>
      <c r="B43" s="54">
        <v>69.03</v>
      </c>
      <c r="C43" s="55">
        <v>104.42</v>
      </c>
      <c r="D43" s="56"/>
    </row>
    <row r="44" spans="1:4" x14ac:dyDescent="0.2">
      <c r="A44" s="34"/>
      <c r="B44" s="54">
        <v>53.64</v>
      </c>
      <c r="C44" s="55">
        <v>106.36</v>
      </c>
      <c r="D44" s="56"/>
    </row>
    <row r="45" spans="1:4" x14ac:dyDescent="0.2">
      <c r="A45" s="34"/>
      <c r="B45" s="54">
        <v>9.85</v>
      </c>
      <c r="C45" s="55">
        <v>102.27</v>
      </c>
      <c r="D45" s="56"/>
    </row>
    <row r="46" spans="1:4" x14ac:dyDescent="0.2">
      <c r="A46" s="34"/>
      <c r="B46" s="54">
        <v>21.05</v>
      </c>
      <c r="C46" s="55">
        <v>102.26</v>
      </c>
      <c r="D46" s="56"/>
    </row>
    <row r="47" spans="1:4" x14ac:dyDescent="0.2">
      <c r="A47" s="34"/>
      <c r="B47" s="54">
        <v>33.04</v>
      </c>
      <c r="C47" s="55">
        <v>133.04</v>
      </c>
      <c r="D47" s="56"/>
    </row>
    <row r="48" spans="1:4" x14ac:dyDescent="0.2">
      <c r="A48" s="34"/>
      <c r="B48" s="54">
        <v>7.27</v>
      </c>
      <c r="C48" s="55">
        <v>130</v>
      </c>
      <c r="D48" s="56"/>
    </row>
    <row r="49" spans="1:9" x14ac:dyDescent="0.2">
      <c r="A49" s="34"/>
      <c r="B49" s="54">
        <v>63.78</v>
      </c>
      <c r="C49" s="55">
        <v>132.28</v>
      </c>
      <c r="D49" s="56"/>
    </row>
    <row r="50" spans="1:9" x14ac:dyDescent="0.2">
      <c r="A50" s="34"/>
      <c r="B50" s="54">
        <v>54.41</v>
      </c>
      <c r="C50" s="55">
        <v>138.97</v>
      </c>
      <c r="D50" s="56"/>
    </row>
    <row r="51" spans="1:9" x14ac:dyDescent="0.2">
      <c r="A51" s="34"/>
      <c r="B51" s="54">
        <v>45.16</v>
      </c>
      <c r="C51" s="55">
        <v>126.88</v>
      </c>
      <c r="D51" s="56"/>
    </row>
    <row r="52" spans="1:9" x14ac:dyDescent="0.2">
      <c r="A52" s="34"/>
      <c r="B52" s="54">
        <v>40.4</v>
      </c>
      <c r="C52" s="55">
        <v>141.41</v>
      </c>
      <c r="D52" s="56"/>
    </row>
    <row r="53" spans="1:9" x14ac:dyDescent="0.2">
      <c r="A53" s="34"/>
      <c r="B53" s="54">
        <v>3.31</v>
      </c>
      <c r="C53" s="55">
        <v>123.97</v>
      </c>
      <c r="D53" s="56"/>
    </row>
    <row r="54" spans="1:9" x14ac:dyDescent="0.2">
      <c r="A54" s="34"/>
      <c r="B54" s="54">
        <v>65.41</v>
      </c>
      <c r="C54" s="55"/>
      <c r="D54" s="56">
        <v>139.85</v>
      </c>
    </row>
    <row r="55" spans="1:9" x14ac:dyDescent="0.2">
      <c r="A55" s="34"/>
      <c r="B55" s="54">
        <v>56.62</v>
      </c>
      <c r="C55" s="55"/>
      <c r="D55" s="56">
        <v>127.94</v>
      </c>
    </row>
    <row r="56" spans="1:9" x14ac:dyDescent="0.2">
      <c r="A56" s="34"/>
      <c r="B56" s="54">
        <v>71.03</v>
      </c>
      <c r="C56" s="55"/>
      <c r="D56" s="56">
        <v>150.47</v>
      </c>
    </row>
    <row r="57" spans="1:9" x14ac:dyDescent="0.2">
      <c r="A57" s="34"/>
      <c r="B57" s="54">
        <v>59.38</v>
      </c>
      <c r="C57" s="55"/>
      <c r="D57" s="56">
        <v>135.41999999999999</v>
      </c>
    </row>
    <row r="58" spans="1:9" x14ac:dyDescent="0.2">
      <c r="A58" s="34"/>
      <c r="B58" s="54">
        <v>58.4</v>
      </c>
      <c r="C58" s="55"/>
      <c r="D58" s="56">
        <v>156.80000000000001</v>
      </c>
    </row>
    <row r="59" spans="1:9" x14ac:dyDescent="0.2">
      <c r="A59" s="34"/>
      <c r="B59" s="54">
        <v>47.46</v>
      </c>
      <c r="C59" s="55"/>
      <c r="D59" s="56">
        <v>159.32</v>
      </c>
    </row>
    <row r="60" spans="1:9" x14ac:dyDescent="0.2">
      <c r="A60" s="34"/>
      <c r="B60" s="54">
        <v>48.86</v>
      </c>
      <c r="C60" s="55"/>
      <c r="D60" s="56">
        <v>150</v>
      </c>
    </row>
    <row r="61" spans="1:9" x14ac:dyDescent="0.2">
      <c r="A61" s="34"/>
      <c r="B61" s="54">
        <v>20</v>
      </c>
      <c r="C61" s="55"/>
      <c r="D61" s="56">
        <v>168.24</v>
      </c>
    </row>
    <row r="62" spans="1:9" x14ac:dyDescent="0.2">
      <c r="A62" s="34"/>
      <c r="B62" s="54">
        <v>209.66</v>
      </c>
      <c r="C62" s="55"/>
      <c r="D62" s="56">
        <v>101.38</v>
      </c>
    </row>
    <row r="63" spans="1:9" x14ac:dyDescent="0.2">
      <c r="A63" s="34"/>
      <c r="B63" s="54">
        <v>233.1</v>
      </c>
      <c r="C63" s="55"/>
      <c r="D63" s="56">
        <v>102.11</v>
      </c>
    </row>
    <row r="64" spans="1:9" x14ac:dyDescent="0.2">
      <c r="A64" s="34"/>
      <c r="B64" s="54">
        <v>224.77</v>
      </c>
      <c r="C64" s="55"/>
      <c r="D64" s="56">
        <v>104.59</v>
      </c>
      <c r="I64" s="23"/>
    </row>
    <row r="65" spans="1:9" x14ac:dyDescent="0.2">
      <c r="A65" s="34"/>
      <c r="B65" s="54">
        <v>154.81</v>
      </c>
      <c r="C65" s="55"/>
      <c r="D65" s="56">
        <v>111.54</v>
      </c>
      <c r="H65" s="1"/>
      <c r="I65" s="1"/>
    </row>
    <row r="66" spans="1:9" x14ac:dyDescent="0.2">
      <c r="A66" s="34"/>
      <c r="B66" s="54">
        <v>62.5</v>
      </c>
      <c r="C66" s="55"/>
      <c r="D66" s="56">
        <v>139.41999999999999</v>
      </c>
    </row>
    <row r="67" spans="1:9" x14ac:dyDescent="0.2">
      <c r="A67" s="34"/>
      <c r="B67" s="54">
        <v>42.2</v>
      </c>
      <c r="C67" s="55"/>
      <c r="D67" s="56">
        <v>126.61</v>
      </c>
    </row>
    <row r="68" spans="1:9" x14ac:dyDescent="0.2">
      <c r="A68" s="34"/>
      <c r="B68" s="54">
        <v>38.89</v>
      </c>
      <c r="C68" s="55"/>
      <c r="D68" s="56">
        <v>137.78</v>
      </c>
    </row>
    <row r="69" spans="1:9" x14ac:dyDescent="0.2">
      <c r="A69" s="34"/>
      <c r="B69" s="54">
        <v>39.799999999999997</v>
      </c>
      <c r="C69" s="55"/>
      <c r="D69" s="56">
        <v>109.18</v>
      </c>
    </row>
    <row r="70" spans="1:9" x14ac:dyDescent="0.2">
      <c r="A70" s="34"/>
      <c r="B70" s="54">
        <v>45.79</v>
      </c>
      <c r="C70" s="55"/>
      <c r="D70" s="56">
        <v>189.72</v>
      </c>
    </row>
    <row r="71" spans="1:9" x14ac:dyDescent="0.2">
      <c r="A71" s="34"/>
      <c r="B71" s="54">
        <v>48.04</v>
      </c>
      <c r="C71" s="55"/>
      <c r="D71" s="56">
        <v>160.78</v>
      </c>
    </row>
    <row r="72" spans="1:9" x14ac:dyDescent="0.2">
      <c r="A72" s="34"/>
      <c r="B72" s="54">
        <v>54.95</v>
      </c>
      <c r="C72" s="55"/>
      <c r="D72" s="56">
        <v>205.49</v>
      </c>
    </row>
    <row r="73" spans="1:9" x14ac:dyDescent="0.2">
      <c r="A73" s="34"/>
      <c r="B73" s="54">
        <v>73.63</v>
      </c>
      <c r="C73" s="55"/>
      <c r="D73" s="56">
        <v>131.87</v>
      </c>
    </row>
    <row r="74" spans="1:9" x14ac:dyDescent="0.2">
      <c r="A74" s="34"/>
      <c r="B74" s="54">
        <v>33.04</v>
      </c>
      <c r="C74" s="55"/>
      <c r="D74" s="56">
        <v>175.89</v>
      </c>
    </row>
    <row r="75" spans="1:9" x14ac:dyDescent="0.2">
      <c r="A75" s="34"/>
      <c r="B75" s="54">
        <v>41.18</v>
      </c>
      <c r="C75" s="55"/>
      <c r="D75" s="56">
        <v>94.96</v>
      </c>
    </row>
    <row r="76" spans="1:9" x14ac:dyDescent="0.2">
      <c r="A76" s="34"/>
      <c r="B76" s="54">
        <v>15.69</v>
      </c>
      <c r="C76" s="55"/>
      <c r="D76" s="56">
        <v>113.73</v>
      </c>
    </row>
    <row r="77" spans="1:9" x14ac:dyDescent="0.2">
      <c r="A77" s="34"/>
      <c r="B77" s="54">
        <v>36.630000000000003</v>
      </c>
      <c r="C77" s="55"/>
      <c r="D77" s="56">
        <v>131.68</v>
      </c>
    </row>
    <row r="78" spans="1:9" x14ac:dyDescent="0.2">
      <c r="A78" s="34"/>
      <c r="B78" s="54">
        <v>41.51</v>
      </c>
      <c r="C78" s="55"/>
      <c r="D78" s="56">
        <v>159.43</v>
      </c>
    </row>
    <row r="79" spans="1:9" x14ac:dyDescent="0.2">
      <c r="B79" s="54">
        <v>43.7</v>
      </c>
      <c r="C79" s="55"/>
      <c r="D79" s="56">
        <v>134.44999999999999</v>
      </c>
    </row>
    <row r="80" spans="1:9" x14ac:dyDescent="0.2">
      <c r="B80" s="54">
        <v>38.46</v>
      </c>
      <c r="C80" s="55"/>
      <c r="D80" s="56">
        <v>130.77000000000001</v>
      </c>
    </row>
    <row r="81" spans="1:4" x14ac:dyDescent="0.2">
      <c r="B81" s="54">
        <v>130.63</v>
      </c>
      <c r="C81" s="55"/>
      <c r="D81" s="56">
        <v>87.39</v>
      </c>
    </row>
    <row r="82" spans="1:4" x14ac:dyDescent="0.2">
      <c r="B82" s="54">
        <v>141.49</v>
      </c>
      <c r="C82" s="55"/>
      <c r="D82" s="56">
        <v>106.38</v>
      </c>
    </row>
    <row r="83" spans="1:4" x14ac:dyDescent="0.2">
      <c r="B83" s="54">
        <v>113.33</v>
      </c>
      <c r="C83" s="55"/>
      <c r="D83" s="56">
        <v>113.33</v>
      </c>
    </row>
    <row r="84" spans="1:4" x14ac:dyDescent="0.2">
      <c r="B84" s="54">
        <v>102.15</v>
      </c>
      <c r="C84" s="55"/>
      <c r="D84" s="56">
        <v>130.11000000000001</v>
      </c>
    </row>
    <row r="85" spans="1:4" x14ac:dyDescent="0.2">
      <c r="B85" s="54">
        <v>161.26</v>
      </c>
      <c r="C85" s="55"/>
      <c r="D85" s="56">
        <v>129.72999999999999</v>
      </c>
    </row>
    <row r="86" spans="1:4" x14ac:dyDescent="0.2">
      <c r="B86" s="54">
        <v>119.82</v>
      </c>
      <c r="C86" s="55"/>
      <c r="D86" s="56">
        <v>128.83000000000001</v>
      </c>
    </row>
    <row r="87" spans="1:4" x14ac:dyDescent="0.2">
      <c r="B87" s="54">
        <v>122.58</v>
      </c>
      <c r="C87" s="55"/>
      <c r="D87" s="56">
        <v>117.2</v>
      </c>
    </row>
    <row r="88" spans="1:4" ht="17" thickBot="1" x14ac:dyDescent="0.25">
      <c r="B88" s="57">
        <v>83</v>
      </c>
      <c r="C88" s="58"/>
      <c r="D88" s="60">
        <v>123</v>
      </c>
    </row>
    <row r="89" spans="1:4" x14ac:dyDescent="0.2">
      <c r="B89" t="s">
        <v>20</v>
      </c>
      <c r="C89" s="55">
        <f>COUNT(C33:C88)</f>
        <v>21</v>
      </c>
      <c r="D89" s="55">
        <f>COUNT(D33:D88)</f>
        <v>35</v>
      </c>
    </row>
    <row r="90" spans="1:4" x14ac:dyDescent="0.2">
      <c r="B90" t="s">
        <v>34</v>
      </c>
      <c r="C90" s="55">
        <v>0.53820000000000001</v>
      </c>
      <c r="D90" s="55">
        <v>6.9999999999999999E-4</v>
      </c>
    </row>
    <row r="91" spans="1:4" x14ac:dyDescent="0.2">
      <c r="B91" t="s">
        <v>35</v>
      </c>
      <c r="C91" s="55">
        <v>2.026E-2</v>
      </c>
      <c r="D91" s="55">
        <v>9.5799999999999996E-2</v>
      </c>
    </row>
    <row r="92" spans="1:4" s="81" customFormat="1" x14ac:dyDescent="0.2"/>
    <row r="93" spans="1:4" x14ac:dyDescent="0.2">
      <c r="A93" s="34" t="s">
        <v>105</v>
      </c>
    </row>
    <row r="94" spans="1:4" x14ac:dyDescent="0.2">
      <c r="C94" s="116" t="s">
        <v>100</v>
      </c>
      <c r="D94" s="116"/>
    </row>
    <row r="95" spans="1:4" ht="17" thickBot="1" x14ac:dyDescent="0.25">
      <c r="B95" t="s">
        <v>6</v>
      </c>
      <c r="C95" s="63" t="s">
        <v>3</v>
      </c>
      <c r="D95" s="63" t="s">
        <v>4</v>
      </c>
    </row>
    <row r="96" spans="1:4" x14ac:dyDescent="0.2">
      <c r="C96" s="51">
        <v>1447.06</v>
      </c>
      <c r="D96" s="53">
        <v>1556.37</v>
      </c>
    </row>
    <row r="97" spans="1:4" x14ac:dyDescent="0.2">
      <c r="C97" s="54">
        <v>1399.76</v>
      </c>
      <c r="D97" s="56">
        <v>1083.21</v>
      </c>
    </row>
    <row r="98" spans="1:4" x14ac:dyDescent="0.2">
      <c r="C98" s="54">
        <v>1709.33</v>
      </c>
      <c r="D98" s="56">
        <v>1502.2</v>
      </c>
    </row>
    <row r="99" spans="1:4" x14ac:dyDescent="0.2">
      <c r="C99" s="54">
        <v>1004.92</v>
      </c>
      <c r="D99" s="56">
        <v>1165.76</v>
      </c>
    </row>
    <row r="100" spans="1:4" x14ac:dyDescent="0.2">
      <c r="C100" s="54">
        <v>1189.4000000000001</v>
      </c>
      <c r="D100" s="56">
        <v>1045.5</v>
      </c>
    </row>
    <row r="101" spans="1:4" ht="17" thickBot="1" x14ac:dyDescent="0.25">
      <c r="C101" s="57"/>
      <c r="D101" s="60">
        <v>1242.1500000000001</v>
      </c>
    </row>
    <row r="102" spans="1:4" x14ac:dyDescent="0.2">
      <c r="B102" s="4" t="s">
        <v>7</v>
      </c>
      <c r="C102">
        <f>AVERAGE(C96:C101)</f>
        <v>1350.0939999999998</v>
      </c>
      <c r="D102">
        <f>AVERAGE(D96:D101)</f>
        <v>1265.865</v>
      </c>
    </row>
    <row r="103" spans="1:4" x14ac:dyDescent="0.2">
      <c r="B103" s="4" t="s">
        <v>8</v>
      </c>
      <c r="C103">
        <f>STDEV(C96:C101)/SQRT(C104)</f>
        <v>119.55903820288962</v>
      </c>
      <c r="D103">
        <f>STDEV(D96:D101)/SQRT(D104)</f>
        <v>88.082230850873813</v>
      </c>
    </row>
    <row r="104" spans="1:4" x14ac:dyDescent="0.2">
      <c r="B104" s="4" t="s">
        <v>21</v>
      </c>
      <c r="C104">
        <f>COUNT(C96:C101)</f>
        <v>5</v>
      </c>
      <c r="D104">
        <f>COUNT(D96:D101)</f>
        <v>6</v>
      </c>
    </row>
    <row r="105" spans="1:4" s="81" customFormat="1" x14ac:dyDescent="0.2"/>
    <row r="106" spans="1:4" x14ac:dyDescent="0.2">
      <c r="A106" s="34" t="s">
        <v>106</v>
      </c>
    </row>
    <row r="107" spans="1:4" x14ac:dyDescent="0.2">
      <c r="C107" s="116" t="s">
        <v>100</v>
      </c>
      <c r="D107" s="116"/>
    </row>
    <row r="108" spans="1:4" ht="17" thickBot="1" x14ac:dyDescent="0.25">
      <c r="B108" t="s">
        <v>101</v>
      </c>
      <c r="C108" t="s">
        <v>17</v>
      </c>
      <c r="D108" t="s">
        <v>16</v>
      </c>
    </row>
    <row r="109" spans="1:4" x14ac:dyDescent="0.2">
      <c r="C109" s="51">
        <v>2030.79</v>
      </c>
      <c r="D109" s="53">
        <v>2103.88</v>
      </c>
    </row>
    <row r="110" spans="1:4" x14ac:dyDescent="0.2">
      <c r="C110" s="54">
        <v>1447.06</v>
      </c>
      <c r="D110" s="56">
        <v>913.01</v>
      </c>
    </row>
    <row r="111" spans="1:4" x14ac:dyDescent="0.2">
      <c r="C111" s="54">
        <v>1399.76</v>
      </c>
      <c r="D111" s="56">
        <v>1151.8399999999999</v>
      </c>
    </row>
    <row r="112" spans="1:4" x14ac:dyDescent="0.2">
      <c r="C112" s="54">
        <v>1709.33</v>
      </c>
      <c r="D112" s="56">
        <v>1362.26</v>
      </c>
    </row>
    <row r="113" spans="2:4" x14ac:dyDescent="0.2">
      <c r="C113" s="54">
        <v>1004.92</v>
      </c>
      <c r="D113" s="56">
        <v>1577.36</v>
      </c>
    </row>
    <row r="114" spans="2:4" x14ac:dyDescent="0.2">
      <c r="C114" s="54">
        <v>1189.4000000000001</v>
      </c>
      <c r="D114" s="56">
        <v>1000.7</v>
      </c>
    </row>
    <row r="115" spans="2:4" x14ac:dyDescent="0.2">
      <c r="C115" s="54">
        <v>1556.37</v>
      </c>
      <c r="D115" s="56">
        <v>935.98</v>
      </c>
    </row>
    <row r="116" spans="2:4" x14ac:dyDescent="0.2">
      <c r="C116" s="54">
        <v>1083.21</v>
      </c>
      <c r="D116" s="56">
        <v>1499.38</v>
      </c>
    </row>
    <row r="117" spans="2:4" x14ac:dyDescent="0.2">
      <c r="C117" s="54">
        <v>1502.2</v>
      </c>
      <c r="D117" s="56">
        <v>788.42</v>
      </c>
    </row>
    <row r="118" spans="2:4" x14ac:dyDescent="0.2">
      <c r="C118" s="54">
        <v>1165.76</v>
      </c>
      <c r="D118" s="56">
        <v>956.42</v>
      </c>
    </row>
    <row r="119" spans="2:4" x14ac:dyDescent="0.2">
      <c r="C119" s="54">
        <v>1045.5</v>
      </c>
      <c r="D119" s="56"/>
    </row>
    <row r="120" spans="2:4" ht="17" thickBot="1" x14ac:dyDescent="0.25">
      <c r="C120" s="57">
        <v>1242.1500000000001</v>
      </c>
      <c r="D120" s="60"/>
    </row>
    <row r="121" spans="2:4" x14ac:dyDescent="0.2">
      <c r="B121" s="4" t="s">
        <v>7</v>
      </c>
      <c r="C121">
        <f>AVERAGE(C109:C120)</f>
        <v>1364.7041666666667</v>
      </c>
      <c r="D121">
        <f>AVERAGE(D109:D120)</f>
        <v>1228.925</v>
      </c>
    </row>
    <row r="122" spans="2:4" x14ac:dyDescent="0.2">
      <c r="B122" s="4" t="s">
        <v>8</v>
      </c>
      <c r="C122">
        <f>STDEV(C109:C120)/SQRT(C123)</f>
        <v>87.990803647040195</v>
      </c>
      <c r="D122">
        <f>STDEV(D109:D120)/SQRT(D123)</f>
        <v>128.66100024871557</v>
      </c>
    </row>
    <row r="123" spans="2:4" x14ac:dyDescent="0.2">
      <c r="B123" s="4" t="s">
        <v>21</v>
      </c>
      <c r="C123">
        <f>COUNT(C109:C120)</f>
        <v>12</v>
      </c>
      <c r="D123">
        <f>COUNT(D109:D120)</f>
        <v>10</v>
      </c>
    </row>
    <row r="124" spans="2:4" s="81" customFormat="1" x14ac:dyDescent="0.2"/>
  </sheetData>
  <mergeCells count="5">
    <mergeCell ref="C2:J2"/>
    <mergeCell ref="C17:J17"/>
    <mergeCell ref="C31:D31"/>
    <mergeCell ref="C94:D94"/>
    <mergeCell ref="C107:D1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A0F0-5A85-0E43-9CD1-F69514BBF163}">
  <sheetPr>
    <tabColor theme="5" tint="0.39997558519241921"/>
  </sheetPr>
  <dimension ref="B1:J58"/>
  <sheetViews>
    <sheetView workbookViewId="0">
      <selection activeCell="K52" sqref="K52"/>
    </sheetView>
  </sheetViews>
  <sheetFormatPr baseColWidth="10" defaultRowHeight="16" x14ac:dyDescent="0.2"/>
  <sheetData>
    <row r="1" spans="2:10" x14ac:dyDescent="0.2">
      <c r="C1" t="s">
        <v>11</v>
      </c>
    </row>
    <row r="2" spans="2:10" ht="17" thickBot="1" x14ac:dyDescent="0.25">
      <c r="C2" t="s">
        <v>10</v>
      </c>
      <c r="D2" t="s">
        <v>9</v>
      </c>
    </row>
    <row r="3" spans="2:10" x14ac:dyDescent="0.2">
      <c r="C3" s="110">
        <v>12</v>
      </c>
      <c r="D3" s="7">
        <v>11</v>
      </c>
    </row>
    <row r="4" spans="2:10" x14ac:dyDescent="0.2">
      <c r="C4" s="111">
        <v>15.28571429</v>
      </c>
      <c r="D4" s="10">
        <v>27</v>
      </c>
    </row>
    <row r="5" spans="2:10" x14ac:dyDescent="0.2">
      <c r="C5" s="111">
        <v>16.285714290000001</v>
      </c>
      <c r="D5" s="10">
        <v>30</v>
      </c>
    </row>
    <row r="6" spans="2:10" x14ac:dyDescent="0.2">
      <c r="C6" s="111">
        <v>17.428571430000002</v>
      </c>
      <c r="D6" s="10">
        <v>32</v>
      </c>
    </row>
    <row r="7" spans="2:10" x14ac:dyDescent="0.2">
      <c r="C7" s="111">
        <v>18.85714286</v>
      </c>
      <c r="D7" s="10">
        <v>35</v>
      </c>
    </row>
    <row r="8" spans="2:10" x14ac:dyDescent="0.2">
      <c r="C8" s="111">
        <v>19.14285714</v>
      </c>
      <c r="D8" s="10">
        <v>37</v>
      </c>
    </row>
    <row r="9" spans="2:10" x14ac:dyDescent="0.2">
      <c r="C9" s="111">
        <v>23.14285714</v>
      </c>
      <c r="D9" s="10">
        <v>42</v>
      </c>
    </row>
    <row r="10" spans="2:10" ht="17" thickBot="1" x14ac:dyDescent="0.25">
      <c r="C10" s="112">
        <v>24.43</v>
      </c>
      <c r="D10" s="13">
        <v>41</v>
      </c>
    </row>
    <row r="12" spans="2:10" x14ac:dyDescent="0.2">
      <c r="C12" t="s">
        <v>12</v>
      </c>
    </row>
    <row r="13" spans="2:10" x14ac:dyDescent="0.2">
      <c r="C13" t="s">
        <v>14</v>
      </c>
      <c r="D13" t="s">
        <v>15</v>
      </c>
    </row>
    <row r="14" spans="2:10" x14ac:dyDescent="0.2">
      <c r="C14" s="116" t="s">
        <v>150</v>
      </c>
      <c r="D14" s="116"/>
      <c r="E14" s="116"/>
      <c r="F14" s="116"/>
      <c r="G14" s="116"/>
      <c r="H14" s="116"/>
      <c r="I14" s="116"/>
      <c r="J14" s="116"/>
    </row>
    <row r="15" spans="2:10" ht="17" thickBot="1" x14ac:dyDescent="0.25">
      <c r="B15" t="s">
        <v>13</v>
      </c>
      <c r="C15" s="109">
        <v>12</v>
      </c>
      <c r="D15" s="109">
        <v>15.28571429</v>
      </c>
      <c r="E15" s="109">
        <v>16.285714290000001</v>
      </c>
      <c r="F15" s="109">
        <v>17.428571430000002</v>
      </c>
      <c r="G15" s="109">
        <v>18.85714286</v>
      </c>
      <c r="H15" s="109">
        <v>19.14285714</v>
      </c>
      <c r="I15" s="109">
        <v>23.14285714</v>
      </c>
      <c r="J15" s="109">
        <v>24.43</v>
      </c>
    </row>
    <row r="16" spans="2:10" x14ac:dyDescent="0.2">
      <c r="B16">
        <v>1</v>
      </c>
      <c r="C16" s="14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6">
        <v>1</v>
      </c>
    </row>
    <row r="17" spans="2:10" x14ac:dyDescent="0.2">
      <c r="B17">
        <v>2</v>
      </c>
      <c r="C17" s="17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</row>
    <row r="18" spans="2:10" x14ac:dyDescent="0.2">
      <c r="B18">
        <v>3</v>
      </c>
      <c r="C18" s="17">
        <v>1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9">
        <v>1</v>
      </c>
    </row>
    <row r="19" spans="2:10" x14ac:dyDescent="0.2">
      <c r="B19">
        <v>4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9">
        <v>1</v>
      </c>
    </row>
    <row r="20" spans="2:10" x14ac:dyDescent="0.2">
      <c r="B20">
        <v>5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9">
        <v>1</v>
      </c>
    </row>
    <row r="21" spans="2:10" x14ac:dyDescent="0.2">
      <c r="B21">
        <v>6</v>
      </c>
      <c r="C21" s="17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9">
        <v>1</v>
      </c>
    </row>
    <row r="22" spans="2:10" x14ac:dyDescent="0.2">
      <c r="B22">
        <v>7</v>
      </c>
      <c r="C22" s="17">
        <v>1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1</v>
      </c>
      <c r="J22" s="19">
        <v>1</v>
      </c>
    </row>
    <row r="23" spans="2:10" x14ac:dyDescent="0.2">
      <c r="B23">
        <v>8</v>
      </c>
      <c r="C23" s="17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9">
        <v>1</v>
      </c>
    </row>
    <row r="24" spans="2:10" x14ac:dyDescent="0.2">
      <c r="B24">
        <v>9</v>
      </c>
      <c r="C24" s="17">
        <v>1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1</v>
      </c>
      <c r="J24" s="19">
        <v>1</v>
      </c>
    </row>
    <row r="25" spans="2:10" x14ac:dyDescent="0.2">
      <c r="B25">
        <v>10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9">
        <v>1</v>
      </c>
    </row>
    <row r="26" spans="2:10" x14ac:dyDescent="0.2">
      <c r="B26">
        <v>11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9">
        <v>1</v>
      </c>
    </row>
    <row r="27" spans="2:10" x14ac:dyDescent="0.2">
      <c r="B27">
        <v>12</v>
      </c>
      <c r="C27" s="17">
        <v>0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18">
        <v>1</v>
      </c>
      <c r="J27" s="19">
        <v>1</v>
      </c>
    </row>
    <row r="28" spans="2:10" x14ac:dyDescent="0.2">
      <c r="B28">
        <v>13</v>
      </c>
      <c r="C28" s="17">
        <v>0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>
        <v>1</v>
      </c>
    </row>
    <row r="29" spans="2:10" x14ac:dyDescent="0.2">
      <c r="B29">
        <v>14</v>
      </c>
      <c r="C29" s="17">
        <v>0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9">
        <v>1</v>
      </c>
    </row>
    <row r="30" spans="2:10" x14ac:dyDescent="0.2">
      <c r="B30">
        <v>15</v>
      </c>
      <c r="C30" s="17">
        <v>0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9">
        <v>1</v>
      </c>
    </row>
    <row r="31" spans="2:10" x14ac:dyDescent="0.2">
      <c r="B31">
        <v>16</v>
      </c>
      <c r="C31" s="17">
        <v>0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9">
        <v>1</v>
      </c>
    </row>
    <row r="32" spans="2:10" x14ac:dyDescent="0.2">
      <c r="B32">
        <v>17</v>
      </c>
      <c r="C32" s="17">
        <v>0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1</v>
      </c>
      <c r="J32" s="19">
        <v>1</v>
      </c>
    </row>
    <row r="33" spans="2:10" x14ac:dyDescent="0.2">
      <c r="B33">
        <v>18</v>
      </c>
      <c r="C33" s="17">
        <v>0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>
        <v>1</v>
      </c>
    </row>
    <row r="34" spans="2:10" x14ac:dyDescent="0.2">
      <c r="B34">
        <v>19</v>
      </c>
      <c r="C34" s="17">
        <v>0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9">
        <v>1</v>
      </c>
    </row>
    <row r="35" spans="2:10" x14ac:dyDescent="0.2">
      <c r="B35">
        <v>20</v>
      </c>
      <c r="C35" s="17">
        <v>0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9">
        <v>1</v>
      </c>
    </row>
    <row r="36" spans="2:10" x14ac:dyDescent="0.2">
      <c r="B36">
        <v>21</v>
      </c>
      <c r="C36" s="17">
        <v>0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9">
        <v>1</v>
      </c>
    </row>
    <row r="37" spans="2:10" x14ac:dyDescent="0.2">
      <c r="B37">
        <v>22</v>
      </c>
      <c r="C37" s="17">
        <v>0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8">
        <v>1</v>
      </c>
      <c r="J37" s="19">
        <v>1</v>
      </c>
    </row>
    <row r="38" spans="2:10" x14ac:dyDescent="0.2">
      <c r="B38">
        <v>23</v>
      </c>
      <c r="C38" s="17">
        <v>0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1</v>
      </c>
      <c r="J38" s="19">
        <v>1</v>
      </c>
    </row>
    <row r="39" spans="2:10" x14ac:dyDescent="0.2">
      <c r="B39">
        <v>24</v>
      </c>
      <c r="C39" s="17">
        <v>0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9">
        <v>1</v>
      </c>
    </row>
    <row r="40" spans="2:10" x14ac:dyDescent="0.2">
      <c r="B40">
        <v>25</v>
      </c>
      <c r="C40" s="17">
        <v>0</v>
      </c>
      <c r="D40" s="18">
        <v>0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9">
        <v>1</v>
      </c>
    </row>
    <row r="41" spans="2:10" x14ac:dyDescent="0.2">
      <c r="B41">
        <v>26</v>
      </c>
      <c r="C41" s="17">
        <v>0</v>
      </c>
      <c r="D41" s="18">
        <v>0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9">
        <v>1</v>
      </c>
    </row>
    <row r="42" spans="2:10" x14ac:dyDescent="0.2">
      <c r="B42">
        <v>27</v>
      </c>
      <c r="C42" s="17">
        <v>0</v>
      </c>
      <c r="D42" s="18">
        <v>0</v>
      </c>
      <c r="E42" s="18">
        <v>0</v>
      </c>
      <c r="F42" s="18">
        <v>1</v>
      </c>
      <c r="G42" s="18">
        <v>1</v>
      </c>
      <c r="H42" s="18">
        <v>1</v>
      </c>
      <c r="I42" s="18">
        <v>1</v>
      </c>
      <c r="J42" s="19">
        <v>1</v>
      </c>
    </row>
    <row r="43" spans="2:10" x14ac:dyDescent="0.2">
      <c r="B43">
        <v>28</v>
      </c>
      <c r="C43" s="17">
        <v>0</v>
      </c>
      <c r="D43" s="18">
        <v>0</v>
      </c>
      <c r="E43" s="18">
        <v>0</v>
      </c>
      <c r="F43" s="18">
        <v>1</v>
      </c>
      <c r="G43" s="18">
        <v>1</v>
      </c>
      <c r="H43" s="18">
        <v>1</v>
      </c>
      <c r="I43" s="18">
        <v>1</v>
      </c>
      <c r="J43" s="19">
        <v>1</v>
      </c>
    </row>
    <row r="44" spans="2:10" x14ac:dyDescent="0.2">
      <c r="B44">
        <v>29</v>
      </c>
      <c r="C44" s="17">
        <v>0</v>
      </c>
      <c r="D44" s="18">
        <v>0</v>
      </c>
      <c r="E44" s="18">
        <v>0</v>
      </c>
      <c r="F44" s="18">
        <v>0</v>
      </c>
      <c r="G44" s="18">
        <v>1</v>
      </c>
      <c r="H44" s="18">
        <v>1</v>
      </c>
      <c r="I44" s="18">
        <v>1</v>
      </c>
      <c r="J44" s="19">
        <v>1</v>
      </c>
    </row>
    <row r="45" spans="2:10" x14ac:dyDescent="0.2">
      <c r="B45">
        <v>30</v>
      </c>
      <c r="C45" s="17">
        <v>0</v>
      </c>
      <c r="D45" s="18">
        <v>0</v>
      </c>
      <c r="E45" s="18">
        <v>0</v>
      </c>
      <c r="F45" s="18">
        <v>0</v>
      </c>
      <c r="G45" s="18">
        <v>1</v>
      </c>
      <c r="H45" s="18">
        <v>1</v>
      </c>
      <c r="I45" s="18">
        <v>1</v>
      </c>
      <c r="J45" s="19">
        <v>1</v>
      </c>
    </row>
    <row r="46" spans="2:10" x14ac:dyDescent="0.2">
      <c r="B46">
        <v>31</v>
      </c>
      <c r="C46" s="17">
        <v>0</v>
      </c>
      <c r="D46" s="18">
        <v>0</v>
      </c>
      <c r="E46" s="18">
        <v>0</v>
      </c>
      <c r="F46" s="18">
        <v>0</v>
      </c>
      <c r="G46" s="18">
        <v>1</v>
      </c>
      <c r="H46" s="18">
        <v>1</v>
      </c>
      <c r="I46" s="18">
        <v>1</v>
      </c>
      <c r="J46" s="19">
        <v>1</v>
      </c>
    </row>
    <row r="47" spans="2:10" x14ac:dyDescent="0.2">
      <c r="B47">
        <v>32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1</v>
      </c>
      <c r="I47" s="18">
        <v>1</v>
      </c>
      <c r="J47" s="19">
        <v>1</v>
      </c>
    </row>
    <row r="48" spans="2:10" x14ac:dyDescent="0.2">
      <c r="B48">
        <v>33</v>
      </c>
      <c r="C48" s="17">
        <v>0</v>
      </c>
      <c r="D48" s="18">
        <v>0</v>
      </c>
      <c r="E48" s="18">
        <v>0</v>
      </c>
      <c r="F48" s="18">
        <v>0</v>
      </c>
      <c r="G48" s="18">
        <v>0</v>
      </c>
      <c r="H48" s="18">
        <v>1</v>
      </c>
      <c r="I48" s="18">
        <v>1</v>
      </c>
      <c r="J48" s="19">
        <v>1</v>
      </c>
    </row>
    <row r="49" spans="2:10" x14ac:dyDescent="0.2">
      <c r="B49">
        <v>34</v>
      </c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1</v>
      </c>
      <c r="J49" s="19">
        <v>1</v>
      </c>
    </row>
    <row r="50" spans="2:10" x14ac:dyDescent="0.2">
      <c r="B50">
        <v>35</v>
      </c>
      <c r="C50" s="17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1</v>
      </c>
      <c r="J50" s="19">
        <v>1</v>
      </c>
    </row>
    <row r="51" spans="2:10" x14ac:dyDescent="0.2">
      <c r="B51">
        <v>36</v>
      </c>
      <c r="C51" s="17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9">
        <v>1</v>
      </c>
    </row>
    <row r="52" spans="2:10" x14ac:dyDescent="0.2">
      <c r="B52">
        <v>37</v>
      </c>
      <c r="C52" s="17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1</v>
      </c>
      <c r="J52" s="19">
        <v>1</v>
      </c>
    </row>
    <row r="53" spans="2:10" x14ac:dyDescent="0.2">
      <c r="B53">
        <v>38</v>
      </c>
      <c r="C53" s="17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9">
        <v>1</v>
      </c>
    </row>
    <row r="54" spans="2:10" x14ac:dyDescent="0.2">
      <c r="B54">
        <v>39</v>
      </c>
      <c r="C54" s="17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1</v>
      </c>
      <c r="J54" s="19">
        <v>1</v>
      </c>
    </row>
    <row r="55" spans="2:10" x14ac:dyDescent="0.2">
      <c r="B55">
        <v>40</v>
      </c>
      <c r="C55" s="17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9">
        <v>1</v>
      </c>
    </row>
    <row r="56" spans="2:10" x14ac:dyDescent="0.2">
      <c r="B56">
        <v>41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1</v>
      </c>
      <c r="J56" s="19">
        <v>0</v>
      </c>
    </row>
    <row r="57" spans="2:10" x14ac:dyDescent="0.2">
      <c r="B57">
        <v>42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8">
        <v>1</v>
      </c>
      <c r="I57" s="18">
        <v>0</v>
      </c>
      <c r="J57" s="19">
        <v>0</v>
      </c>
    </row>
    <row r="58" spans="2:10" ht="17" thickBot="1" x14ac:dyDescent="0.25">
      <c r="B58">
        <v>43</v>
      </c>
      <c r="C58" s="20">
        <v>0</v>
      </c>
      <c r="D58" s="21">
        <v>1</v>
      </c>
      <c r="E58" s="21">
        <v>1</v>
      </c>
      <c r="F58" s="21">
        <v>1</v>
      </c>
      <c r="G58" s="21">
        <v>1</v>
      </c>
      <c r="H58" s="21">
        <v>1</v>
      </c>
      <c r="I58" s="21">
        <v>0</v>
      </c>
      <c r="J58" s="22">
        <v>0</v>
      </c>
    </row>
  </sheetData>
  <mergeCells count="1">
    <mergeCell ref="C14:J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244A-73A3-6A43-90D9-A6FCDBC7297C}">
  <sheetPr>
    <tabColor rgb="FF7030A0"/>
  </sheetPr>
  <dimension ref="A1:J49"/>
  <sheetViews>
    <sheetView workbookViewId="0">
      <selection activeCell="S47" sqref="S47"/>
    </sheetView>
  </sheetViews>
  <sheetFormatPr baseColWidth="10" defaultRowHeight="16" x14ac:dyDescent="0.2"/>
  <cols>
    <col min="2" max="2" width="16" customWidth="1"/>
  </cols>
  <sheetData>
    <row r="1" spans="1:10" x14ac:dyDescent="0.2">
      <c r="A1" s="34" t="s">
        <v>107</v>
      </c>
    </row>
    <row r="2" spans="1:10" x14ac:dyDescent="0.2">
      <c r="C2" s="116" t="s">
        <v>109</v>
      </c>
      <c r="D2" s="116"/>
      <c r="E2" s="116"/>
      <c r="F2" s="116"/>
      <c r="G2" s="116"/>
      <c r="H2" s="116"/>
      <c r="I2" s="116"/>
      <c r="J2" s="116"/>
    </row>
    <row r="3" spans="1:10" ht="17" thickBot="1" x14ac:dyDescent="0.25">
      <c r="B3" t="s">
        <v>6</v>
      </c>
      <c r="C3" s="63" t="s">
        <v>22</v>
      </c>
      <c r="D3" s="63" t="s">
        <v>23</v>
      </c>
      <c r="E3" s="83">
        <v>1</v>
      </c>
      <c r="F3" s="83">
        <v>2</v>
      </c>
      <c r="G3" s="83">
        <v>4</v>
      </c>
      <c r="H3" s="83">
        <v>6</v>
      </c>
      <c r="I3" s="83">
        <v>12</v>
      </c>
      <c r="J3" s="83">
        <v>24</v>
      </c>
    </row>
    <row r="4" spans="1:10" x14ac:dyDescent="0.2">
      <c r="C4" s="51">
        <v>169.0624861</v>
      </c>
      <c r="D4" s="52">
        <v>18.022001459999998</v>
      </c>
      <c r="E4" s="52">
        <v>13.54089001</v>
      </c>
      <c r="F4" s="52">
        <v>0.78</v>
      </c>
      <c r="G4" s="52">
        <v>1.51</v>
      </c>
      <c r="H4" s="52">
        <v>1.1399999999999999</v>
      </c>
      <c r="I4" s="52">
        <v>0.56000000000000005</v>
      </c>
      <c r="J4" s="53">
        <v>0.6333122229</v>
      </c>
    </row>
    <row r="5" spans="1:10" x14ac:dyDescent="0.2">
      <c r="C5" s="54">
        <v>169.82787949999999</v>
      </c>
      <c r="D5" s="55">
        <v>19.648543669999999</v>
      </c>
      <c r="E5" s="55">
        <v>9.6293742249999994</v>
      </c>
      <c r="F5" s="55">
        <v>4.4000000000000004</v>
      </c>
      <c r="G5" s="55">
        <v>1.57</v>
      </c>
      <c r="H5" s="55">
        <v>2.27</v>
      </c>
      <c r="I5" s="55">
        <v>0.35</v>
      </c>
      <c r="J5" s="56">
        <v>0.33112582779999999</v>
      </c>
    </row>
    <row r="6" spans="1:10" x14ac:dyDescent="0.2">
      <c r="C6" s="54">
        <v>133.2280877</v>
      </c>
      <c r="D6" s="55">
        <v>14.12515947</v>
      </c>
      <c r="E6" s="55">
        <v>18.03811606</v>
      </c>
      <c r="F6" s="55">
        <v>1.4</v>
      </c>
      <c r="G6" s="55">
        <v>1.61</v>
      </c>
      <c r="H6" s="55">
        <v>3.67</v>
      </c>
      <c r="I6" s="55">
        <v>0.99</v>
      </c>
      <c r="J6" s="56">
        <v>0</v>
      </c>
    </row>
    <row r="7" spans="1:10" x14ac:dyDescent="0.2">
      <c r="C7" s="54">
        <v>160.34430939999999</v>
      </c>
      <c r="D7" s="55"/>
      <c r="E7" s="55">
        <v>9.5510226879999998</v>
      </c>
      <c r="F7" s="55">
        <v>0.77</v>
      </c>
      <c r="G7" s="55">
        <v>3.42</v>
      </c>
      <c r="H7" s="55">
        <v>0.48</v>
      </c>
      <c r="I7" s="55">
        <v>0.79</v>
      </c>
      <c r="J7" s="56"/>
    </row>
    <row r="8" spans="1:10" x14ac:dyDescent="0.2">
      <c r="C8" s="54"/>
      <c r="D8" s="55"/>
      <c r="E8" s="55"/>
      <c r="F8" s="55"/>
      <c r="G8" s="55"/>
      <c r="H8" s="55">
        <v>0.79</v>
      </c>
      <c r="I8" s="55">
        <v>0.35</v>
      </c>
      <c r="J8" s="56"/>
    </row>
    <row r="9" spans="1:10" ht="17" thickBot="1" x14ac:dyDescent="0.25">
      <c r="C9" s="57"/>
      <c r="D9" s="58"/>
      <c r="E9" s="58"/>
      <c r="F9" s="58"/>
      <c r="G9" s="58"/>
      <c r="H9" s="58">
        <v>0.27</v>
      </c>
      <c r="I9" s="58">
        <v>0.27</v>
      </c>
      <c r="J9" s="60"/>
    </row>
    <row r="10" spans="1:10" x14ac:dyDescent="0.2">
      <c r="B10" s="4" t="s">
        <v>7</v>
      </c>
      <c r="C10">
        <f>AVERAGE(C4:C9)</f>
        <v>158.115690675</v>
      </c>
      <c r="D10">
        <f t="shared" ref="D10:J10" si="0">AVERAGE(D4:D9)</f>
        <v>17.265234866666663</v>
      </c>
      <c r="E10">
        <f t="shared" si="0"/>
        <v>12.68985074575</v>
      </c>
      <c r="F10">
        <f t="shared" si="0"/>
        <v>1.8374999999999999</v>
      </c>
      <c r="G10">
        <f t="shared" si="0"/>
        <v>2.0274999999999999</v>
      </c>
      <c r="H10">
        <f t="shared" si="0"/>
        <v>1.4366666666666668</v>
      </c>
      <c r="I10">
        <f t="shared" si="0"/>
        <v>0.55166666666666664</v>
      </c>
      <c r="J10">
        <f t="shared" si="0"/>
        <v>0.32147935023333335</v>
      </c>
    </row>
    <row r="11" spans="1:10" x14ac:dyDescent="0.2">
      <c r="B11" s="4" t="s">
        <v>8</v>
      </c>
      <c r="C11">
        <f>STDEV(C4:C9)/SQRT(C12)</f>
        <v>8.5701381766957958</v>
      </c>
      <c r="D11">
        <f t="shared" ref="D11:J11" si="1">STDEV(D4:D9)/SQRT(D12)</f>
        <v>1.6387459649369516</v>
      </c>
      <c r="E11">
        <f t="shared" si="1"/>
        <v>2.0113628839480424</v>
      </c>
      <c r="F11">
        <f t="shared" si="1"/>
        <v>0.86677923948373403</v>
      </c>
      <c r="G11">
        <f t="shared" si="1"/>
        <v>0.46462126153100958</v>
      </c>
      <c r="H11">
        <f t="shared" si="1"/>
        <v>0.53118525749288037</v>
      </c>
      <c r="I11">
        <f t="shared" si="1"/>
        <v>0.1168593646701501</v>
      </c>
      <c r="J11">
        <f t="shared" si="1"/>
        <v>0.18288510401863242</v>
      </c>
    </row>
    <row r="12" spans="1:10" x14ac:dyDescent="0.2">
      <c r="B12" s="4" t="s">
        <v>21</v>
      </c>
      <c r="C12">
        <f>COUNT(C4:C9)</f>
        <v>4</v>
      </c>
      <c r="D12">
        <f t="shared" ref="D12:J12" si="2">COUNT(D4:D9)</f>
        <v>3</v>
      </c>
      <c r="E12">
        <f t="shared" si="2"/>
        <v>4</v>
      </c>
      <c r="F12">
        <f t="shared" si="2"/>
        <v>4</v>
      </c>
      <c r="G12">
        <f t="shared" si="2"/>
        <v>4</v>
      </c>
      <c r="H12">
        <f t="shared" si="2"/>
        <v>6</v>
      </c>
      <c r="I12">
        <f t="shared" si="2"/>
        <v>6</v>
      </c>
      <c r="J12">
        <f t="shared" si="2"/>
        <v>3</v>
      </c>
    </row>
    <row r="13" spans="1:10" s="81" customFormat="1" x14ac:dyDescent="0.2"/>
    <row r="14" spans="1:10" x14ac:dyDescent="0.2">
      <c r="A14" s="34" t="s">
        <v>108</v>
      </c>
    </row>
    <row r="15" spans="1:10" x14ac:dyDescent="0.2">
      <c r="A15" s="34"/>
      <c r="C15" s="118" t="s">
        <v>38</v>
      </c>
      <c r="D15" s="118"/>
      <c r="E15" s="118"/>
      <c r="F15" s="118"/>
      <c r="G15" s="26"/>
      <c r="H15" s="26"/>
      <c r="I15" s="26"/>
      <c r="J15" s="26"/>
    </row>
    <row r="16" spans="1:10" x14ac:dyDescent="0.2">
      <c r="C16" s="116" t="s">
        <v>110</v>
      </c>
      <c r="D16" s="116"/>
      <c r="E16" s="116"/>
      <c r="F16" s="116"/>
      <c r="G16" s="28"/>
      <c r="H16" s="28"/>
      <c r="I16" s="28"/>
      <c r="J16" s="28"/>
    </row>
    <row r="17" spans="1:6" ht="17" thickBot="1" x14ac:dyDescent="0.25">
      <c r="B17" t="s">
        <v>6</v>
      </c>
      <c r="C17" s="63" t="s">
        <v>22</v>
      </c>
      <c r="D17" s="83">
        <v>6</v>
      </c>
      <c r="E17" s="83">
        <v>12</v>
      </c>
      <c r="F17" s="83">
        <v>24</v>
      </c>
    </row>
    <row r="18" spans="1:6" x14ac:dyDescent="0.2">
      <c r="C18" s="51">
        <v>26.676283300000001</v>
      </c>
      <c r="D18" s="52">
        <v>0</v>
      </c>
      <c r="E18" s="52">
        <v>0</v>
      </c>
      <c r="F18" s="53">
        <v>0</v>
      </c>
    </row>
    <row r="19" spans="1:6" x14ac:dyDescent="0.2">
      <c r="C19" s="54">
        <v>18.198648630000001</v>
      </c>
      <c r="D19" s="55">
        <v>0</v>
      </c>
      <c r="E19" s="55">
        <v>0</v>
      </c>
      <c r="F19" s="56">
        <v>0</v>
      </c>
    </row>
    <row r="20" spans="1:6" x14ac:dyDescent="0.2">
      <c r="C20" s="54">
        <v>23.668582870000002</v>
      </c>
      <c r="D20" s="55">
        <v>0</v>
      </c>
      <c r="E20" s="55">
        <v>0</v>
      </c>
      <c r="F20" s="56">
        <v>0</v>
      </c>
    </row>
    <row r="21" spans="1:6" ht="17" thickBot="1" x14ac:dyDescent="0.25">
      <c r="C21" s="57">
        <v>31.78523994</v>
      </c>
      <c r="D21" s="58"/>
      <c r="E21" s="58">
        <v>0</v>
      </c>
      <c r="F21" s="60"/>
    </row>
    <row r="22" spans="1:6" x14ac:dyDescent="0.2">
      <c r="B22" s="4" t="s">
        <v>7</v>
      </c>
      <c r="C22">
        <f>AVERAGE(C18:C21)</f>
        <v>25.082188684999998</v>
      </c>
      <c r="D22">
        <f t="shared" ref="D22:F22" si="3">AVERAGE(D18:D21)</f>
        <v>0</v>
      </c>
      <c r="E22">
        <f t="shared" si="3"/>
        <v>0</v>
      </c>
      <c r="F22">
        <f t="shared" si="3"/>
        <v>0</v>
      </c>
    </row>
    <row r="23" spans="1:6" x14ac:dyDescent="0.2">
      <c r="B23" s="4" t="s">
        <v>8</v>
      </c>
      <c r="C23">
        <f>STDEV(C18:C21)/SQRT(C24)</f>
        <v>2.8409716480123617</v>
      </c>
      <c r="D23">
        <f t="shared" ref="D23:F23" si="4">STDEV(D18:D21)/SQRT(D24)</f>
        <v>0</v>
      </c>
      <c r="E23">
        <f t="shared" si="4"/>
        <v>0</v>
      </c>
      <c r="F23">
        <f t="shared" si="4"/>
        <v>0</v>
      </c>
    </row>
    <row r="24" spans="1:6" x14ac:dyDescent="0.2">
      <c r="B24" s="4" t="s">
        <v>21</v>
      </c>
      <c r="C24">
        <f>COUNT(C18:C21)</f>
        <v>4</v>
      </c>
      <c r="D24">
        <f t="shared" ref="D24:F24" si="5">COUNT(D18:D21)</f>
        <v>3</v>
      </c>
      <c r="E24">
        <f t="shared" si="5"/>
        <v>4</v>
      </c>
      <c r="F24">
        <f t="shared" si="5"/>
        <v>3</v>
      </c>
    </row>
    <row r="25" spans="1:6" x14ac:dyDescent="0.2">
      <c r="B25" s="4"/>
      <c r="C25" s="118" t="s">
        <v>39</v>
      </c>
      <c r="D25" s="118"/>
      <c r="E25" s="118"/>
      <c r="F25" s="118"/>
    </row>
    <row r="26" spans="1:6" x14ac:dyDescent="0.2">
      <c r="B26" s="4"/>
      <c r="C26" s="46">
        <v>25.08</v>
      </c>
      <c r="D26" s="46">
        <v>15.74</v>
      </c>
      <c r="E26" s="46">
        <v>9.8800000000000008</v>
      </c>
      <c r="F26" s="46">
        <v>3.89</v>
      </c>
    </row>
    <row r="27" spans="1:6" s="81" customFormat="1" x14ac:dyDescent="0.2"/>
    <row r="28" spans="1:6" x14ac:dyDescent="0.2">
      <c r="A28" s="34" t="s">
        <v>111</v>
      </c>
    </row>
    <row r="29" spans="1:6" x14ac:dyDescent="0.2">
      <c r="C29" s="116" t="s">
        <v>112</v>
      </c>
      <c r="D29" s="116"/>
      <c r="E29" s="116"/>
      <c r="F29" s="116"/>
    </row>
    <row r="30" spans="1:6" ht="17" thickBot="1" x14ac:dyDescent="0.25">
      <c r="B30" t="s">
        <v>6</v>
      </c>
      <c r="C30" s="63" t="s">
        <v>22</v>
      </c>
      <c r="D30" s="83">
        <v>6</v>
      </c>
      <c r="E30" s="83">
        <v>12</v>
      </c>
      <c r="F30" s="83">
        <v>24</v>
      </c>
    </row>
    <row r="31" spans="1:6" x14ac:dyDescent="0.2">
      <c r="C31" s="51">
        <v>84.11</v>
      </c>
      <c r="D31" s="52">
        <v>2.67</v>
      </c>
      <c r="E31" s="52">
        <v>1.02</v>
      </c>
      <c r="F31" s="53">
        <v>1.47</v>
      </c>
    </row>
    <row r="32" spans="1:6" x14ac:dyDescent="0.2">
      <c r="C32" s="54">
        <v>76.86</v>
      </c>
      <c r="D32" s="55">
        <v>1.26</v>
      </c>
      <c r="E32" s="55">
        <v>2.11</v>
      </c>
      <c r="F32" s="56">
        <v>1.45</v>
      </c>
    </row>
    <row r="33" spans="1:6" x14ac:dyDescent="0.2">
      <c r="C33" s="54">
        <v>98.5</v>
      </c>
      <c r="D33" s="55">
        <v>2.4900000000000002</v>
      </c>
      <c r="E33" s="55">
        <v>3.59</v>
      </c>
      <c r="F33" s="56">
        <v>2.52</v>
      </c>
    </row>
    <row r="34" spans="1:6" ht="17" thickBot="1" x14ac:dyDescent="0.25">
      <c r="C34" s="57">
        <v>100</v>
      </c>
      <c r="D34" s="58"/>
      <c r="E34" s="58">
        <v>1.36</v>
      </c>
      <c r="F34" s="60"/>
    </row>
    <row r="35" spans="1:6" x14ac:dyDescent="0.2">
      <c r="B35" s="4" t="s">
        <v>7</v>
      </c>
      <c r="C35">
        <f>AVERAGE(C31:C34)</f>
        <v>89.867500000000007</v>
      </c>
      <c r="D35">
        <f t="shared" ref="D35" si="6">AVERAGE(D31:D34)</f>
        <v>2.14</v>
      </c>
      <c r="E35">
        <f t="shared" ref="E35" si="7">AVERAGE(E31:E34)</f>
        <v>2.02</v>
      </c>
      <c r="F35">
        <f t="shared" ref="F35" si="8">AVERAGE(F31:F34)</f>
        <v>1.8133333333333332</v>
      </c>
    </row>
    <row r="36" spans="1:6" x14ac:dyDescent="0.2">
      <c r="B36" s="4" t="s">
        <v>8</v>
      </c>
      <c r="C36">
        <f>STDEV(C31:C34)/SQRT(C37)</f>
        <v>5.6238441405026549</v>
      </c>
      <c r="D36">
        <f t="shared" ref="D36" si="9">STDEV(D31:D34)/SQRT(D37)</f>
        <v>0.4430575583375147</v>
      </c>
      <c r="E36">
        <f t="shared" ref="E36" si="10">STDEV(E31:E34)/SQRT(E37)</f>
        <v>0.57071592466538612</v>
      </c>
      <c r="F36">
        <f t="shared" ref="F36" si="11">STDEV(F31:F34)/SQRT(F37)</f>
        <v>0.35338049999650262</v>
      </c>
    </row>
    <row r="37" spans="1:6" x14ac:dyDescent="0.2">
      <c r="B37" s="4" t="s">
        <v>21</v>
      </c>
      <c r="C37">
        <f>COUNT(C31:C34)</f>
        <v>4</v>
      </c>
      <c r="D37">
        <f t="shared" ref="D37:F37" si="12">COUNT(D31:D34)</f>
        <v>3</v>
      </c>
      <c r="E37">
        <f t="shared" si="12"/>
        <v>4</v>
      </c>
      <c r="F37">
        <f t="shared" si="12"/>
        <v>3</v>
      </c>
    </row>
    <row r="38" spans="1:6" s="81" customFormat="1" x14ac:dyDescent="0.2"/>
    <row r="39" spans="1:6" x14ac:dyDescent="0.2">
      <c r="A39" s="34" t="s">
        <v>113</v>
      </c>
    </row>
    <row r="40" spans="1:6" ht="32" customHeight="1" x14ac:dyDescent="0.2">
      <c r="C40" s="117" t="s">
        <v>114</v>
      </c>
      <c r="D40" s="117"/>
      <c r="E40" s="26"/>
      <c r="F40" s="26"/>
    </row>
    <row r="41" spans="1:6" ht="17" thickBot="1" x14ac:dyDescent="0.25">
      <c r="B41" t="s">
        <v>6</v>
      </c>
      <c r="C41" s="63" t="s">
        <v>22</v>
      </c>
      <c r="D41" s="83">
        <v>24</v>
      </c>
    </row>
    <row r="42" spans="1:6" x14ac:dyDescent="0.2">
      <c r="C42" s="51">
        <v>92.306647470000001</v>
      </c>
      <c r="D42" s="53">
        <v>8.0731151469999993</v>
      </c>
    </row>
    <row r="43" spans="1:6" x14ac:dyDescent="0.2">
      <c r="C43" s="54">
        <v>69.42161935</v>
      </c>
      <c r="D43" s="56">
        <v>3.0651035480000002</v>
      </c>
    </row>
    <row r="44" spans="1:6" x14ac:dyDescent="0.2">
      <c r="C44" s="54">
        <v>100</v>
      </c>
      <c r="D44" s="56">
        <v>1.3113496659999999</v>
      </c>
    </row>
    <row r="45" spans="1:6" ht="17" thickBot="1" x14ac:dyDescent="0.25">
      <c r="C45" s="57">
        <v>82.819352019999997</v>
      </c>
      <c r="D45" s="60"/>
    </row>
    <row r="46" spans="1:6" x14ac:dyDescent="0.2">
      <c r="B46" s="4" t="s">
        <v>7</v>
      </c>
      <c r="C46">
        <f>AVERAGE(C42:C45)</f>
        <v>86.136904709999996</v>
      </c>
      <c r="D46">
        <f t="shared" ref="D46" si="13">AVERAGE(D42:D45)</f>
        <v>4.1498561203333333</v>
      </c>
    </row>
    <row r="47" spans="1:6" x14ac:dyDescent="0.2">
      <c r="B47" s="4" t="s">
        <v>8</v>
      </c>
      <c r="C47">
        <f>STDEV(C42:C45)/SQRT(C48)</f>
        <v>6.586969822190305</v>
      </c>
      <c r="D47">
        <f t="shared" ref="D47" si="14">STDEV(D42:D45)/SQRT(D48)</f>
        <v>2.0259059053831221</v>
      </c>
    </row>
    <row r="48" spans="1:6" x14ac:dyDescent="0.2">
      <c r="B48" s="4" t="s">
        <v>21</v>
      </c>
      <c r="C48">
        <f>COUNT(C42:C45)</f>
        <v>4</v>
      </c>
      <c r="D48">
        <f t="shared" ref="D48" si="15">COUNT(D42:D45)</f>
        <v>3</v>
      </c>
    </row>
    <row r="49" s="81" customFormat="1" x14ac:dyDescent="0.2"/>
  </sheetData>
  <mergeCells count="6">
    <mergeCell ref="C40:D40"/>
    <mergeCell ref="C2:J2"/>
    <mergeCell ref="C16:F16"/>
    <mergeCell ref="C15:F15"/>
    <mergeCell ref="C25:F25"/>
    <mergeCell ref="C29:F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C284-535F-8840-922A-C90C5E87F094}">
  <sheetPr>
    <tabColor rgb="FF7030A0"/>
  </sheetPr>
  <dimension ref="A1:J14"/>
  <sheetViews>
    <sheetView workbookViewId="0">
      <selection activeCell="K26" sqref="K26"/>
    </sheetView>
  </sheetViews>
  <sheetFormatPr baseColWidth="10" defaultRowHeight="16" x14ac:dyDescent="0.2"/>
  <cols>
    <col min="2" max="2" width="16" customWidth="1"/>
  </cols>
  <sheetData>
    <row r="1" spans="1:10" x14ac:dyDescent="0.2">
      <c r="A1" s="34" t="s">
        <v>115</v>
      </c>
    </row>
    <row r="2" spans="1:10" x14ac:dyDescent="0.2">
      <c r="C2" s="116" t="s">
        <v>116</v>
      </c>
      <c r="D2" s="116"/>
      <c r="E2" s="116"/>
      <c r="F2" s="116"/>
      <c r="G2" s="116"/>
      <c r="H2" s="116"/>
      <c r="I2" s="116"/>
      <c r="J2" s="116"/>
    </row>
    <row r="3" spans="1:10" ht="17" thickBot="1" x14ac:dyDescent="0.25">
      <c r="B3" t="s">
        <v>6</v>
      </c>
      <c r="C3" s="63" t="s">
        <v>22</v>
      </c>
      <c r="D3" s="63" t="s">
        <v>23</v>
      </c>
      <c r="E3" s="83">
        <v>1</v>
      </c>
      <c r="F3" s="83">
        <v>2</v>
      </c>
      <c r="G3" s="83">
        <v>4</v>
      </c>
      <c r="H3" s="83">
        <v>6</v>
      </c>
      <c r="I3" s="83">
        <v>12</v>
      </c>
      <c r="J3" s="83">
        <v>24</v>
      </c>
    </row>
    <row r="4" spans="1:10" x14ac:dyDescent="0.2">
      <c r="C4" s="51">
        <v>118.5693539</v>
      </c>
      <c r="D4" s="52">
        <v>130.3032777</v>
      </c>
      <c r="E4" s="52">
        <v>19.083693319999998</v>
      </c>
      <c r="F4" s="52">
        <v>0.31219144110000002</v>
      </c>
      <c r="G4" s="52">
        <v>0</v>
      </c>
      <c r="H4" s="52">
        <v>0.2736636013</v>
      </c>
      <c r="I4" s="52">
        <v>0</v>
      </c>
      <c r="J4" s="53">
        <v>8.3046708389999999</v>
      </c>
    </row>
    <row r="5" spans="1:10" x14ac:dyDescent="0.2">
      <c r="C5" s="54">
        <v>114.4900928</v>
      </c>
      <c r="D5" s="55">
        <v>163.63277579999999</v>
      </c>
      <c r="E5" s="55">
        <v>7.1435407030000002</v>
      </c>
      <c r="F5" s="55">
        <v>0</v>
      </c>
      <c r="G5" s="55">
        <v>0</v>
      </c>
      <c r="H5" s="55">
        <v>0</v>
      </c>
      <c r="I5" s="55">
        <v>38.723870009999999</v>
      </c>
      <c r="J5" s="56">
        <v>97.574493450000006</v>
      </c>
    </row>
    <row r="6" spans="1:10" x14ac:dyDescent="0.2">
      <c r="C6" s="54">
        <v>141.32135289999999</v>
      </c>
      <c r="D6" s="55">
        <v>140.6261045</v>
      </c>
      <c r="E6" s="55">
        <v>46.104794759999997</v>
      </c>
      <c r="F6" s="55">
        <v>0</v>
      </c>
      <c r="G6" s="55">
        <v>0</v>
      </c>
      <c r="H6" s="55">
        <v>3.3335289559999999</v>
      </c>
      <c r="I6" s="55">
        <v>0</v>
      </c>
      <c r="J6" s="56">
        <v>0</v>
      </c>
    </row>
    <row r="7" spans="1:10" x14ac:dyDescent="0.2">
      <c r="C7" s="54">
        <v>120.6122475</v>
      </c>
      <c r="D7" s="55"/>
      <c r="E7" s="55">
        <v>6.8544712250000002</v>
      </c>
      <c r="F7" s="55">
        <v>0.1192199191</v>
      </c>
      <c r="G7" s="55">
        <v>0</v>
      </c>
      <c r="H7" s="55">
        <v>10.97632299</v>
      </c>
      <c r="I7" s="55">
        <v>0</v>
      </c>
      <c r="J7" s="56"/>
    </row>
    <row r="8" spans="1:10" x14ac:dyDescent="0.2">
      <c r="C8" s="54">
        <v>99.003299580000004</v>
      </c>
      <c r="D8" s="55"/>
      <c r="E8" s="55"/>
      <c r="F8" s="55"/>
      <c r="G8" s="55"/>
      <c r="H8" s="55">
        <v>105.46840210000001</v>
      </c>
      <c r="I8" s="55">
        <v>0</v>
      </c>
      <c r="J8" s="56"/>
    </row>
    <row r="9" spans="1:10" x14ac:dyDescent="0.2">
      <c r="C9" s="54">
        <v>109.7655249</v>
      </c>
      <c r="D9" s="55"/>
      <c r="E9" s="55"/>
      <c r="F9" s="55"/>
      <c r="G9" s="55"/>
      <c r="H9" s="55">
        <v>27.384111430000001</v>
      </c>
      <c r="I9" s="55">
        <v>71.526556540000001</v>
      </c>
      <c r="J9" s="56"/>
    </row>
    <row r="10" spans="1:10" ht="17" thickBot="1" x14ac:dyDescent="0.25">
      <c r="C10" s="57">
        <v>150.4465544</v>
      </c>
      <c r="D10" s="58"/>
      <c r="E10" s="58"/>
      <c r="F10" s="58"/>
      <c r="G10" s="58"/>
      <c r="H10" s="58"/>
      <c r="I10" s="58"/>
      <c r="J10" s="60"/>
    </row>
    <row r="11" spans="1:10" x14ac:dyDescent="0.2">
      <c r="B11" s="4" t="s">
        <v>7</v>
      </c>
      <c r="C11">
        <f>AVERAGE(C4:C10)</f>
        <v>122.02977513999998</v>
      </c>
      <c r="D11">
        <f t="shared" ref="D11:J11" si="0">AVERAGE(D4:D10)</f>
        <v>144.85405266666666</v>
      </c>
      <c r="E11">
        <f t="shared" si="0"/>
        <v>19.796625001999999</v>
      </c>
      <c r="F11">
        <f t="shared" si="0"/>
        <v>0.10785284005000001</v>
      </c>
      <c r="G11">
        <f t="shared" si="0"/>
        <v>0</v>
      </c>
      <c r="H11">
        <f t="shared" si="0"/>
        <v>24.572671512883332</v>
      </c>
      <c r="I11">
        <f t="shared" si="0"/>
        <v>18.375071091666666</v>
      </c>
      <c r="J11">
        <f t="shared" si="0"/>
        <v>35.293054763000001</v>
      </c>
    </row>
    <row r="12" spans="1:10" x14ac:dyDescent="0.2">
      <c r="B12" s="4" t="s">
        <v>8</v>
      </c>
      <c r="C12">
        <f>STDEV(C4:C10)/SQRT(C13)</f>
        <v>6.7808193004814559</v>
      </c>
      <c r="D12">
        <f t="shared" ref="D12:J12" si="1">STDEV(D4:D10)/SQRT(D13)</f>
        <v>9.8508970856210336</v>
      </c>
      <c r="E12">
        <f t="shared" si="1"/>
        <v>9.2205746127164829</v>
      </c>
      <c r="F12">
        <f t="shared" si="1"/>
        <v>7.3681716738789066E-2</v>
      </c>
      <c r="G12">
        <f t="shared" si="1"/>
        <v>0</v>
      </c>
      <c r="H12">
        <f t="shared" si="1"/>
        <v>16.715505039838018</v>
      </c>
      <c r="I12">
        <f t="shared" si="1"/>
        <v>12.368948989678914</v>
      </c>
      <c r="J12">
        <f t="shared" si="1"/>
        <v>31.232862464226898</v>
      </c>
    </row>
    <row r="13" spans="1:10" x14ac:dyDescent="0.2">
      <c r="B13" s="4" t="s">
        <v>21</v>
      </c>
      <c r="C13">
        <f>COUNT(C4:C10)</f>
        <v>7</v>
      </c>
      <c r="D13">
        <f t="shared" ref="D13:J13" si="2">COUNT(D4:D10)</f>
        <v>3</v>
      </c>
      <c r="E13">
        <f t="shared" si="2"/>
        <v>4</v>
      </c>
      <c r="F13">
        <f t="shared" si="2"/>
        <v>4</v>
      </c>
      <c r="G13">
        <f t="shared" si="2"/>
        <v>4</v>
      </c>
      <c r="H13">
        <f t="shared" si="2"/>
        <v>6</v>
      </c>
      <c r="I13">
        <f t="shared" si="2"/>
        <v>6</v>
      </c>
      <c r="J13">
        <f t="shared" si="2"/>
        <v>3</v>
      </c>
    </row>
    <row r="14" spans="1:10" s="81" customFormat="1" x14ac:dyDescent="0.2"/>
  </sheetData>
  <mergeCells count="1">
    <mergeCell ref="C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661A-160C-B84E-9BDF-553F1D50A7F2}">
  <sheetPr>
    <tabColor rgb="FF7030A0"/>
  </sheetPr>
  <dimension ref="A1:G187"/>
  <sheetViews>
    <sheetView workbookViewId="0">
      <selection activeCell="H17" sqref="H17"/>
    </sheetView>
  </sheetViews>
  <sheetFormatPr baseColWidth="10" defaultRowHeight="16" x14ac:dyDescent="0.2"/>
  <cols>
    <col min="1" max="1" width="10.83203125" style="34"/>
    <col min="2" max="2" width="15.33203125" style="34" customWidth="1"/>
    <col min="3" max="3" width="12" style="34" customWidth="1"/>
    <col min="4" max="4" width="10.83203125" style="34"/>
    <col min="5" max="5" width="11.5" style="34" customWidth="1"/>
    <col min="6" max="16384" width="10.83203125" style="34"/>
  </cols>
  <sheetData>
    <row r="1" spans="1:7" x14ac:dyDescent="0.2">
      <c r="A1" s="34" t="s">
        <v>117</v>
      </c>
    </row>
    <row r="3" spans="1:7" x14ac:dyDescent="0.2">
      <c r="C3" s="121" t="s">
        <v>118</v>
      </c>
      <c r="D3" s="121"/>
      <c r="E3" s="121"/>
      <c r="F3" s="121"/>
      <c r="G3" s="121"/>
    </row>
    <row r="4" spans="1:7" ht="17" thickBot="1" x14ac:dyDescent="0.25">
      <c r="B4" s="34" t="s">
        <v>6</v>
      </c>
      <c r="C4" s="49" t="s">
        <v>0</v>
      </c>
      <c r="D4" s="84">
        <v>4</v>
      </c>
      <c r="E4" s="84">
        <v>6</v>
      </c>
      <c r="F4" s="84">
        <v>12</v>
      </c>
      <c r="G4" s="84">
        <v>24</v>
      </c>
    </row>
    <row r="5" spans="1:7" x14ac:dyDescent="0.2">
      <c r="C5" s="37">
        <v>0</v>
      </c>
      <c r="D5" s="38">
        <v>0.09</v>
      </c>
      <c r="E5" s="38">
        <v>0.52390330259999995</v>
      </c>
      <c r="F5" s="38">
        <v>0.87221010290000001</v>
      </c>
      <c r="G5" s="39">
        <v>0.34245098330000001</v>
      </c>
    </row>
    <row r="6" spans="1:7" x14ac:dyDescent="0.2">
      <c r="C6" s="40">
        <v>0</v>
      </c>
      <c r="D6" s="41">
        <v>0</v>
      </c>
      <c r="E6" s="41">
        <v>9.7247884859999995E-2</v>
      </c>
      <c r="F6" s="41">
        <v>0.2356792962</v>
      </c>
      <c r="G6" s="42">
        <v>0</v>
      </c>
    </row>
    <row r="7" spans="1:7" x14ac:dyDescent="0.2">
      <c r="C7" s="40">
        <v>0</v>
      </c>
      <c r="D7" s="41">
        <v>0</v>
      </c>
      <c r="E7" s="41">
        <v>0</v>
      </c>
      <c r="F7" s="41">
        <v>0.23116275510000001</v>
      </c>
      <c r="G7" s="42">
        <v>0.84978706930000003</v>
      </c>
    </row>
    <row r="8" spans="1:7" x14ac:dyDescent="0.2">
      <c r="C8" s="40">
        <v>0</v>
      </c>
      <c r="D8" s="41">
        <v>0</v>
      </c>
      <c r="E8" s="41">
        <v>0</v>
      </c>
      <c r="F8" s="41">
        <v>0</v>
      </c>
      <c r="G8" s="42"/>
    </row>
    <row r="9" spans="1:7" x14ac:dyDescent="0.2">
      <c r="C9" s="40"/>
      <c r="D9" s="41"/>
      <c r="E9" s="41">
        <v>0</v>
      </c>
      <c r="F9" s="41">
        <v>1.27</v>
      </c>
      <c r="G9" s="42"/>
    </row>
    <row r="10" spans="1:7" ht="17" thickBot="1" x14ac:dyDescent="0.25">
      <c r="C10" s="43"/>
      <c r="D10" s="44"/>
      <c r="E10" s="44">
        <v>0</v>
      </c>
      <c r="F10" s="44">
        <v>0.79</v>
      </c>
      <c r="G10" s="45"/>
    </row>
    <row r="11" spans="1:7" x14ac:dyDescent="0.2">
      <c r="B11" s="48" t="s">
        <v>7</v>
      </c>
      <c r="C11" s="34">
        <f>AVERAGE(C5:C10)</f>
        <v>0</v>
      </c>
      <c r="D11" s="34">
        <f t="shared" ref="D11:G11" si="0">AVERAGE(D5:D10)</f>
        <v>2.2499999999999999E-2</v>
      </c>
      <c r="E11" s="34">
        <f t="shared" si="0"/>
        <v>0.10352519790999999</v>
      </c>
      <c r="F11" s="34">
        <f t="shared" si="0"/>
        <v>0.56650869236666668</v>
      </c>
      <c r="G11" s="34">
        <f t="shared" si="0"/>
        <v>0.39741268420000003</v>
      </c>
    </row>
    <row r="12" spans="1:7" x14ac:dyDescent="0.2">
      <c r="B12" s="48" t="s">
        <v>8</v>
      </c>
      <c r="C12" s="34">
        <f>STDEV(C5:C10)/SQRT(C13)</f>
        <v>0</v>
      </c>
      <c r="D12" s="34">
        <f t="shared" ref="D12:G12" si="1">STDEV(D5:D10)/SQRT(D13)</f>
        <v>2.2499999999999999E-2</v>
      </c>
      <c r="E12" s="34">
        <f t="shared" si="1"/>
        <v>8.5562262314469562E-2</v>
      </c>
      <c r="F12" s="34">
        <f t="shared" si="1"/>
        <v>0.19842201007294491</v>
      </c>
      <c r="G12" s="34">
        <f t="shared" si="1"/>
        <v>0.24684685347514329</v>
      </c>
    </row>
    <row r="13" spans="1:7" x14ac:dyDescent="0.2">
      <c r="B13" s="48" t="s">
        <v>21</v>
      </c>
      <c r="C13" s="34">
        <f>COUNT(C5:C10)</f>
        <v>4</v>
      </c>
      <c r="D13" s="34">
        <f t="shared" ref="D13:G13" si="2">COUNT(D5:D10)</f>
        <v>4</v>
      </c>
      <c r="E13" s="34">
        <f t="shared" si="2"/>
        <v>6</v>
      </c>
      <c r="F13" s="34">
        <f t="shared" si="2"/>
        <v>6</v>
      </c>
      <c r="G13" s="34">
        <f t="shared" si="2"/>
        <v>3</v>
      </c>
    </row>
    <row r="14" spans="1:7" s="78" customFormat="1" x14ac:dyDescent="0.2"/>
    <row r="15" spans="1:7" x14ac:dyDescent="0.2">
      <c r="A15" s="34" t="s">
        <v>119</v>
      </c>
    </row>
    <row r="17" spans="2:5" ht="52" thickBot="1" x14ac:dyDescent="0.25">
      <c r="B17" s="85" t="s">
        <v>120</v>
      </c>
      <c r="C17" s="87" t="s">
        <v>122</v>
      </c>
      <c r="D17" s="86" t="s">
        <v>121</v>
      </c>
      <c r="E17" s="88" t="s">
        <v>123</v>
      </c>
    </row>
    <row r="18" spans="2:5" x14ac:dyDescent="0.2">
      <c r="B18" s="101">
        <v>0</v>
      </c>
      <c r="C18" s="102">
        <v>281.80596089112203</v>
      </c>
      <c r="D18" s="103"/>
      <c r="E18" s="85"/>
    </row>
    <row r="19" spans="2:5" x14ac:dyDescent="0.2">
      <c r="B19" s="104">
        <v>1</v>
      </c>
      <c r="C19" s="105">
        <v>267.992525974778</v>
      </c>
      <c r="D19" s="106"/>
      <c r="E19" s="85"/>
    </row>
    <row r="20" spans="2:5" x14ac:dyDescent="0.2">
      <c r="B20" s="104">
        <v>2</v>
      </c>
      <c r="C20" s="105">
        <v>254.87909762327499</v>
      </c>
      <c r="D20" s="106"/>
      <c r="E20" s="85"/>
    </row>
    <row r="21" spans="2:5" x14ac:dyDescent="0.2">
      <c r="B21" s="104">
        <v>3</v>
      </c>
      <c r="C21" s="105">
        <v>242.47555364991101</v>
      </c>
      <c r="D21" s="106"/>
      <c r="E21" s="85"/>
    </row>
    <row r="22" spans="2:5" x14ac:dyDescent="0.2">
      <c r="B22" s="104">
        <v>4</v>
      </c>
      <c r="C22" s="105">
        <v>230.783639425779</v>
      </c>
      <c r="D22" s="106"/>
      <c r="E22" s="85"/>
    </row>
    <row r="23" spans="2:5" x14ac:dyDescent="0.2">
      <c r="B23" s="104">
        <v>5</v>
      </c>
      <c r="C23" s="105">
        <v>219.79794523325299</v>
      </c>
      <c r="D23" s="106"/>
      <c r="E23" s="85"/>
    </row>
    <row r="24" spans="2:5" x14ac:dyDescent="0.2">
      <c r="B24" s="104">
        <v>6</v>
      </c>
      <c r="C24" s="105">
        <v>209.50677316117699</v>
      </c>
      <c r="D24" s="106"/>
      <c r="E24" s="85"/>
    </row>
    <row r="25" spans="2:5" x14ac:dyDescent="0.2">
      <c r="B25" s="104">
        <v>7</v>
      </c>
      <c r="C25" s="105">
        <v>199.89290571405201</v>
      </c>
      <c r="D25" s="106"/>
      <c r="E25" s="85"/>
    </row>
    <row r="26" spans="2:5" x14ac:dyDescent="0.2">
      <c r="B26" s="104">
        <v>8</v>
      </c>
      <c r="C26" s="105">
        <v>190.93428698090199</v>
      </c>
      <c r="D26" s="106"/>
      <c r="E26" s="85"/>
    </row>
    <row r="27" spans="2:5" x14ac:dyDescent="0.2">
      <c r="B27" s="104">
        <v>9</v>
      </c>
      <c r="C27" s="105">
        <v>182.605624070734</v>
      </c>
      <c r="D27" s="106"/>
      <c r="E27" s="85"/>
    </row>
    <row r="28" spans="2:5" x14ac:dyDescent="0.2">
      <c r="B28" s="104">
        <v>10</v>
      </c>
      <c r="C28" s="105">
        <v>174.88280572228601</v>
      </c>
      <c r="D28" s="106"/>
      <c r="E28" s="85"/>
    </row>
    <row r="29" spans="2:5" x14ac:dyDescent="0.2">
      <c r="B29" s="104">
        <v>11</v>
      </c>
      <c r="C29" s="105">
        <v>167.74384576745899</v>
      </c>
      <c r="D29" s="106"/>
      <c r="E29" s="85"/>
    </row>
    <row r="30" spans="2:5" x14ac:dyDescent="0.2">
      <c r="B30" s="104">
        <v>12</v>
      </c>
      <c r="C30" s="105">
        <v>161.16872304058401</v>
      </c>
      <c r="D30" s="106"/>
      <c r="E30" s="85"/>
    </row>
    <row r="31" spans="2:5" x14ac:dyDescent="0.2">
      <c r="B31" s="104">
        <v>13</v>
      </c>
      <c r="C31" s="105">
        <v>155.139235140419</v>
      </c>
      <c r="D31" s="106"/>
      <c r="E31" s="85"/>
    </row>
    <row r="32" spans="2:5" x14ac:dyDescent="0.2">
      <c r="B32" s="104">
        <v>14</v>
      </c>
      <c r="C32" s="105">
        <v>149.63886471893801</v>
      </c>
      <c r="D32" s="106"/>
      <c r="E32" s="85"/>
    </row>
    <row r="33" spans="2:5" x14ac:dyDescent="0.2">
      <c r="B33" s="104">
        <v>15</v>
      </c>
      <c r="C33" s="105">
        <v>144.65265710579499</v>
      </c>
      <c r="D33" s="106"/>
      <c r="E33" s="85"/>
    </row>
    <row r="34" spans="2:5" x14ac:dyDescent="0.2">
      <c r="B34" s="104">
        <v>16</v>
      </c>
      <c r="C34" s="105">
        <v>140.16648048788599</v>
      </c>
      <c r="D34" s="106"/>
      <c r="E34" s="85"/>
    </row>
    <row r="35" spans="2:5" x14ac:dyDescent="0.2">
      <c r="B35" s="104">
        <v>17</v>
      </c>
      <c r="C35" s="105">
        <v>136.164480054123</v>
      </c>
      <c r="D35" s="106"/>
      <c r="E35" s="85"/>
    </row>
    <row r="36" spans="2:5" x14ac:dyDescent="0.2">
      <c r="B36" s="104">
        <v>18</v>
      </c>
      <c r="C36" s="105">
        <v>132.62868755630601</v>
      </c>
      <c r="D36" s="106"/>
      <c r="E36" s="85"/>
    </row>
    <row r="37" spans="2:5" x14ac:dyDescent="0.2">
      <c r="B37" s="104">
        <v>19</v>
      </c>
      <c r="C37" s="105">
        <v>129.53929821310101</v>
      </c>
      <c r="D37" s="106"/>
      <c r="E37" s="85"/>
    </row>
    <row r="38" spans="2:5" x14ac:dyDescent="0.2">
      <c r="B38" s="104">
        <v>20</v>
      </c>
      <c r="C38" s="105">
        <v>126.874915299493</v>
      </c>
      <c r="D38" s="106"/>
      <c r="E38" s="85"/>
    </row>
    <row r="39" spans="2:5" x14ac:dyDescent="0.2">
      <c r="B39" s="104">
        <v>21</v>
      </c>
      <c r="C39" s="105">
        <v>124.61276603096501</v>
      </c>
      <c r="D39" s="106"/>
      <c r="E39" s="85"/>
    </row>
    <row r="40" spans="2:5" x14ac:dyDescent="0.2">
      <c r="B40" s="104">
        <v>22</v>
      </c>
      <c r="C40" s="105">
        <v>122.72889195593299</v>
      </c>
      <c r="D40" s="106"/>
      <c r="E40" s="85"/>
    </row>
    <row r="41" spans="2:5" x14ac:dyDescent="0.2">
      <c r="B41" s="104">
        <v>23</v>
      </c>
      <c r="C41" s="105">
        <v>121.19831671729099</v>
      </c>
      <c r="D41" s="106"/>
      <c r="E41" s="85"/>
    </row>
    <row r="42" spans="2:5" x14ac:dyDescent="0.2">
      <c r="B42" s="104">
        <v>24</v>
      </c>
      <c r="C42" s="105">
        <v>119.995193729619</v>
      </c>
      <c r="D42" s="106"/>
      <c r="E42" s="85"/>
    </row>
    <row r="43" spans="2:5" x14ac:dyDescent="0.2">
      <c r="B43" s="104">
        <v>25</v>
      </c>
      <c r="C43" s="105">
        <v>119.092936038513</v>
      </c>
      <c r="D43" s="106"/>
      <c r="E43" s="85"/>
    </row>
    <row r="44" spans="2:5" x14ac:dyDescent="0.2">
      <c r="B44" s="104">
        <v>26</v>
      </c>
      <c r="C44" s="105">
        <v>118.464330378879</v>
      </c>
      <c r="D44" s="106"/>
      <c r="E44" s="85"/>
    </row>
    <row r="45" spans="2:5" x14ac:dyDescent="0.2">
      <c r="B45" s="104">
        <v>27</v>
      </c>
      <c r="C45" s="105">
        <v>118.081637226669</v>
      </c>
      <c r="D45" s="106"/>
      <c r="E45" s="85"/>
    </row>
    <row r="46" spans="2:5" x14ac:dyDescent="0.2">
      <c r="B46" s="104">
        <v>28</v>
      </c>
      <c r="C46" s="105">
        <v>117.91667844032899</v>
      </c>
      <c r="D46" s="106"/>
      <c r="E46" s="85"/>
    </row>
    <row r="47" spans="2:5" x14ac:dyDescent="0.2">
      <c r="B47" s="104">
        <v>29</v>
      </c>
      <c r="C47" s="105">
        <v>117.94091391174599</v>
      </c>
      <c r="D47" s="106"/>
      <c r="E47" s="85"/>
    </row>
    <row r="48" spans="2:5" x14ac:dyDescent="0.2">
      <c r="B48" s="104">
        <v>30</v>
      </c>
      <c r="C48" s="105">
        <v>118.125772097835</v>
      </c>
      <c r="D48" s="106"/>
      <c r="E48" s="85"/>
    </row>
    <row r="49" spans="2:5" x14ac:dyDescent="0.2">
      <c r="B49" s="104">
        <v>31</v>
      </c>
      <c r="C49" s="105">
        <v>118.443734302763</v>
      </c>
      <c r="D49" s="106"/>
      <c r="E49" s="85"/>
    </row>
    <row r="50" spans="2:5" x14ac:dyDescent="0.2">
      <c r="B50" s="104">
        <v>32</v>
      </c>
      <c r="C50" s="105">
        <v>118.86850972198999</v>
      </c>
      <c r="D50" s="106"/>
      <c r="E50" s="85"/>
    </row>
    <row r="51" spans="2:5" x14ac:dyDescent="0.2">
      <c r="B51" s="104">
        <v>33</v>
      </c>
      <c r="C51" s="105">
        <v>119.374926728022</v>
      </c>
      <c r="D51" s="106"/>
      <c r="E51" s="85"/>
    </row>
    <row r="52" spans="2:5" x14ac:dyDescent="0.2">
      <c r="B52" s="104">
        <v>34</v>
      </c>
      <c r="C52" s="105">
        <v>119.93883471405999</v>
      </c>
      <c r="D52" s="106"/>
      <c r="E52" s="85"/>
    </row>
    <row r="53" spans="2:5" x14ac:dyDescent="0.2">
      <c r="B53" s="104">
        <v>35</v>
      </c>
      <c r="C53" s="105">
        <v>120.537015413899</v>
      </c>
      <c r="D53" s="106"/>
      <c r="E53" s="85"/>
    </row>
    <row r="54" spans="2:5" x14ac:dyDescent="0.2">
      <c r="B54" s="104">
        <v>36</v>
      </c>
      <c r="C54" s="105">
        <v>121.14710273030001</v>
      </c>
      <c r="D54" s="106"/>
      <c r="E54" s="85"/>
    </row>
    <row r="55" spans="2:5" x14ac:dyDescent="0.2">
      <c r="B55" s="104">
        <v>37</v>
      </c>
      <c r="C55" s="105">
        <v>121.74751020586299</v>
      </c>
      <c r="D55" s="106"/>
      <c r="E55" s="85"/>
    </row>
    <row r="56" spans="2:5" x14ac:dyDescent="0.2">
      <c r="B56" s="104">
        <v>38</v>
      </c>
      <c r="C56" s="105">
        <v>122.317365361314</v>
      </c>
      <c r="D56" s="106"/>
      <c r="E56" s="85"/>
    </row>
    <row r="57" spans="2:5" x14ac:dyDescent="0.2">
      <c r="B57" s="104">
        <v>39</v>
      </c>
      <c r="C57" s="105">
        <v>122.836450207336</v>
      </c>
      <c r="D57" s="106"/>
      <c r="E57" s="85"/>
    </row>
    <row r="58" spans="2:5" x14ac:dyDescent="0.2">
      <c r="B58" s="104">
        <v>40</v>
      </c>
      <c r="C58" s="105">
        <v>123.28514730865</v>
      </c>
      <c r="D58" s="106"/>
      <c r="E58" s="85"/>
    </row>
    <row r="59" spans="2:5" x14ac:dyDescent="0.2">
      <c r="B59" s="104">
        <v>41</v>
      </c>
      <c r="C59" s="105">
        <v>123.644390843906</v>
      </c>
      <c r="D59" s="106"/>
      <c r="E59" s="85"/>
    </row>
    <row r="60" spans="2:5" x14ac:dyDescent="0.2">
      <c r="B60" s="104">
        <v>42</v>
      </c>
      <c r="C60" s="105">
        <v>123.895622162889</v>
      </c>
      <c r="D60" s="106"/>
      <c r="E60" s="85"/>
    </row>
    <row r="61" spans="2:5" x14ac:dyDescent="0.2">
      <c r="B61" s="104">
        <v>43</v>
      </c>
      <c r="C61" s="61"/>
      <c r="D61" s="106">
        <v>124.020749394359</v>
      </c>
      <c r="E61" s="85"/>
    </row>
    <row r="62" spans="2:5" x14ac:dyDescent="0.2">
      <c r="B62" s="104">
        <v>44</v>
      </c>
      <c r="C62" s="61"/>
      <c r="D62" s="106">
        <v>124.00261205894699</v>
      </c>
      <c r="E62" s="85"/>
    </row>
    <row r="63" spans="2:5" x14ac:dyDescent="0.2">
      <c r="B63" s="104">
        <v>45</v>
      </c>
      <c r="C63" s="61"/>
      <c r="D63" s="106">
        <v>123.826898891404</v>
      </c>
      <c r="E63" s="85"/>
    </row>
    <row r="64" spans="2:5" x14ac:dyDescent="0.2">
      <c r="B64" s="104">
        <v>46</v>
      </c>
      <c r="C64" s="61"/>
      <c r="D64" s="106">
        <v>123.482353830338</v>
      </c>
      <c r="E64" s="85"/>
    </row>
    <row r="65" spans="2:5" x14ac:dyDescent="0.2">
      <c r="B65" s="104">
        <v>47</v>
      </c>
      <c r="C65" s="61"/>
      <c r="D65" s="106">
        <v>122.960457794788</v>
      </c>
      <c r="E65" s="85"/>
    </row>
    <row r="66" spans="2:5" x14ac:dyDescent="0.2">
      <c r="B66" s="104">
        <v>48</v>
      </c>
      <c r="C66" s="61"/>
      <c r="D66" s="106">
        <v>122.255144247727</v>
      </c>
      <c r="E66" s="85"/>
    </row>
    <row r="67" spans="2:5" x14ac:dyDescent="0.2">
      <c r="B67" s="104">
        <v>49</v>
      </c>
      <c r="C67" s="61"/>
      <c r="D67" s="106">
        <v>121.362544926288</v>
      </c>
      <c r="E67" s="85"/>
    </row>
    <row r="68" spans="2:5" x14ac:dyDescent="0.2">
      <c r="B68" s="104">
        <v>50</v>
      </c>
      <c r="C68" s="61"/>
      <c r="D68" s="106">
        <v>120.280762508053</v>
      </c>
      <c r="E68" s="85"/>
    </row>
    <row r="69" spans="2:5" x14ac:dyDescent="0.2">
      <c r="B69" s="104">
        <v>51</v>
      </c>
      <c r="C69" s="61"/>
      <c r="D69" s="106">
        <v>119.009667330306</v>
      </c>
      <c r="E69" s="85"/>
    </row>
    <row r="70" spans="2:5" x14ac:dyDescent="0.2">
      <c r="B70" s="104">
        <v>52</v>
      </c>
      <c r="C70" s="61"/>
      <c r="D70" s="106">
        <v>117.550715589248</v>
      </c>
      <c r="E70" s="85"/>
    </row>
    <row r="71" spans="2:5" x14ac:dyDescent="0.2">
      <c r="B71" s="104">
        <v>53</v>
      </c>
      <c r="C71" s="61"/>
      <c r="D71" s="106">
        <v>115.906786722813</v>
      </c>
      <c r="E71" s="85"/>
    </row>
    <row r="72" spans="2:5" x14ac:dyDescent="0.2">
      <c r="B72" s="104">
        <v>54</v>
      </c>
      <c r="C72" s="61"/>
      <c r="D72" s="106">
        <v>114.082037927597</v>
      </c>
      <c r="E72" s="85"/>
    </row>
    <row r="73" spans="2:5" x14ac:dyDescent="0.2">
      <c r="B73" s="104">
        <v>55</v>
      </c>
      <c r="C73" s="61"/>
      <c r="D73" s="106">
        <v>112.08177398060801</v>
      </c>
      <c r="E73" s="85"/>
    </row>
    <row r="74" spans="2:5" x14ac:dyDescent="0.2">
      <c r="B74" s="104">
        <v>56</v>
      </c>
      <c r="C74" s="61"/>
      <c r="D74" s="106">
        <v>109.912330733118</v>
      </c>
      <c r="E74" s="85"/>
    </row>
    <row r="75" spans="2:5" x14ac:dyDescent="0.2">
      <c r="B75" s="104">
        <v>57</v>
      </c>
      <c r="C75" s="61"/>
      <c r="D75" s="106">
        <v>107.580970819163</v>
      </c>
      <c r="E75" s="85"/>
    </row>
    <row r="76" spans="2:5" x14ac:dyDescent="0.2">
      <c r="B76" s="104">
        <v>58</v>
      </c>
      <c r="C76" s="61"/>
      <c r="D76" s="106">
        <v>105.095790277764</v>
      </c>
      <c r="E76" s="85"/>
    </row>
    <row r="77" spans="2:5" x14ac:dyDescent="0.2">
      <c r="B77" s="104">
        <v>59</v>
      </c>
      <c r="C77" s="61"/>
      <c r="D77" s="106">
        <v>102.46563492747499</v>
      </c>
      <c r="E77" s="85"/>
    </row>
    <row r="78" spans="2:5" x14ac:dyDescent="0.2">
      <c r="B78" s="104">
        <v>60</v>
      </c>
      <c r="C78" s="61"/>
      <c r="D78" s="106">
        <v>99.700025456490494</v>
      </c>
      <c r="E78" s="85"/>
    </row>
    <row r="79" spans="2:5" x14ac:dyDescent="0.2">
      <c r="B79" s="104">
        <v>61</v>
      </c>
      <c r="C79" s="61"/>
      <c r="D79" s="106">
        <v>96.8090903026646</v>
      </c>
      <c r="E79" s="85"/>
    </row>
    <row r="80" spans="2:5" x14ac:dyDescent="0.2">
      <c r="B80" s="104">
        <v>62</v>
      </c>
      <c r="C80" s="61"/>
      <c r="D80" s="106">
        <v>93.803505497004195</v>
      </c>
      <c r="E80" s="85"/>
    </row>
    <row r="81" spans="2:5" x14ac:dyDescent="0.2">
      <c r="B81" s="104">
        <v>63</v>
      </c>
      <c r="C81" s="61"/>
      <c r="D81" s="106">
        <v>90.694440732721105</v>
      </c>
      <c r="E81" s="85"/>
    </row>
    <row r="82" spans="2:5" x14ac:dyDescent="0.2">
      <c r="B82" s="104">
        <v>64</v>
      </c>
      <c r="C82" s="61"/>
      <c r="D82" s="106">
        <v>87.493511000911795</v>
      </c>
      <c r="E82" s="85"/>
    </row>
    <row r="83" spans="2:5" x14ac:dyDescent="0.2">
      <c r="B83" s="104">
        <v>65</v>
      </c>
      <c r="C83" s="61"/>
      <c r="D83" s="106">
        <v>84.212733204441705</v>
      </c>
      <c r="E83" s="85"/>
    </row>
    <row r="84" spans="2:5" x14ac:dyDescent="0.2">
      <c r="B84" s="104">
        <v>66</v>
      </c>
      <c r="C84" s="61"/>
      <c r="D84" s="106">
        <v>80.864487224525007</v>
      </c>
      <c r="E84" s="85"/>
    </row>
    <row r="85" spans="2:5" x14ac:dyDescent="0.2">
      <c r="B85" s="104">
        <v>67</v>
      </c>
      <c r="C85" s="61"/>
      <c r="D85" s="106">
        <v>77.461480970644104</v>
      </c>
      <c r="E85" s="85"/>
    </row>
    <row r="86" spans="2:5" x14ac:dyDescent="0.2">
      <c r="B86" s="104">
        <v>68</v>
      </c>
      <c r="C86" s="61"/>
      <c r="D86" s="106">
        <v>74.016718994575299</v>
      </c>
      <c r="E86" s="85"/>
    </row>
    <row r="87" spans="2:5" x14ac:dyDescent="0.2">
      <c r="B87" s="104">
        <v>69</v>
      </c>
      <c r="C87" s="61"/>
      <c r="D87" s="106">
        <v>70.543474294018097</v>
      </c>
      <c r="E87" s="85"/>
    </row>
    <row r="88" spans="2:5" x14ac:dyDescent="0.2">
      <c r="B88" s="104">
        <v>70</v>
      </c>
      <c r="C88" s="61"/>
      <c r="D88" s="106">
        <v>67.055262971257903</v>
      </c>
      <c r="E88" s="85"/>
    </row>
    <row r="89" spans="2:5" x14ac:dyDescent="0.2">
      <c r="B89" s="104">
        <v>71</v>
      </c>
      <c r="C89" s="61"/>
      <c r="D89" s="106">
        <v>63.565821447934297</v>
      </c>
      <c r="E89" s="85"/>
    </row>
    <row r="90" spans="2:5" x14ac:dyDescent="0.2">
      <c r="B90" s="104">
        <v>72</v>
      </c>
      <c r="C90" s="61"/>
      <c r="D90" s="106">
        <v>60.089085968805797</v>
      </c>
      <c r="E90" s="85"/>
    </row>
    <row r="91" spans="2:5" x14ac:dyDescent="0.2">
      <c r="B91" s="104">
        <v>73</v>
      </c>
      <c r="C91" s="61"/>
      <c r="D91" s="106">
        <v>56.639174155804596</v>
      </c>
      <c r="E91" s="85"/>
    </row>
    <row r="92" spans="2:5" x14ac:dyDescent="0.2">
      <c r="B92" s="104">
        <v>74</v>
      </c>
      <c r="C92" s="61"/>
      <c r="D92" s="106">
        <v>53.230368399037197</v>
      </c>
      <c r="E92" s="85"/>
    </row>
    <row r="93" spans="2:5" x14ac:dyDescent="0.2">
      <c r="B93" s="104">
        <v>75</v>
      </c>
      <c r="C93" s="61"/>
      <c r="D93" s="106">
        <v>49.877100894023997</v>
      </c>
      <c r="E93" s="85"/>
    </row>
    <row r="94" spans="2:5" x14ac:dyDescent="0.2">
      <c r="B94" s="104">
        <v>76</v>
      </c>
      <c r="C94" s="61"/>
      <c r="D94" s="106">
        <v>46.593940154690301</v>
      </c>
      <c r="E94" s="85"/>
    </row>
    <row r="95" spans="2:5" x14ac:dyDescent="0.2">
      <c r="B95" s="104">
        <v>77</v>
      </c>
      <c r="C95" s="61"/>
      <c r="D95" s="106">
        <v>43.395578849669398</v>
      </c>
      <c r="E95" s="85"/>
    </row>
    <row r="96" spans="2:5" x14ac:dyDescent="0.2">
      <c r="B96" s="104">
        <v>78</v>
      </c>
      <c r="C96" s="61"/>
      <c r="D96" s="106">
        <v>40.296822825599598</v>
      </c>
      <c r="E96" s="85"/>
    </row>
    <row r="97" spans="2:5" x14ac:dyDescent="0.2">
      <c r="B97" s="104">
        <v>79</v>
      </c>
      <c r="C97" s="61"/>
      <c r="D97" s="106">
        <v>37.312581195492299</v>
      </c>
      <c r="E97" s="85"/>
    </row>
    <row r="98" spans="2:5" x14ac:dyDescent="0.2">
      <c r="B98" s="104">
        <v>80</v>
      </c>
      <c r="C98" s="61"/>
      <c r="D98" s="106">
        <v>34.457857383104802</v>
      </c>
      <c r="E98" s="85"/>
    </row>
    <row r="99" spans="2:5" x14ac:dyDescent="0.2">
      <c r="B99" s="104">
        <v>81</v>
      </c>
      <c r="C99" s="61"/>
      <c r="D99" s="106">
        <v>31.7477410257369</v>
      </c>
      <c r="E99" s="85"/>
    </row>
    <row r="100" spans="2:5" x14ac:dyDescent="0.2">
      <c r="B100" s="104">
        <v>82</v>
      </c>
      <c r="C100" s="61"/>
      <c r="D100" s="106">
        <v>29.1974006481272</v>
      </c>
      <c r="E100" s="85"/>
    </row>
    <row r="101" spans="2:5" x14ac:dyDescent="0.2">
      <c r="B101" s="104">
        <v>83</v>
      </c>
      <c r="C101" s="61"/>
      <c r="D101" s="106">
        <v>26.822077029289002</v>
      </c>
      <c r="E101" s="85"/>
    </row>
    <row r="102" spans="2:5" x14ac:dyDescent="0.2">
      <c r="B102" s="104">
        <v>84</v>
      </c>
      <c r="C102" s="61"/>
      <c r="D102" s="106">
        <v>24.6370771923159</v>
      </c>
      <c r="E102" s="85"/>
    </row>
    <row r="103" spans="2:5" x14ac:dyDescent="0.2">
      <c r="B103" s="104">
        <v>85</v>
      </c>
      <c r="C103" s="61"/>
      <c r="D103" s="106">
        <v>22.6577689544999</v>
      </c>
      <c r="E103" s="85"/>
    </row>
    <row r="104" spans="2:5" x14ac:dyDescent="0.2">
      <c r="B104" s="104">
        <v>86</v>
      </c>
      <c r="C104" s="61"/>
      <c r="D104" s="106">
        <v>20.8807642176054</v>
      </c>
      <c r="E104" s="85"/>
    </row>
    <row r="105" spans="2:5" x14ac:dyDescent="0.2">
      <c r="B105" s="104">
        <v>87</v>
      </c>
      <c r="C105" s="61"/>
      <c r="D105" s="106">
        <v>19.281865030669501</v>
      </c>
      <c r="E105" s="85"/>
    </row>
    <row r="106" spans="2:5" x14ac:dyDescent="0.2">
      <c r="B106" s="104">
        <v>88</v>
      </c>
      <c r="C106" s="61"/>
      <c r="D106" s="106">
        <v>17.842375390459701</v>
      </c>
      <c r="E106" s="85"/>
    </row>
    <row r="107" spans="2:5" x14ac:dyDescent="0.2">
      <c r="B107" s="104">
        <v>89</v>
      </c>
      <c r="C107" s="61"/>
      <c r="D107" s="106">
        <v>16.545591755617199</v>
      </c>
      <c r="E107" s="85"/>
    </row>
    <row r="108" spans="2:5" x14ac:dyDescent="0.2">
      <c r="B108" s="104">
        <v>90</v>
      </c>
      <c r="C108" s="61"/>
      <c r="D108" s="106">
        <v>15.3765891830603</v>
      </c>
      <c r="E108" s="85"/>
    </row>
    <row r="109" spans="2:5" x14ac:dyDescent="0.2">
      <c r="B109" s="104">
        <v>91</v>
      </c>
      <c r="C109" s="61"/>
      <c r="D109" s="106">
        <v>14.3220304961872</v>
      </c>
      <c r="E109" s="85"/>
    </row>
    <row r="110" spans="2:5" x14ac:dyDescent="0.2">
      <c r="B110" s="104">
        <v>92</v>
      </c>
      <c r="C110" s="61"/>
      <c r="D110" s="106">
        <v>13.369996000685999</v>
      </c>
      <c r="E110" s="85"/>
    </row>
    <row r="111" spans="2:5" x14ac:dyDescent="0.2">
      <c r="B111" s="104">
        <v>93</v>
      </c>
      <c r="C111" s="61"/>
      <c r="D111" s="106">
        <v>12.509831531890899</v>
      </c>
      <c r="E111" s="85"/>
    </row>
    <row r="112" spans="2:5" x14ac:dyDescent="0.2">
      <c r="B112" s="104">
        <v>94</v>
      </c>
      <c r="C112" s="61"/>
      <c r="D112" s="106">
        <v>11.732012856805699</v>
      </c>
      <c r="E112" s="85"/>
    </row>
    <row r="113" spans="2:5" x14ac:dyDescent="0.2">
      <c r="B113" s="104">
        <v>95</v>
      </c>
      <c r="C113" s="61"/>
      <c r="D113" s="106">
        <v>11.0280246672747</v>
      </c>
      <c r="E113" s="85"/>
    </row>
    <row r="114" spans="2:5" x14ac:dyDescent="0.2">
      <c r="B114" s="104">
        <v>96</v>
      </c>
      <c r="C114" s="61"/>
      <c r="D114" s="106">
        <v>10.390252591102501</v>
      </c>
      <c r="E114" s="85"/>
    </row>
    <row r="115" spans="2:5" x14ac:dyDescent="0.2">
      <c r="B115" s="104">
        <v>97</v>
      </c>
      <c r="C115" s="61"/>
      <c r="D115" s="106">
        <v>9.8118868176982996</v>
      </c>
      <c r="E115" s="85"/>
    </row>
    <row r="116" spans="2:5" x14ac:dyDescent="0.2">
      <c r="B116" s="104">
        <v>98</v>
      </c>
      <c r="C116" s="61"/>
      <c r="D116" s="106">
        <v>9.2868360862670407</v>
      </c>
      <c r="E116" s="85"/>
    </row>
    <row r="117" spans="2:5" x14ac:dyDescent="0.2">
      <c r="B117" s="104">
        <v>99</v>
      </c>
      <c r="C117" s="61"/>
      <c r="D117" s="106">
        <v>8.8096509196634507</v>
      </c>
      <c r="E117" s="85"/>
    </row>
    <row r="118" spans="2:5" x14ac:dyDescent="0.2">
      <c r="B118" s="104">
        <v>100</v>
      </c>
      <c r="C118" s="61"/>
      <c r="D118" s="106">
        <v>8.3754551075370909</v>
      </c>
      <c r="E118" s="85"/>
    </row>
    <row r="119" spans="2:5" x14ac:dyDescent="0.2">
      <c r="B119" s="104">
        <v>101</v>
      </c>
      <c r="C119" s="61"/>
      <c r="D119" s="106">
        <v>7.9798845498973101</v>
      </c>
      <c r="E119" s="85"/>
    </row>
    <row r="120" spans="2:5" x14ac:dyDescent="0.2">
      <c r="B120" s="104">
        <v>102</v>
      </c>
      <c r="C120" s="61"/>
      <c r="D120" s="106">
        <v>7.6190326681234399</v>
      </c>
      <c r="E120" s="85"/>
    </row>
    <row r="121" spans="2:5" x14ac:dyDescent="0.2">
      <c r="B121" s="104">
        <v>103</v>
      </c>
      <c r="C121" s="61"/>
      <c r="D121" s="106">
        <v>7.2894016759904403</v>
      </c>
      <c r="E121" s="85"/>
    </row>
    <row r="122" spans="2:5" x14ac:dyDescent="0.2">
      <c r="B122" s="104">
        <v>104</v>
      </c>
      <c r="C122" s="61"/>
      <c r="D122" s="106">
        <v>6.9878590795907103</v>
      </c>
      <c r="E122" s="85"/>
    </row>
    <row r="123" spans="2:5" x14ac:dyDescent="0.2">
      <c r="B123" s="104">
        <v>105</v>
      </c>
      <c r="C123" s="61"/>
      <c r="D123" s="106">
        <v>6.71159884310637</v>
      </c>
      <c r="E123" s="85"/>
    </row>
    <row r="124" spans="2:5" x14ac:dyDescent="0.2">
      <c r="B124" s="104">
        <v>106</v>
      </c>
      <c r="C124" s="61"/>
      <c r="D124" s="106">
        <v>6.4581067181124503</v>
      </c>
      <c r="E124" s="85"/>
    </row>
    <row r="125" spans="2:5" x14ac:dyDescent="0.2">
      <c r="B125" s="104">
        <v>107</v>
      </c>
      <c r="C125" s="61"/>
      <c r="D125" s="106">
        <v>6.2251292882628899</v>
      </c>
      <c r="E125" s="85"/>
    </row>
    <row r="126" spans="2:5" x14ac:dyDescent="0.2">
      <c r="B126" s="104">
        <v>108</v>
      </c>
      <c r="C126" s="61"/>
      <c r="D126" s="106">
        <v>6.0106463295365504</v>
      </c>
      <c r="E126" s="85"/>
    </row>
    <row r="127" spans="2:5" x14ac:dyDescent="0.2">
      <c r="B127" s="104">
        <v>109</v>
      </c>
      <c r="C127" s="61"/>
      <c r="D127" s="106">
        <v>5.8128461293299196</v>
      </c>
      <c r="E127" s="85"/>
    </row>
    <row r="128" spans="2:5" x14ac:dyDescent="0.2">
      <c r="B128" s="104">
        <v>110</v>
      </c>
      <c r="C128" s="61"/>
      <c r="D128" s="106">
        <v>5.6301034461406001</v>
      </c>
      <c r="E128" s="85"/>
    </row>
    <row r="129" spans="2:5" x14ac:dyDescent="0.2">
      <c r="B129" s="104">
        <v>111</v>
      </c>
      <c r="C129" s="61"/>
      <c r="D129" s="106">
        <v>5.4609598258929601</v>
      </c>
      <c r="E129" s="85"/>
    </row>
    <row r="130" spans="2:5" x14ac:dyDescent="0.2">
      <c r="B130" s="104">
        <v>112</v>
      </c>
      <c r="C130" s="61"/>
      <c r="D130" s="106">
        <v>5.3041060215625997</v>
      </c>
      <c r="E130" s="85"/>
    </row>
    <row r="131" spans="2:5" x14ac:dyDescent="0.2">
      <c r="B131" s="104">
        <v>113</v>
      </c>
      <c r="C131" s="61"/>
      <c r="D131" s="106">
        <v>5.1583662900593303</v>
      </c>
      <c r="E131" s="85"/>
    </row>
    <row r="132" spans="2:5" x14ac:dyDescent="0.2">
      <c r="B132" s="104">
        <v>114</v>
      </c>
      <c r="C132" s="61"/>
      <c r="D132" s="106">
        <v>5.0226843646852197</v>
      </c>
      <c r="E132" s="85"/>
    </row>
    <row r="133" spans="2:5" x14ac:dyDescent="0.2">
      <c r="B133" s="104">
        <v>115</v>
      </c>
      <c r="C133" s="61"/>
      <c r="D133" s="106">
        <v>4.8961109232139997</v>
      </c>
      <c r="E133" s="85"/>
    </row>
    <row r="134" spans="2:5" x14ac:dyDescent="0.2">
      <c r="B134" s="104">
        <v>116</v>
      </c>
      <c r="C134" s="61"/>
      <c r="D134" s="106">
        <v>4.7777923910226701</v>
      </c>
      <c r="E134" s="85"/>
    </row>
    <row r="135" spans="2:5" x14ac:dyDescent="0.2">
      <c r="B135" s="104">
        <v>117</v>
      </c>
      <c r="C135" s="61"/>
      <c r="D135" s="106">
        <v>4.6669609360006303</v>
      </c>
      <c r="E135" s="85"/>
    </row>
    <row r="136" spans="2:5" x14ac:dyDescent="0.2">
      <c r="B136" s="104">
        <v>118</v>
      </c>
      <c r="C136" s="61"/>
      <c r="D136" s="106">
        <v>4.5629255273899298</v>
      </c>
      <c r="E136" s="85"/>
    </row>
    <row r="137" spans="2:5" x14ac:dyDescent="0.2">
      <c r="B137" s="104">
        <v>119</v>
      </c>
      <c r="C137" s="61"/>
      <c r="D137" s="106">
        <v>4.46506394447497</v>
      </c>
      <c r="E137" s="85"/>
    </row>
    <row r="138" spans="2:5" x14ac:dyDescent="0.2">
      <c r="B138" s="104">
        <v>120</v>
      </c>
      <c r="C138" s="61"/>
      <c r="D138" s="106">
        <v>4.3728156333199601</v>
      </c>
      <c r="E138" s="85"/>
    </row>
    <row r="139" spans="2:5" x14ac:dyDescent="0.2">
      <c r="B139" s="104">
        <v>121</v>
      </c>
      <c r="C139" s="61"/>
      <c r="D139" s="106">
        <v>4.2856753207083704</v>
      </c>
      <c r="E139" s="85"/>
    </row>
    <row r="140" spans="2:5" x14ac:dyDescent="0.2">
      <c r="B140" s="104">
        <v>122</v>
      </c>
      <c r="C140" s="61"/>
      <c r="D140" s="106">
        <v>4.2031873042130004</v>
      </c>
      <c r="E140" s="85"/>
    </row>
    <row r="141" spans="2:5" x14ac:dyDescent="0.2">
      <c r="B141" s="104">
        <v>123</v>
      </c>
      <c r="C141" s="61"/>
      <c r="D141" s="106">
        <v>4.1249403460462899</v>
      </c>
      <c r="E141" s="85"/>
    </row>
    <row r="142" spans="2:5" x14ac:dyDescent="0.2">
      <c r="B142" s="104">
        <v>124</v>
      </c>
      <c r="C142" s="61"/>
      <c r="D142" s="106">
        <v>4.0505631061208298</v>
      </c>
      <c r="E142" s="85"/>
    </row>
    <row r="143" spans="2:5" x14ac:dyDescent="0.2">
      <c r="B143" s="104">
        <v>125</v>
      </c>
      <c r="C143" s="61"/>
      <c r="D143" s="106">
        <v>3.9797200566920798</v>
      </c>
      <c r="E143" s="85"/>
    </row>
    <row r="144" spans="2:5" x14ac:dyDescent="0.2">
      <c r="B144" s="104">
        <v>126</v>
      </c>
      <c r="C144" s="61"/>
      <c r="D144" s="106">
        <v>3.9121078271491201</v>
      </c>
      <c r="E144" s="85"/>
    </row>
    <row r="145" spans="2:5" x14ac:dyDescent="0.2">
      <c r="B145" s="104">
        <v>127</v>
      </c>
      <c r="C145" s="61"/>
      <c r="D145" s="106">
        <v>3.8474519330455998</v>
      </c>
      <c r="E145" s="85"/>
    </row>
    <row r="146" spans="2:5" x14ac:dyDescent="0.2">
      <c r="B146" s="104">
        <v>128</v>
      </c>
      <c r="C146" s="61"/>
      <c r="D146" s="106">
        <v>3.7855038483938399</v>
      </c>
      <c r="E146" s="85"/>
    </row>
    <row r="147" spans="2:5" x14ac:dyDescent="0.2">
      <c r="B147" s="104">
        <v>129</v>
      </c>
      <c r="C147" s="61"/>
      <c r="D147" s="106">
        <v>3.7260383846449501</v>
      </c>
      <c r="E147" s="85"/>
    </row>
    <row r="148" spans="2:5" x14ac:dyDescent="0.2">
      <c r="B148" s="104">
        <v>130</v>
      </c>
      <c r="C148" s="61"/>
      <c r="D148" s="106">
        <v>3.6688513437035</v>
      </c>
      <c r="E148" s="85"/>
    </row>
    <row r="149" spans="2:5" x14ac:dyDescent="0.2">
      <c r="B149" s="104">
        <v>131</v>
      </c>
      <c r="C149" s="61"/>
      <c r="D149" s="106">
        <v>3.6137574158283701</v>
      </c>
      <c r="E149" s="85"/>
    </row>
    <row r="150" spans="2:5" x14ac:dyDescent="0.2">
      <c r="B150" s="104">
        <v>132</v>
      </c>
      <c r="C150" s="61"/>
      <c r="D150" s="106">
        <v>3.5605882963973099</v>
      </c>
      <c r="E150" s="85"/>
    </row>
    <row r="151" spans="2:5" x14ac:dyDescent="0.2">
      <c r="B151" s="104">
        <v>133</v>
      </c>
      <c r="C151" s="61"/>
      <c r="D151" s="106">
        <v>3.5091909983020999</v>
      </c>
      <c r="E151" s="85"/>
    </row>
    <row r="152" spans="2:5" x14ac:dyDescent="0.2">
      <c r="B152" s="104">
        <v>134</v>
      </c>
      <c r="C152" s="61"/>
      <c r="D152" s="106">
        <v>3.4594263392303399</v>
      </c>
      <c r="E152" s="85"/>
    </row>
    <row r="153" spans="2:5" x14ac:dyDescent="0.2">
      <c r="B153" s="104">
        <v>135</v>
      </c>
      <c r="C153" s="61"/>
      <c r="D153" s="106">
        <v>3.4111675853112899</v>
      </c>
      <c r="E153" s="85"/>
    </row>
    <row r="154" spans="2:5" x14ac:dyDescent="0.2">
      <c r="B154" s="104">
        <v>136</v>
      </c>
      <c r="C154" s="61"/>
      <c r="D154" s="106">
        <v>3.3642992345853799</v>
      </c>
      <c r="E154" s="85"/>
    </row>
    <row r="155" spans="2:5" x14ac:dyDescent="0.2">
      <c r="B155" s="104">
        <v>137</v>
      </c>
      <c r="C155" s="61"/>
      <c r="D155" s="106">
        <v>3.3187159255265102</v>
      </c>
      <c r="E155" s="85"/>
    </row>
    <row r="156" spans="2:5" x14ac:dyDescent="0.2">
      <c r="B156" s="104">
        <v>138</v>
      </c>
      <c r="C156" s="61"/>
      <c r="D156" s="106">
        <v>3.2743214574247399</v>
      </c>
      <c r="E156" s="85"/>
    </row>
    <row r="157" spans="2:5" x14ac:dyDescent="0.2">
      <c r="B157" s="104">
        <v>139</v>
      </c>
      <c r="C157" s="61"/>
      <c r="D157" s="106">
        <v>3.2310279108466902</v>
      </c>
      <c r="E157" s="85"/>
    </row>
    <row r="158" spans="2:5" x14ac:dyDescent="0.2">
      <c r="B158" s="104">
        <v>140</v>
      </c>
      <c r="C158" s="61"/>
      <c r="D158" s="106">
        <v>3.1887548576482998</v>
      </c>
      <c r="E158" s="85"/>
    </row>
    <row r="159" spans="2:5" x14ac:dyDescent="0.2">
      <c r="B159" s="104">
        <v>141</v>
      </c>
      <c r="C159" s="61"/>
      <c r="D159" s="106">
        <v>3.14742865113779</v>
      </c>
      <c r="E159" s="85"/>
    </row>
    <row r="160" spans="2:5" x14ac:dyDescent="0.2">
      <c r="B160" s="104">
        <v>142</v>
      </c>
      <c r="C160" s="61"/>
      <c r="D160" s="106">
        <v>3.1069817879881501</v>
      </c>
      <c r="E160" s="85"/>
    </row>
    <row r="161" spans="2:5" x14ac:dyDescent="0.2">
      <c r="B161" s="104">
        <v>143</v>
      </c>
      <c r="C161" s="61"/>
      <c r="D161" s="106">
        <v>3.0673523343938598</v>
      </c>
      <c r="E161" s="85"/>
    </row>
    <row r="162" spans="2:5" x14ac:dyDescent="0.2">
      <c r="B162" s="104">
        <v>144</v>
      </c>
      <c r="C162" s="61"/>
      <c r="D162" s="106">
        <v>3.0284834097643198</v>
      </c>
      <c r="E162" s="85"/>
    </row>
    <row r="163" spans="2:5" x14ac:dyDescent="0.2">
      <c r="B163" s="104">
        <v>145</v>
      </c>
      <c r="C163" s="61"/>
      <c r="D163" s="106">
        <v>2.99032272195991</v>
      </c>
      <c r="E163" s="85"/>
    </row>
    <row r="164" spans="2:5" x14ac:dyDescent="0.2">
      <c r="B164" s="104">
        <v>146</v>
      </c>
      <c r="C164" s="61"/>
      <c r="D164" s="106">
        <v>2.9528221487129498</v>
      </c>
      <c r="E164" s="85"/>
    </row>
    <row r="165" spans="2:5" x14ac:dyDescent="0.2">
      <c r="B165" s="104">
        <v>147</v>
      </c>
      <c r="C165" s="61"/>
      <c r="D165" s="106">
        <v>2.9159373604440999</v>
      </c>
      <c r="E165" s="85"/>
    </row>
    <row r="166" spans="2:5" x14ac:dyDescent="0.2">
      <c r="B166" s="104">
        <v>148</v>
      </c>
      <c r="C166" s="61"/>
      <c r="D166" s="106">
        <v>2.8796274801921702</v>
      </c>
      <c r="E166" s="85"/>
    </row>
    <row r="167" spans="2:5" x14ac:dyDescent="0.2">
      <c r="B167" s="104">
        <v>149</v>
      </c>
      <c r="C167" s="61"/>
      <c r="D167" s="106">
        <v>2.8438547768284099</v>
      </c>
      <c r="E167" s="85"/>
    </row>
    <row r="168" spans="2:5" x14ac:dyDescent="0.2">
      <c r="B168" s="104">
        <v>150</v>
      </c>
      <c r="C168" s="61"/>
      <c r="D168" s="106">
        <v>2.8085843881311501</v>
      </c>
      <c r="E168" s="85"/>
    </row>
    <row r="169" spans="2:5" x14ac:dyDescent="0.2">
      <c r="B169" s="104">
        <v>151</v>
      </c>
      <c r="C169" s="61"/>
      <c r="D169" s="106">
        <v>2.7737840706577499</v>
      </c>
      <c r="E169" s="85"/>
    </row>
    <row r="170" spans="2:5" x14ac:dyDescent="0.2">
      <c r="B170" s="104">
        <v>152</v>
      </c>
      <c r="C170" s="61"/>
      <c r="D170" s="106">
        <v>2.7394239736738899</v>
      </c>
      <c r="E170" s="85"/>
    </row>
    <row r="171" spans="2:5" x14ac:dyDescent="0.2">
      <c r="B171" s="104">
        <v>153</v>
      </c>
      <c r="C171" s="61"/>
      <c r="D171" s="106">
        <v>2.7054764346883098</v>
      </c>
      <c r="E171" s="85"/>
    </row>
    <row r="172" spans="2:5" x14ac:dyDescent="0.2">
      <c r="B172" s="104">
        <v>154</v>
      </c>
      <c r="C172" s="61"/>
      <c r="D172" s="106">
        <v>2.6719157943987399</v>
      </c>
      <c r="E172" s="85"/>
    </row>
    <row r="173" spans="2:5" x14ac:dyDescent="0.2">
      <c r="B173" s="104">
        <v>155</v>
      </c>
      <c r="C173" s="61"/>
      <c r="D173" s="106">
        <v>2.6387182290850002</v>
      </c>
      <c r="E173" s="85"/>
    </row>
    <row r="174" spans="2:5" x14ac:dyDescent="0.2">
      <c r="B174" s="104">
        <v>156</v>
      </c>
      <c r="C174" s="61"/>
      <c r="D174" s="106">
        <v>2.6058615986904101</v>
      </c>
      <c r="E174" s="85"/>
    </row>
    <row r="175" spans="2:5" x14ac:dyDescent="0.2">
      <c r="B175" s="104">
        <v>157</v>
      </c>
      <c r="C175" s="61"/>
      <c r="D175" s="106">
        <v>2.5733253090169601</v>
      </c>
      <c r="E175" s="85"/>
    </row>
    <row r="176" spans="2:5" x14ac:dyDescent="0.2">
      <c r="B176" s="104">
        <v>158</v>
      </c>
      <c r="C176" s="61"/>
      <c r="D176" s="106">
        <v>2.5410901866232298</v>
      </c>
      <c r="E176" s="85"/>
    </row>
    <row r="177" spans="2:5" x14ac:dyDescent="0.2">
      <c r="B177" s="104">
        <v>159</v>
      </c>
      <c r="C177" s="61"/>
      <c r="D177" s="106">
        <v>2.5091383651613501</v>
      </c>
      <c r="E177" s="85"/>
    </row>
    <row r="178" spans="2:5" x14ac:dyDescent="0.2">
      <c r="B178" s="104">
        <v>160</v>
      </c>
      <c r="C178" s="61"/>
      <c r="D178" s="106">
        <v>2.4774531820199499</v>
      </c>
      <c r="E178" s="85"/>
    </row>
    <row r="179" spans="2:5" x14ac:dyDescent="0.2">
      <c r="B179" s="104">
        <v>161</v>
      </c>
      <c r="C179" s="61"/>
      <c r="D179" s="106">
        <v>2.4460190842577201</v>
      </c>
      <c r="E179" s="85"/>
    </row>
    <row r="180" spans="2:5" x14ac:dyDescent="0.2">
      <c r="B180" s="104">
        <v>162</v>
      </c>
      <c r="C180" s="61"/>
      <c r="D180" s="106">
        <v>2.4148215429168798</v>
      </c>
      <c r="E180" s="85"/>
    </row>
    <row r="181" spans="2:5" x14ac:dyDescent="0.2">
      <c r="B181" s="104">
        <v>163</v>
      </c>
      <c r="C181" s="61"/>
      <c r="D181" s="106">
        <v>2.3838469748994999</v>
      </c>
      <c r="E181" s="85"/>
    </row>
    <row r="182" spans="2:5" x14ac:dyDescent="0.2">
      <c r="B182" s="104">
        <v>164</v>
      </c>
      <c r="C182" s="61"/>
      <c r="D182" s="106">
        <v>2.3530826716737399</v>
      </c>
      <c r="E182" s="85"/>
    </row>
    <row r="183" spans="2:5" x14ac:dyDescent="0.2">
      <c r="B183" s="104">
        <v>165</v>
      </c>
      <c r="C183" s="61"/>
      <c r="D183" s="106">
        <v>2.3225167341519399</v>
      </c>
      <c r="E183" s="85"/>
    </row>
    <row r="184" spans="2:5" x14ac:dyDescent="0.2">
      <c r="B184" s="104">
        <v>166</v>
      </c>
      <c r="C184" s="61"/>
      <c r="D184" s="106">
        <v>2.2921380131496099</v>
      </c>
      <c r="E184" s="85"/>
    </row>
    <row r="185" spans="2:5" x14ac:dyDescent="0.2">
      <c r="B185" s="104">
        <v>167</v>
      </c>
      <c r="C185" s="61"/>
      <c r="D185" s="106">
        <v>2.2619360548945102</v>
      </c>
      <c r="E185" s="85"/>
    </row>
    <row r="186" spans="2:5" ht="17" thickBot="1" x14ac:dyDescent="0.25">
      <c r="B186" s="107">
        <v>168</v>
      </c>
      <c r="C186" s="59"/>
      <c r="D186" s="108">
        <v>2.2319010511087698</v>
      </c>
      <c r="E186" s="85"/>
    </row>
    <row r="187" spans="2:5" s="78" customFormat="1" x14ac:dyDescent="0.2"/>
  </sheetData>
  <mergeCells count="1">
    <mergeCell ref="C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C7F3-C1A0-8E4C-8FEA-DE25B535FF5F}">
  <sheetPr>
    <tabColor rgb="FF7030A0"/>
  </sheetPr>
  <dimension ref="A1:K245"/>
  <sheetViews>
    <sheetView workbookViewId="0">
      <selection activeCell="L19" sqref="L19"/>
    </sheetView>
  </sheetViews>
  <sheetFormatPr baseColWidth="10" defaultRowHeight="16" x14ac:dyDescent="0.2"/>
  <cols>
    <col min="2" max="2" width="16.83203125" customWidth="1"/>
  </cols>
  <sheetData>
    <row r="1" spans="1:11" x14ac:dyDescent="0.2">
      <c r="A1" t="s">
        <v>131</v>
      </c>
    </row>
    <row r="2" spans="1:11" ht="17" thickBot="1" x14ac:dyDescent="0.25">
      <c r="C2" s="116" t="s">
        <v>132</v>
      </c>
      <c r="D2" s="116"/>
      <c r="E2" s="116"/>
      <c r="F2" s="116"/>
      <c r="G2" s="116"/>
      <c r="H2" s="116"/>
      <c r="I2" s="116"/>
      <c r="J2" s="116"/>
      <c r="K2" s="116"/>
    </row>
    <row r="3" spans="1:11" x14ac:dyDescent="0.2">
      <c r="B3" s="63" t="s">
        <v>130</v>
      </c>
      <c r="C3" s="51">
        <v>1</v>
      </c>
      <c r="D3" s="52">
        <v>2</v>
      </c>
      <c r="E3" s="52">
        <v>3</v>
      </c>
      <c r="F3" s="52">
        <v>4</v>
      </c>
      <c r="G3" s="52">
        <v>5</v>
      </c>
      <c r="H3" s="52">
        <v>6</v>
      </c>
      <c r="I3" s="52">
        <v>7</v>
      </c>
      <c r="J3" s="52">
        <v>8</v>
      </c>
      <c r="K3" s="53">
        <v>9</v>
      </c>
    </row>
    <row r="4" spans="1:11" x14ac:dyDescent="0.2">
      <c r="B4" s="63" t="s">
        <v>124</v>
      </c>
      <c r="C4" s="54">
        <v>69</v>
      </c>
      <c r="D4" s="55">
        <v>68</v>
      </c>
      <c r="E4" s="55">
        <v>68</v>
      </c>
      <c r="F4" s="55">
        <v>68</v>
      </c>
      <c r="G4" s="55"/>
      <c r="H4" s="55">
        <v>28</v>
      </c>
      <c r="I4" s="55">
        <v>28</v>
      </c>
      <c r="J4" s="55"/>
      <c r="K4" s="56">
        <v>28</v>
      </c>
    </row>
    <row r="5" spans="1:11" x14ac:dyDescent="0.2">
      <c r="B5" s="63" t="s">
        <v>125</v>
      </c>
      <c r="C5" s="54"/>
      <c r="D5" s="55">
        <v>233</v>
      </c>
      <c r="E5" s="55">
        <v>231</v>
      </c>
      <c r="F5" s="55"/>
      <c r="G5" s="55"/>
      <c r="H5" s="55">
        <v>219</v>
      </c>
      <c r="I5" s="55">
        <v>208</v>
      </c>
      <c r="J5" s="55"/>
      <c r="K5" s="56">
        <v>191</v>
      </c>
    </row>
    <row r="6" spans="1:11" x14ac:dyDescent="0.2">
      <c r="B6" s="63" t="s">
        <v>126</v>
      </c>
      <c r="C6" s="54">
        <v>12</v>
      </c>
      <c r="D6" s="55">
        <v>12</v>
      </c>
      <c r="E6" s="55">
        <v>12</v>
      </c>
      <c r="F6" s="55">
        <v>12</v>
      </c>
      <c r="G6" s="55"/>
      <c r="H6" s="55">
        <v>11</v>
      </c>
      <c r="I6" s="55">
        <v>11</v>
      </c>
      <c r="J6" s="55"/>
      <c r="K6" s="56">
        <v>5</v>
      </c>
    </row>
    <row r="7" spans="1:11" x14ac:dyDescent="0.2">
      <c r="B7" s="63" t="s">
        <v>127</v>
      </c>
      <c r="C7" s="54">
        <v>115</v>
      </c>
      <c r="D7" s="55">
        <v>115</v>
      </c>
      <c r="E7" s="55">
        <v>115</v>
      </c>
      <c r="F7" s="55">
        <v>115</v>
      </c>
      <c r="G7" s="55">
        <v>114</v>
      </c>
      <c r="H7" s="55">
        <v>114</v>
      </c>
      <c r="I7" s="55">
        <v>113</v>
      </c>
      <c r="J7" s="55">
        <v>110</v>
      </c>
      <c r="K7" s="56">
        <v>100</v>
      </c>
    </row>
    <row r="8" spans="1:11" x14ac:dyDescent="0.2">
      <c r="B8" s="63" t="s">
        <v>128</v>
      </c>
      <c r="C8" s="54">
        <v>31</v>
      </c>
      <c r="D8" s="55">
        <v>31</v>
      </c>
      <c r="E8" s="55">
        <v>31</v>
      </c>
      <c r="F8" s="55">
        <v>31</v>
      </c>
      <c r="G8" s="55">
        <v>31</v>
      </c>
      <c r="H8" s="55">
        <v>30</v>
      </c>
      <c r="I8" s="55">
        <v>29</v>
      </c>
      <c r="J8" s="55">
        <v>28</v>
      </c>
      <c r="K8" s="56">
        <v>21</v>
      </c>
    </row>
    <row r="9" spans="1:11" ht="17" thickBot="1" x14ac:dyDescent="0.25">
      <c r="B9" s="63" t="s">
        <v>129</v>
      </c>
      <c r="C9" s="57">
        <v>21</v>
      </c>
      <c r="D9" s="58">
        <v>21</v>
      </c>
      <c r="E9" s="58">
        <v>21</v>
      </c>
      <c r="F9" s="58">
        <v>21</v>
      </c>
      <c r="G9" s="58">
        <v>21</v>
      </c>
      <c r="H9" s="58">
        <v>21</v>
      </c>
      <c r="I9" s="58"/>
      <c r="J9" s="58">
        <v>21</v>
      </c>
      <c r="K9" s="60">
        <v>21</v>
      </c>
    </row>
    <row r="11" spans="1:11" x14ac:dyDescent="0.2">
      <c r="A11" t="s">
        <v>133</v>
      </c>
      <c r="C11" s="116" t="s">
        <v>134</v>
      </c>
      <c r="D11" s="116"/>
      <c r="E11" s="116"/>
      <c r="F11" s="116"/>
      <c r="G11" s="116"/>
      <c r="H11" s="116"/>
      <c r="I11" s="26"/>
      <c r="J11" s="26"/>
      <c r="K11" s="26"/>
    </row>
    <row r="12" spans="1:11" ht="17" thickBot="1" x14ac:dyDescent="0.25">
      <c r="B12" s="89" t="s">
        <v>13</v>
      </c>
      <c r="C12" t="s">
        <v>124</v>
      </c>
      <c r="D12" t="s">
        <v>125</v>
      </c>
      <c r="E12" t="s">
        <v>126</v>
      </c>
      <c r="F12" t="s">
        <v>127</v>
      </c>
      <c r="G12" t="s">
        <v>128</v>
      </c>
      <c r="H12" t="s">
        <v>129</v>
      </c>
    </row>
    <row r="13" spans="1:11" x14ac:dyDescent="0.2">
      <c r="B13">
        <v>1</v>
      </c>
      <c r="C13" s="90">
        <v>9</v>
      </c>
      <c r="D13" s="91">
        <v>9</v>
      </c>
      <c r="E13" s="91">
        <v>9</v>
      </c>
      <c r="F13" s="91">
        <v>9</v>
      </c>
      <c r="G13" s="92">
        <v>9</v>
      </c>
      <c r="H13" s="93">
        <v>9</v>
      </c>
    </row>
    <row r="14" spans="1:11" x14ac:dyDescent="0.2">
      <c r="B14">
        <v>2</v>
      </c>
      <c r="C14" s="94">
        <v>9</v>
      </c>
      <c r="D14" s="95">
        <v>9</v>
      </c>
      <c r="E14" s="95">
        <v>9</v>
      </c>
      <c r="F14" s="95">
        <v>9</v>
      </c>
      <c r="G14" s="96">
        <v>9</v>
      </c>
      <c r="H14" s="97">
        <v>9</v>
      </c>
    </row>
    <row r="15" spans="1:11" x14ac:dyDescent="0.2">
      <c r="B15">
        <v>3</v>
      </c>
      <c r="C15" s="94">
        <v>9</v>
      </c>
      <c r="D15" s="95">
        <v>9</v>
      </c>
      <c r="E15" s="95">
        <v>9</v>
      </c>
      <c r="F15" s="95">
        <v>9</v>
      </c>
      <c r="G15" s="96">
        <v>9</v>
      </c>
      <c r="H15" s="97">
        <v>9</v>
      </c>
    </row>
    <row r="16" spans="1:11" x14ac:dyDescent="0.2">
      <c r="B16">
        <v>4</v>
      </c>
      <c r="C16" s="94">
        <v>9</v>
      </c>
      <c r="D16" s="95">
        <v>9</v>
      </c>
      <c r="E16" s="95">
        <v>9</v>
      </c>
      <c r="F16" s="95">
        <v>9</v>
      </c>
      <c r="G16" s="96">
        <v>9</v>
      </c>
      <c r="H16" s="97">
        <v>9</v>
      </c>
    </row>
    <row r="17" spans="2:9" x14ac:dyDescent="0.2">
      <c r="B17">
        <v>5</v>
      </c>
      <c r="C17" s="94">
        <v>9</v>
      </c>
      <c r="D17" s="95">
        <v>9</v>
      </c>
      <c r="E17" s="95">
        <v>9</v>
      </c>
      <c r="F17" s="95">
        <v>9</v>
      </c>
      <c r="G17" s="96">
        <v>9</v>
      </c>
      <c r="H17" s="97">
        <v>9</v>
      </c>
    </row>
    <row r="18" spans="2:9" x14ac:dyDescent="0.2">
      <c r="B18">
        <v>6</v>
      </c>
      <c r="C18" s="94">
        <v>9</v>
      </c>
      <c r="D18" s="95">
        <v>9</v>
      </c>
      <c r="E18" s="95">
        <v>7</v>
      </c>
      <c r="F18" s="95">
        <v>9</v>
      </c>
      <c r="G18" s="96">
        <v>9</v>
      </c>
      <c r="H18" s="97">
        <v>9</v>
      </c>
    </row>
    <row r="19" spans="2:9" x14ac:dyDescent="0.2">
      <c r="B19">
        <v>7</v>
      </c>
      <c r="C19" s="94">
        <v>9</v>
      </c>
      <c r="D19" s="95">
        <v>9</v>
      </c>
      <c r="E19" s="95">
        <v>7</v>
      </c>
      <c r="F19" s="95">
        <v>9</v>
      </c>
      <c r="G19" s="96">
        <v>9</v>
      </c>
      <c r="H19" s="97">
        <v>9</v>
      </c>
    </row>
    <row r="20" spans="2:9" x14ac:dyDescent="0.2">
      <c r="B20">
        <v>8</v>
      </c>
      <c r="C20" s="94">
        <v>9</v>
      </c>
      <c r="D20" s="95">
        <v>9</v>
      </c>
      <c r="E20" s="95">
        <v>7</v>
      </c>
      <c r="F20" s="95">
        <v>9</v>
      </c>
      <c r="G20" s="96">
        <v>9</v>
      </c>
      <c r="H20" s="97">
        <v>9</v>
      </c>
    </row>
    <row r="21" spans="2:9" x14ac:dyDescent="0.2">
      <c r="B21">
        <v>9</v>
      </c>
      <c r="C21" s="94">
        <v>9</v>
      </c>
      <c r="D21" s="95">
        <v>9</v>
      </c>
      <c r="E21" s="95">
        <v>7</v>
      </c>
      <c r="F21" s="95">
        <v>9</v>
      </c>
      <c r="G21" s="96">
        <v>9</v>
      </c>
      <c r="H21" s="97">
        <v>9</v>
      </c>
    </row>
    <row r="22" spans="2:9" x14ac:dyDescent="0.2">
      <c r="B22">
        <v>10</v>
      </c>
      <c r="C22" s="94">
        <v>9</v>
      </c>
      <c r="D22" s="95">
        <v>9</v>
      </c>
      <c r="E22" s="95">
        <v>7</v>
      </c>
      <c r="F22" s="95">
        <v>9</v>
      </c>
      <c r="G22" s="96">
        <v>9</v>
      </c>
      <c r="H22" s="97">
        <v>9</v>
      </c>
    </row>
    <row r="23" spans="2:9" x14ac:dyDescent="0.2">
      <c r="B23">
        <v>11</v>
      </c>
      <c r="C23" s="94">
        <v>9</v>
      </c>
      <c r="D23" s="95">
        <v>9</v>
      </c>
      <c r="E23" s="95">
        <v>7</v>
      </c>
      <c r="F23" s="95">
        <v>9</v>
      </c>
      <c r="G23" s="96">
        <v>9</v>
      </c>
      <c r="H23" s="97">
        <v>9</v>
      </c>
    </row>
    <row r="24" spans="2:9" x14ac:dyDescent="0.2">
      <c r="B24">
        <v>12</v>
      </c>
      <c r="C24" s="94">
        <v>9</v>
      </c>
      <c r="D24" s="95">
        <v>9</v>
      </c>
      <c r="E24" s="95">
        <v>6</v>
      </c>
      <c r="F24" s="95">
        <v>9</v>
      </c>
      <c r="G24" s="96">
        <v>9</v>
      </c>
      <c r="H24" s="97">
        <v>9</v>
      </c>
    </row>
    <row r="25" spans="2:9" x14ac:dyDescent="0.2">
      <c r="B25">
        <v>13</v>
      </c>
      <c r="C25" s="94">
        <v>9</v>
      </c>
      <c r="D25" s="95">
        <v>9</v>
      </c>
      <c r="E25" s="18"/>
      <c r="F25" s="95">
        <v>9</v>
      </c>
      <c r="G25" s="96">
        <v>9</v>
      </c>
      <c r="H25" s="97">
        <v>9</v>
      </c>
    </row>
    <row r="26" spans="2:9" x14ac:dyDescent="0.2">
      <c r="B26">
        <v>14</v>
      </c>
      <c r="C26" s="94">
        <v>9</v>
      </c>
      <c r="D26" s="95">
        <v>9</v>
      </c>
      <c r="E26" s="18"/>
      <c r="F26" s="95">
        <v>9</v>
      </c>
      <c r="G26" s="96">
        <v>9</v>
      </c>
      <c r="H26" s="97">
        <v>9</v>
      </c>
    </row>
    <row r="27" spans="2:9" x14ac:dyDescent="0.2">
      <c r="B27">
        <v>15</v>
      </c>
      <c r="C27" s="94">
        <v>9</v>
      </c>
      <c r="D27" s="95">
        <v>9</v>
      </c>
      <c r="E27" s="98"/>
      <c r="F27" s="95">
        <v>9</v>
      </c>
      <c r="G27" s="96">
        <v>9</v>
      </c>
      <c r="H27" s="97">
        <v>9</v>
      </c>
      <c r="I27" s="63"/>
    </row>
    <row r="28" spans="2:9" x14ac:dyDescent="0.2">
      <c r="B28">
        <v>16</v>
      </c>
      <c r="C28" s="94">
        <v>9</v>
      </c>
      <c r="D28" s="95">
        <v>9</v>
      </c>
      <c r="E28" s="55"/>
      <c r="F28" s="95">
        <v>9</v>
      </c>
      <c r="G28" s="96">
        <v>9</v>
      </c>
      <c r="H28" s="97">
        <v>9</v>
      </c>
      <c r="I28" s="46"/>
    </row>
    <row r="29" spans="2:9" x14ac:dyDescent="0.2">
      <c r="B29">
        <v>17</v>
      </c>
      <c r="C29" s="94">
        <v>9</v>
      </c>
      <c r="D29" s="95">
        <v>9</v>
      </c>
      <c r="E29" s="55"/>
      <c r="F29" s="95">
        <v>9</v>
      </c>
      <c r="G29" s="96">
        <v>9</v>
      </c>
      <c r="H29" s="97">
        <v>9</v>
      </c>
      <c r="I29" s="46"/>
    </row>
    <row r="30" spans="2:9" x14ac:dyDescent="0.2">
      <c r="B30">
        <v>18</v>
      </c>
      <c r="C30" s="94">
        <v>9</v>
      </c>
      <c r="D30" s="95">
        <v>9</v>
      </c>
      <c r="E30" s="55"/>
      <c r="F30" s="95">
        <v>9</v>
      </c>
      <c r="G30" s="96">
        <v>9</v>
      </c>
      <c r="H30" s="97">
        <v>9</v>
      </c>
      <c r="I30" s="46"/>
    </row>
    <row r="31" spans="2:9" x14ac:dyDescent="0.2">
      <c r="B31">
        <v>19</v>
      </c>
      <c r="C31" s="94">
        <v>9</v>
      </c>
      <c r="D31" s="95">
        <v>9</v>
      </c>
      <c r="E31" s="55"/>
      <c r="F31" s="95">
        <v>9</v>
      </c>
      <c r="G31" s="96">
        <v>9</v>
      </c>
      <c r="H31" s="97">
        <v>9</v>
      </c>
      <c r="I31" s="46"/>
    </row>
    <row r="32" spans="2:9" x14ac:dyDescent="0.2">
      <c r="B32">
        <v>20</v>
      </c>
      <c r="C32" s="94">
        <v>9</v>
      </c>
      <c r="D32" s="95">
        <v>9</v>
      </c>
      <c r="E32" s="55"/>
      <c r="F32" s="95">
        <v>9</v>
      </c>
      <c r="G32" s="96">
        <v>9</v>
      </c>
      <c r="H32" s="97">
        <v>9</v>
      </c>
      <c r="I32" s="46"/>
    </row>
    <row r="33" spans="2:9" x14ac:dyDescent="0.2">
      <c r="B33">
        <v>21</v>
      </c>
      <c r="C33" s="94">
        <v>9</v>
      </c>
      <c r="D33" s="95">
        <v>9</v>
      </c>
      <c r="E33" s="55"/>
      <c r="F33" s="95">
        <v>9</v>
      </c>
      <c r="G33" s="96">
        <v>9</v>
      </c>
      <c r="H33" s="97">
        <v>9</v>
      </c>
      <c r="I33" s="46"/>
    </row>
    <row r="34" spans="2:9" x14ac:dyDescent="0.2">
      <c r="B34">
        <v>22</v>
      </c>
      <c r="C34" s="94">
        <v>9</v>
      </c>
      <c r="D34" s="95">
        <v>9</v>
      </c>
      <c r="E34" s="55"/>
      <c r="F34" s="95">
        <v>9</v>
      </c>
      <c r="G34" s="96">
        <v>8</v>
      </c>
      <c r="H34" s="56"/>
      <c r="I34" s="46"/>
    </row>
    <row r="35" spans="2:9" x14ac:dyDescent="0.2">
      <c r="B35">
        <v>23</v>
      </c>
      <c r="C35" s="94">
        <v>9</v>
      </c>
      <c r="D35" s="95">
        <v>9</v>
      </c>
      <c r="E35" s="55"/>
      <c r="F35" s="95">
        <v>9</v>
      </c>
      <c r="G35" s="96">
        <v>8</v>
      </c>
      <c r="H35" s="56"/>
      <c r="I35" s="46"/>
    </row>
    <row r="36" spans="2:9" x14ac:dyDescent="0.2">
      <c r="B36">
        <v>24</v>
      </c>
      <c r="C36" s="94">
        <v>9</v>
      </c>
      <c r="D36" s="95">
        <v>9</v>
      </c>
      <c r="E36" s="55"/>
      <c r="F36" s="95">
        <v>9</v>
      </c>
      <c r="G36" s="96">
        <v>8</v>
      </c>
      <c r="H36" s="56"/>
      <c r="I36" s="46"/>
    </row>
    <row r="37" spans="2:9" x14ac:dyDescent="0.2">
      <c r="B37">
        <v>25</v>
      </c>
      <c r="C37" s="94">
        <v>9</v>
      </c>
      <c r="D37" s="95">
        <v>9</v>
      </c>
      <c r="E37" s="18"/>
      <c r="F37" s="95">
        <v>9</v>
      </c>
      <c r="G37" s="96">
        <v>8</v>
      </c>
      <c r="H37" s="19"/>
    </row>
    <row r="38" spans="2:9" x14ac:dyDescent="0.2">
      <c r="B38">
        <v>26</v>
      </c>
      <c r="C38" s="94">
        <v>9</v>
      </c>
      <c r="D38" s="95">
        <v>9</v>
      </c>
      <c r="E38" s="18"/>
      <c r="F38" s="95">
        <v>9</v>
      </c>
      <c r="G38" s="96">
        <v>8</v>
      </c>
      <c r="H38" s="19"/>
    </row>
    <row r="39" spans="2:9" x14ac:dyDescent="0.2">
      <c r="B39">
        <v>27</v>
      </c>
      <c r="C39" s="94">
        <v>9</v>
      </c>
      <c r="D39" s="95">
        <v>9</v>
      </c>
      <c r="E39" s="18"/>
      <c r="F39" s="95">
        <v>9</v>
      </c>
      <c r="G39" s="96">
        <v>8</v>
      </c>
      <c r="H39" s="19"/>
    </row>
    <row r="40" spans="2:9" x14ac:dyDescent="0.2">
      <c r="B40">
        <v>28</v>
      </c>
      <c r="C40" s="94">
        <v>9</v>
      </c>
      <c r="D40" s="95">
        <v>9</v>
      </c>
      <c r="E40" s="18"/>
      <c r="F40" s="95">
        <v>9</v>
      </c>
      <c r="G40" s="96">
        <v>8</v>
      </c>
      <c r="H40" s="19"/>
    </row>
    <row r="41" spans="2:9" x14ac:dyDescent="0.2">
      <c r="B41">
        <v>29</v>
      </c>
      <c r="C41" s="94">
        <v>7</v>
      </c>
      <c r="D41" s="95">
        <v>9</v>
      </c>
      <c r="E41" s="18"/>
      <c r="F41" s="95">
        <v>9</v>
      </c>
      <c r="G41" s="96">
        <v>7</v>
      </c>
      <c r="H41" s="19"/>
    </row>
    <row r="42" spans="2:9" x14ac:dyDescent="0.2">
      <c r="B42">
        <v>30</v>
      </c>
      <c r="C42" s="94">
        <v>7</v>
      </c>
      <c r="D42" s="95">
        <v>9</v>
      </c>
      <c r="E42" s="18"/>
      <c r="F42" s="95">
        <v>9</v>
      </c>
      <c r="G42" s="96">
        <v>6</v>
      </c>
      <c r="H42" s="19"/>
    </row>
    <row r="43" spans="2:9" x14ac:dyDescent="0.2">
      <c r="B43">
        <v>31</v>
      </c>
      <c r="C43" s="94">
        <v>7</v>
      </c>
      <c r="D43" s="95">
        <v>9</v>
      </c>
      <c r="E43" s="18"/>
      <c r="F43" s="95">
        <v>9</v>
      </c>
      <c r="G43" s="96">
        <v>5</v>
      </c>
      <c r="H43" s="19"/>
    </row>
    <row r="44" spans="2:9" x14ac:dyDescent="0.2">
      <c r="B44">
        <v>32</v>
      </c>
      <c r="C44" s="94">
        <v>7</v>
      </c>
      <c r="D44" s="95">
        <v>9</v>
      </c>
      <c r="E44" s="18"/>
      <c r="F44" s="95">
        <v>9</v>
      </c>
      <c r="G44" s="18"/>
      <c r="H44" s="19"/>
    </row>
    <row r="45" spans="2:9" x14ac:dyDescent="0.2">
      <c r="B45">
        <v>33</v>
      </c>
      <c r="C45" s="94">
        <v>7</v>
      </c>
      <c r="D45" s="95">
        <v>9</v>
      </c>
      <c r="E45" s="18"/>
      <c r="F45" s="95">
        <v>9</v>
      </c>
      <c r="G45" s="18"/>
      <c r="H45" s="19"/>
    </row>
    <row r="46" spans="2:9" x14ac:dyDescent="0.2">
      <c r="B46">
        <v>34</v>
      </c>
      <c r="C46" s="94">
        <v>7</v>
      </c>
      <c r="D46" s="95">
        <v>9</v>
      </c>
      <c r="E46" s="18"/>
      <c r="F46" s="95">
        <v>9</v>
      </c>
      <c r="G46" s="18"/>
      <c r="H46" s="19"/>
    </row>
    <row r="47" spans="2:9" x14ac:dyDescent="0.2">
      <c r="B47">
        <v>35</v>
      </c>
      <c r="C47" s="94">
        <v>7</v>
      </c>
      <c r="D47" s="95">
        <v>9</v>
      </c>
      <c r="E47" s="18"/>
      <c r="F47" s="95">
        <v>9</v>
      </c>
      <c r="G47" s="18"/>
      <c r="H47" s="19"/>
    </row>
    <row r="48" spans="2:9" x14ac:dyDescent="0.2">
      <c r="B48">
        <v>36</v>
      </c>
      <c r="C48" s="94">
        <v>7</v>
      </c>
      <c r="D48" s="95">
        <v>9</v>
      </c>
      <c r="E48" s="18"/>
      <c r="F48" s="95">
        <v>9</v>
      </c>
      <c r="G48" s="18"/>
      <c r="H48" s="19"/>
    </row>
    <row r="49" spans="2:8" x14ac:dyDescent="0.2">
      <c r="B49">
        <v>37</v>
      </c>
      <c r="C49" s="94">
        <v>7</v>
      </c>
      <c r="D49" s="95">
        <v>9</v>
      </c>
      <c r="E49" s="18"/>
      <c r="F49" s="95">
        <v>9</v>
      </c>
      <c r="G49" s="18"/>
      <c r="H49" s="19"/>
    </row>
    <row r="50" spans="2:8" x14ac:dyDescent="0.2">
      <c r="B50">
        <v>38</v>
      </c>
      <c r="C50" s="94">
        <v>7</v>
      </c>
      <c r="D50" s="95">
        <v>9</v>
      </c>
      <c r="E50" s="18"/>
      <c r="F50" s="95">
        <v>9</v>
      </c>
      <c r="G50" s="18"/>
      <c r="H50" s="19"/>
    </row>
    <row r="51" spans="2:8" x14ac:dyDescent="0.2">
      <c r="B51">
        <v>39</v>
      </c>
      <c r="C51" s="94">
        <v>7</v>
      </c>
      <c r="D51" s="95">
        <v>9</v>
      </c>
      <c r="E51" s="18"/>
      <c r="F51" s="95">
        <v>9</v>
      </c>
      <c r="G51" s="18"/>
      <c r="H51" s="19"/>
    </row>
    <row r="52" spans="2:8" x14ac:dyDescent="0.2">
      <c r="B52">
        <v>40</v>
      </c>
      <c r="C52" s="94">
        <v>7</v>
      </c>
      <c r="D52" s="95">
        <v>9</v>
      </c>
      <c r="E52" s="18"/>
      <c r="F52" s="95">
        <v>9</v>
      </c>
      <c r="G52" s="18"/>
      <c r="H52" s="19"/>
    </row>
    <row r="53" spans="2:8" x14ac:dyDescent="0.2">
      <c r="B53">
        <v>41</v>
      </c>
      <c r="C53" s="94">
        <v>7</v>
      </c>
      <c r="D53" s="95">
        <v>9</v>
      </c>
      <c r="E53" s="18"/>
      <c r="F53" s="95">
        <v>9</v>
      </c>
      <c r="G53" s="18"/>
      <c r="H53" s="19"/>
    </row>
    <row r="54" spans="2:8" x14ac:dyDescent="0.2">
      <c r="B54">
        <v>42</v>
      </c>
      <c r="C54" s="94">
        <v>7</v>
      </c>
      <c r="D54" s="95">
        <v>9</v>
      </c>
      <c r="E54" s="18"/>
      <c r="F54" s="95">
        <v>9</v>
      </c>
      <c r="G54" s="18"/>
      <c r="H54" s="19"/>
    </row>
    <row r="55" spans="2:8" x14ac:dyDescent="0.2">
      <c r="B55">
        <v>43</v>
      </c>
      <c r="C55" s="94">
        <v>7</v>
      </c>
      <c r="D55" s="95">
        <v>9</v>
      </c>
      <c r="E55" s="18"/>
      <c r="F55" s="95">
        <v>9</v>
      </c>
      <c r="G55" s="18"/>
      <c r="H55" s="19"/>
    </row>
    <row r="56" spans="2:8" x14ac:dyDescent="0.2">
      <c r="B56">
        <v>44</v>
      </c>
      <c r="C56" s="94">
        <v>7</v>
      </c>
      <c r="D56" s="95">
        <v>9</v>
      </c>
      <c r="E56" s="18"/>
      <c r="F56" s="95">
        <v>9</v>
      </c>
      <c r="G56" s="18"/>
      <c r="H56" s="19"/>
    </row>
    <row r="57" spans="2:8" x14ac:dyDescent="0.2">
      <c r="B57">
        <v>45</v>
      </c>
      <c r="C57" s="94">
        <v>7</v>
      </c>
      <c r="D57" s="95">
        <v>9</v>
      </c>
      <c r="E57" s="18"/>
      <c r="F57" s="95">
        <v>9</v>
      </c>
      <c r="G57" s="18"/>
      <c r="H57" s="19"/>
    </row>
    <row r="58" spans="2:8" x14ac:dyDescent="0.2">
      <c r="B58">
        <v>46</v>
      </c>
      <c r="C58" s="94">
        <v>7</v>
      </c>
      <c r="D58" s="95">
        <v>9</v>
      </c>
      <c r="E58" s="18"/>
      <c r="F58" s="95">
        <v>9</v>
      </c>
      <c r="G58" s="18"/>
      <c r="H58" s="19"/>
    </row>
    <row r="59" spans="2:8" x14ac:dyDescent="0.2">
      <c r="B59">
        <v>47</v>
      </c>
      <c r="C59" s="94">
        <v>7</v>
      </c>
      <c r="D59" s="95">
        <v>9</v>
      </c>
      <c r="E59" s="18"/>
      <c r="F59" s="95">
        <v>9</v>
      </c>
      <c r="G59" s="18"/>
      <c r="H59" s="19"/>
    </row>
    <row r="60" spans="2:8" x14ac:dyDescent="0.2">
      <c r="B60">
        <v>48</v>
      </c>
      <c r="C60" s="94">
        <v>7</v>
      </c>
      <c r="D60" s="95">
        <v>9</v>
      </c>
      <c r="E60" s="18"/>
      <c r="F60" s="95">
        <v>9</v>
      </c>
      <c r="G60" s="18"/>
      <c r="H60" s="19"/>
    </row>
    <row r="61" spans="2:8" x14ac:dyDescent="0.2">
      <c r="B61">
        <v>49</v>
      </c>
      <c r="C61" s="94">
        <v>7</v>
      </c>
      <c r="D61" s="95">
        <v>9</v>
      </c>
      <c r="E61" s="18"/>
      <c r="F61" s="95">
        <v>9</v>
      </c>
      <c r="G61" s="18"/>
      <c r="H61" s="19"/>
    </row>
    <row r="62" spans="2:8" x14ac:dyDescent="0.2">
      <c r="B62">
        <v>50</v>
      </c>
      <c r="C62" s="94">
        <v>7</v>
      </c>
      <c r="D62" s="95">
        <v>9</v>
      </c>
      <c r="E62" s="18"/>
      <c r="F62" s="95">
        <v>9</v>
      </c>
      <c r="G62" s="18"/>
      <c r="H62" s="19"/>
    </row>
    <row r="63" spans="2:8" x14ac:dyDescent="0.2">
      <c r="B63">
        <v>51</v>
      </c>
      <c r="C63" s="94">
        <v>7</v>
      </c>
      <c r="D63" s="95">
        <v>9</v>
      </c>
      <c r="E63" s="18"/>
      <c r="F63" s="95">
        <v>9</v>
      </c>
      <c r="G63" s="18"/>
      <c r="H63" s="19"/>
    </row>
    <row r="64" spans="2:8" x14ac:dyDescent="0.2">
      <c r="B64">
        <v>52</v>
      </c>
      <c r="C64" s="94">
        <v>7</v>
      </c>
      <c r="D64" s="95">
        <v>9</v>
      </c>
      <c r="E64" s="18"/>
      <c r="F64" s="95">
        <v>9</v>
      </c>
      <c r="G64" s="18"/>
      <c r="H64" s="19"/>
    </row>
    <row r="65" spans="2:8" x14ac:dyDescent="0.2">
      <c r="B65">
        <v>53</v>
      </c>
      <c r="C65" s="94">
        <v>7</v>
      </c>
      <c r="D65" s="95">
        <v>9</v>
      </c>
      <c r="E65" s="18"/>
      <c r="F65" s="95">
        <v>9</v>
      </c>
      <c r="G65" s="18"/>
      <c r="H65" s="19"/>
    </row>
    <row r="66" spans="2:8" x14ac:dyDescent="0.2">
      <c r="B66">
        <v>54</v>
      </c>
      <c r="C66" s="94">
        <v>6</v>
      </c>
      <c r="D66" s="95">
        <v>9</v>
      </c>
      <c r="E66" s="18"/>
      <c r="F66" s="95">
        <v>9</v>
      </c>
      <c r="G66" s="18"/>
      <c r="H66" s="19"/>
    </row>
    <row r="67" spans="2:8" x14ac:dyDescent="0.2">
      <c r="B67">
        <v>55</v>
      </c>
      <c r="C67" s="94">
        <v>6</v>
      </c>
      <c r="D67" s="95">
        <v>9</v>
      </c>
      <c r="E67" s="18"/>
      <c r="F67" s="95">
        <v>9</v>
      </c>
      <c r="G67" s="18"/>
      <c r="H67" s="19"/>
    </row>
    <row r="68" spans="2:8" x14ac:dyDescent="0.2">
      <c r="B68">
        <v>56</v>
      </c>
      <c r="C68" s="94">
        <v>6</v>
      </c>
      <c r="D68" s="95">
        <v>9</v>
      </c>
      <c r="E68" s="18"/>
      <c r="F68" s="95">
        <v>9</v>
      </c>
      <c r="G68" s="18"/>
      <c r="H68" s="19"/>
    </row>
    <row r="69" spans="2:8" x14ac:dyDescent="0.2">
      <c r="B69">
        <v>57</v>
      </c>
      <c r="C69" s="94">
        <v>6</v>
      </c>
      <c r="D69" s="95">
        <v>9</v>
      </c>
      <c r="E69" s="18"/>
      <c r="F69" s="95">
        <v>9</v>
      </c>
      <c r="G69" s="18"/>
      <c r="H69" s="19"/>
    </row>
    <row r="70" spans="2:8" x14ac:dyDescent="0.2">
      <c r="B70">
        <v>58</v>
      </c>
      <c r="C70" s="94">
        <v>6</v>
      </c>
      <c r="D70" s="95">
        <v>9</v>
      </c>
      <c r="E70" s="18"/>
      <c r="F70" s="95">
        <v>9</v>
      </c>
      <c r="G70" s="18"/>
      <c r="H70" s="19"/>
    </row>
    <row r="71" spans="2:8" x14ac:dyDescent="0.2">
      <c r="B71">
        <v>59</v>
      </c>
      <c r="C71" s="94">
        <v>6</v>
      </c>
      <c r="D71" s="95">
        <v>9</v>
      </c>
      <c r="E71" s="18"/>
      <c r="F71" s="95">
        <v>9</v>
      </c>
      <c r="G71" s="18"/>
      <c r="H71" s="19"/>
    </row>
    <row r="72" spans="2:8" x14ac:dyDescent="0.2">
      <c r="B72">
        <v>60</v>
      </c>
      <c r="C72" s="94">
        <v>6</v>
      </c>
      <c r="D72" s="95">
        <v>9</v>
      </c>
      <c r="E72" s="18"/>
      <c r="F72" s="95">
        <v>9</v>
      </c>
      <c r="G72" s="18"/>
      <c r="H72" s="19"/>
    </row>
    <row r="73" spans="2:8" x14ac:dyDescent="0.2">
      <c r="B73">
        <v>61</v>
      </c>
      <c r="C73" s="94">
        <v>6</v>
      </c>
      <c r="D73" s="95">
        <v>9</v>
      </c>
      <c r="E73" s="18"/>
      <c r="F73" s="95">
        <v>9</v>
      </c>
      <c r="G73" s="18"/>
      <c r="H73" s="19"/>
    </row>
    <row r="74" spans="2:8" x14ac:dyDescent="0.2">
      <c r="B74">
        <v>62</v>
      </c>
      <c r="C74" s="94">
        <v>6</v>
      </c>
      <c r="D74" s="95">
        <v>9</v>
      </c>
      <c r="E74" s="18"/>
      <c r="F74" s="95">
        <v>9</v>
      </c>
      <c r="G74" s="18"/>
      <c r="H74" s="19"/>
    </row>
    <row r="75" spans="2:8" x14ac:dyDescent="0.2">
      <c r="B75">
        <v>63</v>
      </c>
      <c r="C75" s="94">
        <v>6</v>
      </c>
      <c r="D75" s="95">
        <v>9</v>
      </c>
      <c r="E75" s="18"/>
      <c r="F75" s="95">
        <v>9</v>
      </c>
      <c r="G75" s="18"/>
      <c r="H75" s="19"/>
    </row>
    <row r="76" spans="2:8" x14ac:dyDescent="0.2">
      <c r="B76">
        <v>64</v>
      </c>
      <c r="C76" s="94">
        <v>6</v>
      </c>
      <c r="D76" s="95">
        <v>9</v>
      </c>
      <c r="E76" s="18"/>
      <c r="F76" s="95">
        <v>9</v>
      </c>
      <c r="G76" s="18"/>
      <c r="H76" s="19"/>
    </row>
    <row r="77" spans="2:8" x14ac:dyDescent="0.2">
      <c r="B77">
        <v>65</v>
      </c>
      <c r="C77" s="94">
        <v>6</v>
      </c>
      <c r="D77" s="95">
        <v>9</v>
      </c>
      <c r="E77" s="18"/>
      <c r="F77" s="95">
        <v>9</v>
      </c>
      <c r="G77" s="18"/>
      <c r="H77" s="19"/>
    </row>
    <row r="78" spans="2:8" x14ac:dyDescent="0.2">
      <c r="B78">
        <v>66</v>
      </c>
      <c r="C78" s="94">
        <v>6</v>
      </c>
      <c r="D78" s="95">
        <v>9</v>
      </c>
      <c r="E78" s="18"/>
      <c r="F78" s="95">
        <v>9</v>
      </c>
      <c r="G78" s="18"/>
      <c r="H78" s="19"/>
    </row>
    <row r="79" spans="2:8" x14ac:dyDescent="0.2">
      <c r="B79">
        <v>67</v>
      </c>
      <c r="C79" s="94">
        <v>6</v>
      </c>
      <c r="D79" s="95">
        <v>9</v>
      </c>
      <c r="E79" s="18"/>
      <c r="F79" s="95">
        <v>9</v>
      </c>
      <c r="G79" s="18"/>
      <c r="H79" s="19"/>
    </row>
    <row r="80" spans="2:8" x14ac:dyDescent="0.2">
      <c r="B80">
        <v>68</v>
      </c>
      <c r="C80" s="94">
        <v>2</v>
      </c>
      <c r="D80" s="95">
        <v>9</v>
      </c>
      <c r="E80" s="18"/>
      <c r="F80" s="95">
        <v>9</v>
      </c>
      <c r="G80" s="18"/>
      <c r="H80" s="19"/>
    </row>
    <row r="81" spans="2:8" x14ac:dyDescent="0.2">
      <c r="B81">
        <v>69</v>
      </c>
      <c r="C81" s="94">
        <v>1</v>
      </c>
      <c r="D81" s="95">
        <v>9</v>
      </c>
      <c r="E81" s="18"/>
      <c r="F81" s="95">
        <v>9</v>
      </c>
      <c r="G81" s="18"/>
      <c r="H81" s="19"/>
    </row>
    <row r="82" spans="2:8" x14ac:dyDescent="0.2">
      <c r="B82">
        <v>70</v>
      </c>
      <c r="C82" s="17"/>
      <c r="D82" s="95">
        <v>9</v>
      </c>
      <c r="E82" s="18"/>
      <c r="F82" s="95">
        <v>9</v>
      </c>
      <c r="G82" s="18"/>
      <c r="H82" s="19"/>
    </row>
    <row r="83" spans="2:8" x14ac:dyDescent="0.2">
      <c r="B83">
        <v>71</v>
      </c>
      <c r="C83" s="17"/>
      <c r="D83" s="95">
        <v>9</v>
      </c>
      <c r="E83" s="18"/>
      <c r="F83" s="95">
        <v>9</v>
      </c>
      <c r="G83" s="18"/>
      <c r="H83" s="19"/>
    </row>
    <row r="84" spans="2:8" x14ac:dyDescent="0.2">
      <c r="B84">
        <v>72</v>
      </c>
      <c r="C84" s="17"/>
      <c r="D84" s="95">
        <v>9</v>
      </c>
      <c r="E84" s="18"/>
      <c r="F84" s="95">
        <v>9</v>
      </c>
      <c r="G84" s="18"/>
      <c r="H84" s="19"/>
    </row>
    <row r="85" spans="2:8" x14ac:dyDescent="0.2">
      <c r="B85">
        <v>73</v>
      </c>
      <c r="C85" s="17"/>
      <c r="D85" s="95">
        <v>9</v>
      </c>
      <c r="E85" s="18"/>
      <c r="F85" s="95">
        <v>9</v>
      </c>
      <c r="G85" s="18"/>
      <c r="H85" s="19"/>
    </row>
    <row r="86" spans="2:8" x14ac:dyDescent="0.2">
      <c r="B86">
        <v>74</v>
      </c>
      <c r="C86" s="17"/>
      <c r="D86" s="95">
        <v>9</v>
      </c>
      <c r="E86" s="18"/>
      <c r="F86" s="95">
        <v>9</v>
      </c>
      <c r="G86" s="18"/>
      <c r="H86" s="19"/>
    </row>
    <row r="87" spans="2:8" x14ac:dyDescent="0.2">
      <c r="B87">
        <v>75</v>
      </c>
      <c r="C87" s="17"/>
      <c r="D87" s="95">
        <v>9</v>
      </c>
      <c r="E87" s="18"/>
      <c r="F87" s="95">
        <v>9</v>
      </c>
      <c r="G87" s="18"/>
      <c r="H87" s="19"/>
    </row>
    <row r="88" spans="2:8" x14ac:dyDescent="0.2">
      <c r="B88">
        <v>76</v>
      </c>
      <c r="C88" s="17"/>
      <c r="D88" s="95">
        <v>9</v>
      </c>
      <c r="E88" s="18"/>
      <c r="F88" s="95">
        <v>9</v>
      </c>
      <c r="G88" s="18"/>
      <c r="H88" s="19"/>
    </row>
    <row r="89" spans="2:8" x14ac:dyDescent="0.2">
      <c r="B89">
        <v>77</v>
      </c>
      <c r="C89" s="17"/>
      <c r="D89" s="95">
        <v>9</v>
      </c>
      <c r="E89" s="18"/>
      <c r="F89" s="95">
        <v>9</v>
      </c>
      <c r="G89" s="18"/>
      <c r="H89" s="19"/>
    </row>
    <row r="90" spans="2:8" x14ac:dyDescent="0.2">
      <c r="B90">
        <v>78</v>
      </c>
      <c r="C90" s="17"/>
      <c r="D90" s="95">
        <v>9</v>
      </c>
      <c r="E90" s="18"/>
      <c r="F90" s="95">
        <v>9</v>
      </c>
      <c r="G90" s="18"/>
      <c r="H90" s="19"/>
    </row>
    <row r="91" spans="2:8" x14ac:dyDescent="0.2">
      <c r="B91">
        <v>79</v>
      </c>
      <c r="C91" s="17"/>
      <c r="D91" s="95">
        <v>9</v>
      </c>
      <c r="E91" s="18"/>
      <c r="F91" s="95">
        <v>9</v>
      </c>
      <c r="G91" s="18"/>
      <c r="H91" s="19"/>
    </row>
    <row r="92" spans="2:8" x14ac:dyDescent="0.2">
      <c r="B92">
        <v>80</v>
      </c>
      <c r="C92" s="17"/>
      <c r="D92" s="95">
        <v>9</v>
      </c>
      <c r="E92" s="18"/>
      <c r="F92" s="95">
        <v>9</v>
      </c>
      <c r="G92" s="18"/>
      <c r="H92" s="19"/>
    </row>
    <row r="93" spans="2:8" x14ac:dyDescent="0.2">
      <c r="B93">
        <v>81</v>
      </c>
      <c r="C93" s="17"/>
      <c r="D93" s="95">
        <v>9</v>
      </c>
      <c r="E93" s="18"/>
      <c r="F93" s="95">
        <v>9</v>
      </c>
      <c r="G93" s="18"/>
      <c r="H93" s="19"/>
    </row>
    <row r="94" spans="2:8" x14ac:dyDescent="0.2">
      <c r="B94">
        <v>82</v>
      </c>
      <c r="C94" s="17"/>
      <c r="D94" s="95">
        <v>9</v>
      </c>
      <c r="E94" s="18"/>
      <c r="F94" s="95">
        <v>9</v>
      </c>
      <c r="G94" s="18"/>
      <c r="H94" s="19"/>
    </row>
    <row r="95" spans="2:8" x14ac:dyDescent="0.2">
      <c r="B95">
        <v>83</v>
      </c>
      <c r="C95" s="17"/>
      <c r="D95" s="95">
        <v>9</v>
      </c>
      <c r="E95" s="18"/>
      <c r="F95" s="95">
        <v>9</v>
      </c>
      <c r="G95" s="18"/>
      <c r="H95" s="19"/>
    </row>
    <row r="96" spans="2:8" x14ac:dyDescent="0.2">
      <c r="B96">
        <v>84</v>
      </c>
      <c r="C96" s="17"/>
      <c r="D96" s="95">
        <v>9</v>
      </c>
      <c r="E96" s="18"/>
      <c r="F96" s="95">
        <v>9</v>
      </c>
      <c r="G96" s="18"/>
      <c r="H96" s="19"/>
    </row>
    <row r="97" spans="2:8" x14ac:dyDescent="0.2">
      <c r="B97">
        <v>85</v>
      </c>
      <c r="C97" s="17"/>
      <c r="D97" s="95">
        <v>9</v>
      </c>
      <c r="E97" s="18"/>
      <c r="F97" s="95">
        <v>9</v>
      </c>
      <c r="G97" s="18"/>
      <c r="H97" s="19"/>
    </row>
    <row r="98" spans="2:8" x14ac:dyDescent="0.2">
      <c r="B98">
        <v>86</v>
      </c>
      <c r="C98" s="17"/>
      <c r="D98" s="95">
        <v>9</v>
      </c>
      <c r="E98" s="18"/>
      <c r="F98" s="95">
        <v>9</v>
      </c>
      <c r="G98" s="18"/>
      <c r="H98" s="19"/>
    </row>
    <row r="99" spans="2:8" x14ac:dyDescent="0.2">
      <c r="B99">
        <v>87</v>
      </c>
      <c r="C99" s="17"/>
      <c r="D99" s="95">
        <v>9</v>
      </c>
      <c r="E99" s="18"/>
      <c r="F99" s="95">
        <v>9</v>
      </c>
      <c r="G99" s="18"/>
      <c r="H99" s="19"/>
    </row>
    <row r="100" spans="2:8" x14ac:dyDescent="0.2">
      <c r="B100">
        <v>88</v>
      </c>
      <c r="C100" s="17"/>
      <c r="D100" s="95">
        <v>9</v>
      </c>
      <c r="E100" s="18"/>
      <c r="F100" s="95">
        <v>9</v>
      </c>
      <c r="G100" s="18"/>
      <c r="H100" s="19"/>
    </row>
    <row r="101" spans="2:8" x14ac:dyDescent="0.2">
      <c r="B101">
        <v>89</v>
      </c>
      <c r="C101" s="17"/>
      <c r="D101" s="95">
        <v>9</v>
      </c>
      <c r="E101" s="18"/>
      <c r="F101" s="95">
        <v>9</v>
      </c>
      <c r="G101" s="18"/>
      <c r="H101" s="19"/>
    </row>
    <row r="102" spans="2:8" x14ac:dyDescent="0.2">
      <c r="B102">
        <v>90</v>
      </c>
      <c r="C102" s="17"/>
      <c r="D102" s="95">
        <v>9</v>
      </c>
      <c r="E102" s="18"/>
      <c r="F102" s="95">
        <v>9</v>
      </c>
      <c r="G102" s="18"/>
      <c r="H102" s="19"/>
    </row>
    <row r="103" spans="2:8" x14ac:dyDescent="0.2">
      <c r="B103">
        <v>91</v>
      </c>
      <c r="C103" s="17"/>
      <c r="D103" s="95">
        <v>9</v>
      </c>
      <c r="E103" s="18"/>
      <c r="F103" s="95">
        <v>9</v>
      </c>
      <c r="G103" s="18"/>
      <c r="H103" s="19"/>
    </row>
    <row r="104" spans="2:8" x14ac:dyDescent="0.2">
      <c r="B104">
        <v>92</v>
      </c>
      <c r="C104" s="17"/>
      <c r="D104" s="95">
        <v>9</v>
      </c>
      <c r="E104" s="18"/>
      <c r="F104" s="95">
        <v>9</v>
      </c>
      <c r="G104" s="18"/>
      <c r="H104" s="19"/>
    </row>
    <row r="105" spans="2:8" x14ac:dyDescent="0.2">
      <c r="B105">
        <v>93</v>
      </c>
      <c r="C105" s="17"/>
      <c r="D105" s="95">
        <v>9</v>
      </c>
      <c r="E105" s="18"/>
      <c r="F105" s="95">
        <v>9</v>
      </c>
      <c r="G105" s="18"/>
      <c r="H105" s="19"/>
    </row>
    <row r="106" spans="2:8" x14ac:dyDescent="0.2">
      <c r="B106">
        <v>94</v>
      </c>
      <c r="C106" s="17"/>
      <c r="D106" s="95">
        <v>9</v>
      </c>
      <c r="E106" s="18"/>
      <c r="F106" s="95">
        <v>9</v>
      </c>
      <c r="G106" s="18"/>
      <c r="H106" s="19"/>
    </row>
    <row r="107" spans="2:8" x14ac:dyDescent="0.2">
      <c r="B107">
        <v>95</v>
      </c>
      <c r="C107" s="17"/>
      <c r="D107" s="95">
        <v>9</v>
      </c>
      <c r="E107" s="18"/>
      <c r="F107" s="95">
        <v>9</v>
      </c>
      <c r="G107" s="18"/>
      <c r="H107" s="19"/>
    </row>
    <row r="108" spans="2:8" x14ac:dyDescent="0.2">
      <c r="B108">
        <v>96</v>
      </c>
      <c r="C108" s="17"/>
      <c r="D108" s="95">
        <v>9</v>
      </c>
      <c r="E108" s="18"/>
      <c r="F108" s="95">
        <v>9</v>
      </c>
      <c r="G108" s="18"/>
      <c r="H108" s="19"/>
    </row>
    <row r="109" spans="2:8" x14ac:dyDescent="0.2">
      <c r="B109">
        <v>97</v>
      </c>
      <c r="C109" s="17"/>
      <c r="D109" s="95">
        <v>9</v>
      </c>
      <c r="E109" s="18"/>
      <c r="F109" s="95">
        <v>9</v>
      </c>
      <c r="G109" s="18"/>
      <c r="H109" s="19"/>
    </row>
    <row r="110" spans="2:8" x14ac:dyDescent="0.2">
      <c r="B110">
        <v>98</v>
      </c>
      <c r="C110" s="17"/>
      <c r="D110" s="95">
        <v>9</v>
      </c>
      <c r="E110" s="18"/>
      <c r="F110" s="95">
        <v>9</v>
      </c>
      <c r="G110" s="18"/>
      <c r="H110" s="19"/>
    </row>
    <row r="111" spans="2:8" x14ac:dyDescent="0.2">
      <c r="B111">
        <v>99</v>
      </c>
      <c r="C111" s="17"/>
      <c r="D111" s="95">
        <v>9</v>
      </c>
      <c r="E111" s="18"/>
      <c r="F111" s="95">
        <v>9</v>
      </c>
      <c r="G111" s="18"/>
      <c r="H111" s="19"/>
    </row>
    <row r="112" spans="2:8" x14ac:dyDescent="0.2">
      <c r="B112">
        <v>100</v>
      </c>
      <c r="C112" s="17"/>
      <c r="D112" s="95">
        <v>9</v>
      </c>
      <c r="E112" s="18"/>
      <c r="F112" s="95">
        <v>9</v>
      </c>
      <c r="G112" s="18"/>
      <c r="H112" s="19"/>
    </row>
    <row r="113" spans="2:8" x14ac:dyDescent="0.2">
      <c r="B113">
        <v>101</v>
      </c>
      <c r="C113" s="17"/>
      <c r="D113" s="95">
        <v>9</v>
      </c>
      <c r="E113" s="18"/>
      <c r="F113" s="95">
        <v>8</v>
      </c>
      <c r="G113" s="18"/>
      <c r="H113" s="19"/>
    </row>
    <row r="114" spans="2:8" x14ac:dyDescent="0.2">
      <c r="B114">
        <v>102</v>
      </c>
      <c r="C114" s="17"/>
      <c r="D114" s="95">
        <v>9</v>
      </c>
      <c r="E114" s="18"/>
      <c r="F114" s="95">
        <v>8</v>
      </c>
      <c r="G114" s="18"/>
      <c r="H114" s="19"/>
    </row>
    <row r="115" spans="2:8" x14ac:dyDescent="0.2">
      <c r="B115">
        <v>103</v>
      </c>
      <c r="C115" s="17"/>
      <c r="D115" s="95">
        <v>9</v>
      </c>
      <c r="E115" s="18"/>
      <c r="F115" s="95">
        <v>8</v>
      </c>
      <c r="G115" s="18"/>
      <c r="H115" s="19"/>
    </row>
    <row r="116" spans="2:8" x14ac:dyDescent="0.2">
      <c r="B116">
        <v>104</v>
      </c>
      <c r="C116" s="17"/>
      <c r="D116" s="95">
        <v>9</v>
      </c>
      <c r="E116" s="18"/>
      <c r="F116" s="95">
        <v>8</v>
      </c>
      <c r="G116" s="18"/>
      <c r="H116" s="19"/>
    </row>
    <row r="117" spans="2:8" x14ac:dyDescent="0.2">
      <c r="B117">
        <v>105</v>
      </c>
      <c r="C117" s="17"/>
      <c r="D117" s="95">
        <v>9</v>
      </c>
      <c r="E117" s="18"/>
      <c r="F117" s="95">
        <v>8</v>
      </c>
      <c r="G117" s="18"/>
      <c r="H117" s="19"/>
    </row>
    <row r="118" spans="2:8" x14ac:dyDescent="0.2">
      <c r="B118">
        <v>106</v>
      </c>
      <c r="C118" s="17"/>
      <c r="D118" s="95">
        <v>9</v>
      </c>
      <c r="E118" s="18"/>
      <c r="F118" s="95">
        <v>8</v>
      </c>
      <c r="G118" s="18"/>
      <c r="H118" s="19"/>
    </row>
    <row r="119" spans="2:8" x14ac:dyDescent="0.2">
      <c r="B119">
        <v>107</v>
      </c>
      <c r="C119" s="17"/>
      <c r="D119" s="95">
        <v>9</v>
      </c>
      <c r="E119" s="18"/>
      <c r="F119" s="95">
        <v>8</v>
      </c>
      <c r="G119" s="18"/>
      <c r="H119" s="19"/>
    </row>
    <row r="120" spans="2:8" x14ac:dyDescent="0.2">
      <c r="B120">
        <v>108</v>
      </c>
      <c r="C120" s="17"/>
      <c r="D120" s="95">
        <v>9</v>
      </c>
      <c r="E120" s="18"/>
      <c r="F120" s="95">
        <v>8</v>
      </c>
      <c r="G120" s="18"/>
      <c r="H120" s="19"/>
    </row>
    <row r="121" spans="2:8" x14ac:dyDescent="0.2">
      <c r="B121">
        <v>109</v>
      </c>
      <c r="C121" s="17"/>
      <c r="D121" s="95">
        <v>9</v>
      </c>
      <c r="E121" s="18"/>
      <c r="F121" s="95">
        <v>8</v>
      </c>
      <c r="G121" s="18"/>
      <c r="H121" s="19"/>
    </row>
    <row r="122" spans="2:8" x14ac:dyDescent="0.2">
      <c r="B122">
        <v>110</v>
      </c>
      <c r="C122" s="17"/>
      <c r="D122" s="95">
        <v>9</v>
      </c>
      <c r="E122" s="18"/>
      <c r="F122" s="95">
        <v>8</v>
      </c>
      <c r="G122" s="18"/>
      <c r="H122" s="19"/>
    </row>
    <row r="123" spans="2:8" x14ac:dyDescent="0.2">
      <c r="B123">
        <v>111</v>
      </c>
      <c r="C123" s="17"/>
      <c r="D123" s="95">
        <v>9</v>
      </c>
      <c r="E123" s="18"/>
      <c r="F123" s="95">
        <v>7</v>
      </c>
      <c r="G123" s="18"/>
      <c r="H123" s="19"/>
    </row>
    <row r="124" spans="2:8" x14ac:dyDescent="0.2">
      <c r="B124">
        <v>112</v>
      </c>
      <c r="C124" s="17"/>
      <c r="D124" s="95">
        <v>9</v>
      </c>
      <c r="E124" s="18"/>
      <c r="F124" s="95">
        <v>7</v>
      </c>
      <c r="G124" s="18"/>
      <c r="H124" s="19"/>
    </row>
    <row r="125" spans="2:8" x14ac:dyDescent="0.2">
      <c r="B125">
        <v>113</v>
      </c>
      <c r="C125" s="17"/>
      <c r="D125" s="95">
        <v>9</v>
      </c>
      <c r="E125" s="18"/>
      <c r="F125" s="95">
        <v>7</v>
      </c>
      <c r="G125" s="18"/>
      <c r="H125" s="19"/>
    </row>
    <row r="126" spans="2:8" x14ac:dyDescent="0.2">
      <c r="B126">
        <v>114</v>
      </c>
      <c r="C126" s="17"/>
      <c r="D126" s="95">
        <v>9</v>
      </c>
      <c r="E126" s="18"/>
      <c r="F126" s="95">
        <v>5</v>
      </c>
      <c r="G126" s="18"/>
      <c r="H126" s="19"/>
    </row>
    <row r="127" spans="2:8" x14ac:dyDescent="0.2">
      <c r="B127">
        <v>115</v>
      </c>
      <c r="C127" s="17"/>
      <c r="D127" s="95">
        <v>9</v>
      </c>
      <c r="E127" s="18"/>
      <c r="F127" s="95">
        <v>2</v>
      </c>
      <c r="G127" s="18"/>
      <c r="H127" s="19"/>
    </row>
    <row r="128" spans="2:8" x14ac:dyDescent="0.2">
      <c r="B128">
        <v>116</v>
      </c>
      <c r="C128" s="17"/>
      <c r="D128" s="95">
        <v>9</v>
      </c>
      <c r="E128" s="18"/>
      <c r="F128" s="18"/>
      <c r="G128" s="18"/>
      <c r="H128" s="19"/>
    </row>
    <row r="129" spans="2:8" x14ac:dyDescent="0.2">
      <c r="B129">
        <v>117</v>
      </c>
      <c r="C129" s="17"/>
      <c r="D129" s="95">
        <v>9</v>
      </c>
      <c r="E129" s="18"/>
      <c r="F129" s="18"/>
      <c r="G129" s="18"/>
      <c r="H129" s="19"/>
    </row>
    <row r="130" spans="2:8" x14ac:dyDescent="0.2">
      <c r="B130">
        <v>118</v>
      </c>
      <c r="C130" s="17"/>
      <c r="D130" s="95">
        <v>9</v>
      </c>
      <c r="E130" s="18"/>
      <c r="F130" s="18"/>
      <c r="G130" s="18"/>
      <c r="H130" s="19"/>
    </row>
    <row r="131" spans="2:8" x14ac:dyDescent="0.2">
      <c r="B131">
        <v>119</v>
      </c>
      <c r="C131" s="17"/>
      <c r="D131" s="95">
        <v>9</v>
      </c>
      <c r="E131" s="18"/>
      <c r="F131" s="18"/>
      <c r="G131" s="18"/>
      <c r="H131" s="19"/>
    </row>
    <row r="132" spans="2:8" x14ac:dyDescent="0.2">
      <c r="B132">
        <v>120</v>
      </c>
      <c r="C132" s="17"/>
      <c r="D132" s="95">
        <v>9</v>
      </c>
      <c r="E132" s="18"/>
      <c r="F132" s="18"/>
      <c r="G132" s="18"/>
      <c r="H132" s="19"/>
    </row>
    <row r="133" spans="2:8" x14ac:dyDescent="0.2">
      <c r="B133">
        <v>121</v>
      </c>
      <c r="C133" s="17"/>
      <c r="D133" s="95">
        <v>9</v>
      </c>
      <c r="E133" s="18"/>
      <c r="F133" s="18"/>
      <c r="G133" s="18"/>
      <c r="H133" s="19"/>
    </row>
    <row r="134" spans="2:8" x14ac:dyDescent="0.2">
      <c r="B134">
        <v>122</v>
      </c>
      <c r="C134" s="17"/>
      <c r="D134" s="95">
        <v>9</v>
      </c>
      <c r="E134" s="18"/>
      <c r="F134" s="18"/>
      <c r="G134" s="18"/>
      <c r="H134" s="19"/>
    </row>
    <row r="135" spans="2:8" x14ac:dyDescent="0.2">
      <c r="B135">
        <v>123</v>
      </c>
      <c r="C135" s="17"/>
      <c r="D135" s="95">
        <v>9</v>
      </c>
      <c r="E135" s="18"/>
      <c r="F135" s="18"/>
      <c r="G135" s="18"/>
      <c r="H135" s="19"/>
    </row>
    <row r="136" spans="2:8" x14ac:dyDescent="0.2">
      <c r="B136">
        <v>124</v>
      </c>
      <c r="C136" s="17"/>
      <c r="D136" s="95">
        <v>9</v>
      </c>
      <c r="E136" s="18"/>
      <c r="F136" s="18"/>
      <c r="G136" s="18"/>
      <c r="H136" s="19"/>
    </row>
    <row r="137" spans="2:8" x14ac:dyDescent="0.2">
      <c r="B137">
        <v>125</v>
      </c>
      <c r="C137" s="17"/>
      <c r="D137" s="95">
        <v>9</v>
      </c>
      <c r="E137" s="18"/>
      <c r="F137" s="18"/>
      <c r="G137" s="18"/>
      <c r="H137" s="19"/>
    </row>
    <row r="138" spans="2:8" x14ac:dyDescent="0.2">
      <c r="B138">
        <v>126</v>
      </c>
      <c r="C138" s="17"/>
      <c r="D138" s="95">
        <v>9</v>
      </c>
      <c r="E138" s="18"/>
      <c r="F138" s="18"/>
      <c r="G138" s="18"/>
      <c r="H138" s="19"/>
    </row>
    <row r="139" spans="2:8" x14ac:dyDescent="0.2">
      <c r="B139">
        <v>127</v>
      </c>
      <c r="C139" s="17"/>
      <c r="D139" s="95">
        <v>9</v>
      </c>
      <c r="E139" s="18"/>
      <c r="F139" s="18"/>
      <c r="G139" s="18"/>
      <c r="H139" s="19"/>
    </row>
    <row r="140" spans="2:8" x14ac:dyDescent="0.2">
      <c r="B140">
        <v>128</v>
      </c>
      <c r="C140" s="17"/>
      <c r="D140" s="95">
        <v>9</v>
      </c>
      <c r="E140" s="18"/>
      <c r="F140" s="18"/>
      <c r="G140" s="18"/>
      <c r="H140" s="19"/>
    </row>
    <row r="141" spans="2:8" x14ac:dyDescent="0.2">
      <c r="B141">
        <v>129</v>
      </c>
      <c r="C141" s="17"/>
      <c r="D141" s="95">
        <v>9</v>
      </c>
      <c r="E141" s="18"/>
      <c r="F141" s="18"/>
      <c r="G141" s="18"/>
      <c r="H141" s="19"/>
    </row>
    <row r="142" spans="2:8" x14ac:dyDescent="0.2">
      <c r="B142">
        <v>130</v>
      </c>
      <c r="C142" s="17"/>
      <c r="D142" s="95">
        <v>9</v>
      </c>
      <c r="E142" s="18"/>
      <c r="F142" s="18"/>
      <c r="G142" s="18"/>
      <c r="H142" s="19"/>
    </row>
    <row r="143" spans="2:8" x14ac:dyDescent="0.2">
      <c r="B143">
        <v>131</v>
      </c>
      <c r="C143" s="17"/>
      <c r="D143" s="95">
        <v>9</v>
      </c>
      <c r="E143" s="18"/>
      <c r="F143" s="18"/>
      <c r="G143" s="18"/>
      <c r="H143" s="19"/>
    </row>
    <row r="144" spans="2:8" x14ac:dyDescent="0.2">
      <c r="B144">
        <v>132</v>
      </c>
      <c r="C144" s="17"/>
      <c r="D144" s="95">
        <v>9</v>
      </c>
      <c r="E144" s="18"/>
      <c r="F144" s="18"/>
      <c r="G144" s="18"/>
      <c r="H144" s="19"/>
    </row>
    <row r="145" spans="2:8" x14ac:dyDescent="0.2">
      <c r="B145">
        <v>133</v>
      </c>
      <c r="C145" s="17"/>
      <c r="D145" s="95">
        <v>9</v>
      </c>
      <c r="E145" s="18"/>
      <c r="F145" s="18"/>
      <c r="G145" s="18"/>
      <c r="H145" s="19"/>
    </row>
    <row r="146" spans="2:8" x14ac:dyDescent="0.2">
      <c r="B146">
        <v>134</v>
      </c>
      <c r="C146" s="17"/>
      <c r="D146" s="95">
        <v>9</v>
      </c>
      <c r="E146" s="18"/>
      <c r="F146" s="18"/>
      <c r="G146" s="18"/>
      <c r="H146" s="19"/>
    </row>
    <row r="147" spans="2:8" x14ac:dyDescent="0.2">
      <c r="B147">
        <v>135</v>
      </c>
      <c r="C147" s="17"/>
      <c r="D147" s="95">
        <v>9</v>
      </c>
      <c r="E147" s="18"/>
      <c r="F147" s="18"/>
      <c r="G147" s="18"/>
      <c r="H147" s="19"/>
    </row>
    <row r="148" spans="2:8" x14ac:dyDescent="0.2">
      <c r="B148">
        <v>136</v>
      </c>
      <c r="C148" s="17"/>
      <c r="D148" s="95">
        <v>9</v>
      </c>
      <c r="E148" s="18"/>
      <c r="F148" s="18"/>
      <c r="G148" s="18"/>
      <c r="H148" s="19"/>
    </row>
    <row r="149" spans="2:8" x14ac:dyDescent="0.2">
      <c r="B149">
        <v>137</v>
      </c>
      <c r="C149" s="17"/>
      <c r="D149" s="95">
        <v>9</v>
      </c>
      <c r="E149" s="18"/>
      <c r="F149" s="18"/>
      <c r="G149" s="18"/>
      <c r="H149" s="19"/>
    </row>
    <row r="150" spans="2:8" x14ac:dyDescent="0.2">
      <c r="B150">
        <v>138</v>
      </c>
      <c r="C150" s="17"/>
      <c r="D150" s="95">
        <v>9</v>
      </c>
      <c r="E150" s="18"/>
      <c r="F150" s="18"/>
      <c r="G150" s="18"/>
      <c r="H150" s="19"/>
    </row>
    <row r="151" spans="2:8" x14ac:dyDescent="0.2">
      <c r="B151">
        <v>139</v>
      </c>
      <c r="C151" s="17"/>
      <c r="D151" s="95">
        <v>9</v>
      </c>
      <c r="E151" s="18"/>
      <c r="F151" s="18"/>
      <c r="G151" s="18"/>
      <c r="H151" s="19"/>
    </row>
    <row r="152" spans="2:8" x14ac:dyDescent="0.2">
      <c r="B152">
        <v>140</v>
      </c>
      <c r="C152" s="17"/>
      <c r="D152" s="95">
        <v>9</v>
      </c>
      <c r="E152" s="18"/>
      <c r="F152" s="18"/>
      <c r="G152" s="18"/>
      <c r="H152" s="19"/>
    </row>
    <row r="153" spans="2:8" x14ac:dyDescent="0.2">
      <c r="B153">
        <v>141</v>
      </c>
      <c r="C153" s="17"/>
      <c r="D153" s="95">
        <v>9</v>
      </c>
      <c r="E153" s="18"/>
      <c r="F153" s="18"/>
      <c r="G153" s="18"/>
      <c r="H153" s="19"/>
    </row>
    <row r="154" spans="2:8" x14ac:dyDescent="0.2">
      <c r="B154">
        <v>142</v>
      </c>
      <c r="C154" s="17"/>
      <c r="D154" s="95">
        <v>9</v>
      </c>
      <c r="E154" s="18"/>
      <c r="F154" s="18"/>
      <c r="G154" s="18"/>
      <c r="H154" s="19"/>
    </row>
    <row r="155" spans="2:8" x14ac:dyDescent="0.2">
      <c r="B155">
        <v>143</v>
      </c>
      <c r="C155" s="17"/>
      <c r="D155" s="95">
        <v>9</v>
      </c>
      <c r="E155" s="18"/>
      <c r="F155" s="18"/>
      <c r="G155" s="18"/>
      <c r="H155" s="19"/>
    </row>
    <row r="156" spans="2:8" x14ac:dyDescent="0.2">
      <c r="B156">
        <v>144</v>
      </c>
      <c r="C156" s="17"/>
      <c r="D156" s="95">
        <v>9</v>
      </c>
      <c r="E156" s="18"/>
      <c r="F156" s="18"/>
      <c r="G156" s="18"/>
      <c r="H156" s="19"/>
    </row>
    <row r="157" spans="2:8" x14ac:dyDescent="0.2">
      <c r="B157">
        <v>145</v>
      </c>
      <c r="C157" s="17"/>
      <c r="D157" s="95">
        <v>9</v>
      </c>
      <c r="E157" s="18"/>
      <c r="F157" s="18"/>
      <c r="G157" s="18"/>
      <c r="H157" s="19"/>
    </row>
    <row r="158" spans="2:8" x14ac:dyDescent="0.2">
      <c r="B158">
        <v>146</v>
      </c>
      <c r="C158" s="17"/>
      <c r="D158" s="95">
        <v>9</v>
      </c>
      <c r="E158" s="18"/>
      <c r="F158" s="18"/>
      <c r="G158" s="18"/>
      <c r="H158" s="19"/>
    </row>
    <row r="159" spans="2:8" x14ac:dyDescent="0.2">
      <c r="B159">
        <v>147</v>
      </c>
      <c r="C159" s="17"/>
      <c r="D159" s="95">
        <v>9</v>
      </c>
      <c r="E159" s="18"/>
      <c r="F159" s="18"/>
      <c r="G159" s="18"/>
      <c r="H159" s="19"/>
    </row>
    <row r="160" spans="2:8" x14ac:dyDescent="0.2">
      <c r="B160">
        <v>148</v>
      </c>
      <c r="C160" s="17"/>
      <c r="D160" s="95">
        <v>9</v>
      </c>
      <c r="E160" s="18"/>
      <c r="F160" s="18"/>
      <c r="G160" s="18"/>
      <c r="H160" s="19"/>
    </row>
    <row r="161" spans="2:8" x14ac:dyDescent="0.2">
      <c r="B161">
        <v>149</v>
      </c>
      <c r="C161" s="17"/>
      <c r="D161" s="95">
        <v>9</v>
      </c>
      <c r="E161" s="18"/>
      <c r="F161" s="18"/>
      <c r="G161" s="18"/>
      <c r="H161" s="19"/>
    </row>
    <row r="162" spans="2:8" x14ac:dyDescent="0.2">
      <c r="B162">
        <v>150</v>
      </c>
      <c r="C162" s="17"/>
      <c r="D162" s="95">
        <v>9</v>
      </c>
      <c r="E162" s="18"/>
      <c r="F162" s="18"/>
      <c r="G162" s="18"/>
      <c r="H162" s="19"/>
    </row>
    <row r="163" spans="2:8" x14ac:dyDescent="0.2">
      <c r="B163">
        <v>151</v>
      </c>
      <c r="C163" s="17"/>
      <c r="D163" s="95">
        <v>9</v>
      </c>
      <c r="E163" s="18"/>
      <c r="F163" s="18"/>
      <c r="G163" s="18"/>
      <c r="H163" s="19"/>
    </row>
    <row r="164" spans="2:8" x14ac:dyDescent="0.2">
      <c r="B164">
        <v>152</v>
      </c>
      <c r="C164" s="17"/>
      <c r="D164" s="95">
        <v>9</v>
      </c>
      <c r="E164" s="18"/>
      <c r="F164" s="18"/>
      <c r="G164" s="18"/>
      <c r="H164" s="19"/>
    </row>
    <row r="165" spans="2:8" x14ac:dyDescent="0.2">
      <c r="B165">
        <v>153</v>
      </c>
      <c r="C165" s="17"/>
      <c r="D165" s="95">
        <v>9</v>
      </c>
      <c r="E165" s="18"/>
      <c r="F165" s="18"/>
      <c r="G165" s="18"/>
      <c r="H165" s="19"/>
    </row>
    <row r="166" spans="2:8" x14ac:dyDescent="0.2">
      <c r="B166">
        <v>154</v>
      </c>
      <c r="C166" s="17"/>
      <c r="D166" s="95">
        <v>9</v>
      </c>
      <c r="E166" s="18"/>
      <c r="F166" s="18"/>
      <c r="G166" s="18"/>
      <c r="H166" s="19"/>
    </row>
    <row r="167" spans="2:8" x14ac:dyDescent="0.2">
      <c r="B167">
        <v>155</v>
      </c>
      <c r="C167" s="17"/>
      <c r="D167" s="95">
        <v>9</v>
      </c>
      <c r="E167" s="18"/>
      <c r="F167" s="18"/>
      <c r="G167" s="18"/>
      <c r="H167" s="19"/>
    </row>
    <row r="168" spans="2:8" x14ac:dyDescent="0.2">
      <c r="B168">
        <v>156</v>
      </c>
      <c r="C168" s="17"/>
      <c r="D168" s="95">
        <v>9</v>
      </c>
      <c r="E168" s="18"/>
      <c r="F168" s="18"/>
      <c r="G168" s="18"/>
      <c r="H168" s="19"/>
    </row>
    <row r="169" spans="2:8" x14ac:dyDescent="0.2">
      <c r="B169">
        <v>157</v>
      </c>
      <c r="C169" s="17"/>
      <c r="D169" s="95">
        <v>9</v>
      </c>
      <c r="E169" s="18"/>
      <c r="F169" s="18"/>
      <c r="G169" s="18"/>
      <c r="H169" s="19"/>
    </row>
    <row r="170" spans="2:8" x14ac:dyDescent="0.2">
      <c r="B170">
        <v>158</v>
      </c>
      <c r="C170" s="17"/>
      <c r="D170" s="95">
        <v>9</v>
      </c>
      <c r="E170" s="18"/>
      <c r="F170" s="18"/>
      <c r="G170" s="18"/>
      <c r="H170" s="19"/>
    </row>
    <row r="171" spans="2:8" x14ac:dyDescent="0.2">
      <c r="B171">
        <v>159</v>
      </c>
      <c r="C171" s="17"/>
      <c r="D171" s="95">
        <v>9</v>
      </c>
      <c r="E171" s="18"/>
      <c r="F171" s="18"/>
      <c r="G171" s="18"/>
      <c r="H171" s="19"/>
    </row>
    <row r="172" spans="2:8" x14ac:dyDescent="0.2">
      <c r="B172">
        <v>160</v>
      </c>
      <c r="C172" s="17"/>
      <c r="D172" s="95">
        <v>9</v>
      </c>
      <c r="E172" s="18"/>
      <c r="F172" s="18"/>
      <c r="G172" s="18"/>
      <c r="H172" s="19"/>
    </row>
    <row r="173" spans="2:8" x14ac:dyDescent="0.2">
      <c r="B173">
        <v>161</v>
      </c>
      <c r="C173" s="17"/>
      <c r="D173" s="95">
        <v>9</v>
      </c>
      <c r="E173" s="18"/>
      <c r="F173" s="18"/>
      <c r="G173" s="18"/>
      <c r="H173" s="19"/>
    </row>
    <row r="174" spans="2:8" x14ac:dyDescent="0.2">
      <c r="B174">
        <v>162</v>
      </c>
      <c r="C174" s="17"/>
      <c r="D174" s="95">
        <v>9</v>
      </c>
      <c r="E174" s="18"/>
      <c r="F174" s="18"/>
      <c r="G174" s="18"/>
      <c r="H174" s="19"/>
    </row>
    <row r="175" spans="2:8" x14ac:dyDescent="0.2">
      <c r="B175">
        <v>163</v>
      </c>
      <c r="C175" s="17"/>
      <c r="D175" s="95">
        <v>9</v>
      </c>
      <c r="E175" s="18"/>
      <c r="F175" s="18"/>
      <c r="G175" s="18"/>
      <c r="H175" s="19"/>
    </row>
    <row r="176" spans="2:8" x14ac:dyDescent="0.2">
      <c r="B176">
        <v>164</v>
      </c>
      <c r="C176" s="17"/>
      <c r="D176" s="95">
        <v>9</v>
      </c>
      <c r="E176" s="18"/>
      <c r="F176" s="18"/>
      <c r="G176" s="18"/>
      <c r="H176" s="19"/>
    </row>
    <row r="177" spans="2:8" x14ac:dyDescent="0.2">
      <c r="B177">
        <v>165</v>
      </c>
      <c r="C177" s="17"/>
      <c r="D177" s="95">
        <v>9</v>
      </c>
      <c r="E177" s="18"/>
      <c r="F177" s="18"/>
      <c r="G177" s="18"/>
      <c r="H177" s="19"/>
    </row>
    <row r="178" spans="2:8" x14ac:dyDescent="0.2">
      <c r="B178">
        <v>166</v>
      </c>
      <c r="C178" s="17"/>
      <c r="D178" s="95">
        <v>9</v>
      </c>
      <c r="E178" s="18"/>
      <c r="F178" s="18"/>
      <c r="G178" s="18"/>
      <c r="H178" s="19"/>
    </row>
    <row r="179" spans="2:8" x14ac:dyDescent="0.2">
      <c r="B179">
        <v>167</v>
      </c>
      <c r="C179" s="17"/>
      <c r="D179" s="95">
        <v>9</v>
      </c>
      <c r="E179" s="18"/>
      <c r="F179" s="18"/>
      <c r="G179" s="18"/>
      <c r="H179" s="19"/>
    </row>
    <row r="180" spans="2:8" x14ac:dyDescent="0.2">
      <c r="B180">
        <v>168</v>
      </c>
      <c r="C180" s="17"/>
      <c r="D180" s="95">
        <v>9</v>
      </c>
      <c r="E180" s="18"/>
      <c r="F180" s="18"/>
      <c r="G180" s="18"/>
      <c r="H180" s="19"/>
    </row>
    <row r="181" spans="2:8" x14ac:dyDescent="0.2">
      <c r="B181">
        <v>169</v>
      </c>
      <c r="C181" s="17"/>
      <c r="D181" s="95">
        <v>9</v>
      </c>
      <c r="E181" s="18"/>
      <c r="F181" s="18"/>
      <c r="G181" s="18"/>
      <c r="H181" s="19"/>
    </row>
    <row r="182" spans="2:8" x14ac:dyDescent="0.2">
      <c r="B182">
        <v>170</v>
      </c>
      <c r="C182" s="17"/>
      <c r="D182" s="95">
        <v>9</v>
      </c>
      <c r="E182" s="18"/>
      <c r="F182" s="18"/>
      <c r="G182" s="18"/>
      <c r="H182" s="19"/>
    </row>
    <row r="183" spans="2:8" x14ac:dyDescent="0.2">
      <c r="B183">
        <v>171</v>
      </c>
      <c r="C183" s="17"/>
      <c r="D183" s="95">
        <v>9</v>
      </c>
      <c r="E183" s="18"/>
      <c r="F183" s="18"/>
      <c r="G183" s="18"/>
      <c r="H183" s="19"/>
    </row>
    <row r="184" spans="2:8" x14ac:dyDescent="0.2">
      <c r="B184">
        <v>172</v>
      </c>
      <c r="C184" s="17"/>
      <c r="D184" s="95">
        <v>9</v>
      </c>
      <c r="E184" s="18"/>
      <c r="F184" s="18"/>
      <c r="G184" s="18"/>
      <c r="H184" s="19"/>
    </row>
    <row r="185" spans="2:8" x14ac:dyDescent="0.2">
      <c r="B185">
        <v>173</v>
      </c>
      <c r="C185" s="17"/>
      <c r="D185" s="95">
        <v>9</v>
      </c>
      <c r="E185" s="18"/>
      <c r="F185" s="18"/>
      <c r="G185" s="18"/>
      <c r="H185" s="19"/>
    </row>
    <row r="186" spans="2:8" x14ac:dyDescent="0.2">
      <c r="B186">
        <v>174</v>
      </c>
      <c r="C186" s="17"/>
      <c r="D186" s="95">
        <v>9</v>
      </c>
      <c r="E186" s="18"/>
      <c r="F186" s="18"/>
      <c r="G186" s="18"/>
      <c r="H186" s="19"/>
    </row>
    <row r="187" spans="2:8" x14ac:dyDescent="0.2">
      <c r="B187">
        <v>175</v>
      </c>
      <c r="C187" s="17"/>
      <c r="D187" s="95">
        <v>9</v>
      </c>
      <c r="E187" s="18"/>
      <c r="F187" s="18"/>
      <c r="G187" s="18"/>
      <c r="H187" s="19"/>
    </row>
    <row r="188" spans="2:8" x14ac:dyDescent="0.2">
      <c r="B188">
        <v>176</v>
      </c>
      <c r="C188" s="17"/>
      <c r="D188" s="95">
        <v>9</v>
      </c>
      <c r="E188" s="18"/>
      <c r="F188" s="18"/>
      <c r="G188" s="18"/>
      <c r="H188" s="19"/>
    </row>
    <row r="189" spans="2:8" x14ac:dyDescent="0.2">
      <c r="B189">
        <v>177</v>
      </c>
      <c r="C189" s="17"/>
      <c r="D189" s="95">
        <v>9</v>
      </c>
      <c r="E189" s="18"/>
      <c r="F189" s="18"/>
      <c r="G189" s="18"/>
      <c r="H189" s="19"/>
    </row>
    <row r="190" spans="2:8" x14ac:dyDescent="0.2">
      <c r="B190">
        <v>178</v>
      </c>
      <c r="C190" s="17"/>
      <c r="D190" s="95">
        <v>9</v>
      </c>
      <c r="E190" s="18"/>
      <c r="F190" s="18"/>
      <c r="G190" s="18"/>
      <c r="H190" s="19"/>
    </row>
    <row r="191" spans="2:8" x14ac:dyDescent="0.2">
      <c r="B191">
        <v>179</v>
      </c>
      <c r="C191" s="17"/>
      <c r="D191" s="95">
        <v>9</v>
      </c>
      <c r="E191" s="18"/>
      <c r="F191" s="18"/>
      <c r="G191" s="18"/>
      <c r="H191" s="19"/>
    </row>
    <row r="192" spans="2:8" x14ac:dyDescent="0.2">
      <c r="B192">
        <v>180</v>
      </c>
      <c r="C192" s="17"/>
      <c r="D192" s="95">
        <v>9</v>
      </c>
      <c r="E192" s="18"/>
      <c r="F192" s="18"/>
      <c r="G192" s="18"/>
      <c r="H192" s="19"/>
    </row>
    <row r="193" spans="2:8" x14ac:dyDescent="0.2">
      <c r="B193">
        <v>181</v>
      </c>
      <c r="C193" s="17"/>
      <c r="D193" s="95">
        <v>9</v>
      </c>
      <c r="E193" s="18"/>
      <c r="F193" s="18"/>
      <c r="G193" s="18"/>
      <c r="H193" s="19"/>
    </row>
    <row r="194" spans="2:8" x14ac:dyDescent="0.2">
      <c r="B194">
        <v>182</v>
      </c>
      <c r="C194" s="17"/>
      <c r="D194" s="95">
        <v>9</v>
      </c>
      <c r="E194" s="18"/>
      <c r="F194" s="18"/>
      <c r="G194" s="18"/>
      <c r="H194" s="19"/>
    </row>
    <row r="195" spans="2:8" x14ac:dyDescent="0.2">
      <c r="B195">
        <v>183</v>
      </c>
      <c r="C195" s="17"/>
      <c r="D195" s="95">
        <v>9</v>
      </c>
      <c r="E195" s="18"/>
      <c r="F195" s="18"/>
      <c r="G195" s="18"/>
      <c r="H195" s="19"/>
    </row>
    <row r="196" spans="2:8" x14ac:dyDescent="0.2">
      <c r="B196">
        <v>184</v>
      </c>
      <c r="C196" s="17"/>
      <c r="D196" s="95">
        <v>9</v>
      </c>
      <c r="E196" s="18"/>
      <c r="F196" s="18"/>
      <c r="G196" s="18"/>
      <c r="H196" s="19"/>
    </row>
    <row r="197" spans="2:8" x14ac:dyDescent="0.2">
      <c r="B197">
        <v>185</v>
      </c>
      <c r="C197" s="17"/>
      <c r="D197" s="95">
        <v>9</v>
      </c>
      <c r="E197" s="18"/>
      <c r="F197" s="18"/>
      <c r="G197" s="18"/>
      <c r="H197" s="19"/>
    </row>
    <row r="198" spans="2:8" x14ac:dyDescent="0.2">
      <c r="B198">
        <v>186</v>
      </c>
      <c r="C198" s="17"/>
      <c r="D198" s="95">
        <v>9</v>
      </c>
      <c r="E198" s="18"/>
      <c r="F198" s="18"/>
      <c r="G198" s="18"/>
      <c r="H198" s="19"/>
    </row>
    <row r="199" spans="2:8" x14ac:dyDescent="0.2">
      <c r="B199">
        <v>187</v>
      </c>
      <c r="C199" s="17"/>
      <c r="D199" s="95">
        <v>9</v>
      </c>
      <c r="E199" s="18"/>
      <c r="F199" s="18"/>
      <c r="G199" s="18"/>
      <c r="H199" s="19"/>
    </row>
    <row r="200" spans="2:8" x14ac:dyDescent="0.2">
      <c r="B200">
        <v>188</v>
      </c>
      <c r="C200" s="17"/>
      <c r="D200" s="95">
        <v>9</v>
      </c>
      <c r="E200" s="18"/>
      <c r="F200" s="18"/>
      <c r="G200" s="18"/>
      <c r="H200" s="19"/>
    </row>
    <row r="201" spans="2:8" x14ac:dyDescent="0.2">
      <c r="B201">
        <v>189</v>
      </c>
      <c r="C201" s="17"/>
      <c r="D201" s="95">
        <v>9</v>
      </c>
      <c r="E201" s="18"/>
      <c r="F201" s="18"/>
      <c r="G201" s="18"/>
      <c r="H201" s="19"/>
    </row>
    <row r="202" spans="2:8" x14ac:dyDescent="0.2">
      <c r="B202">
        <v>190</v>
      </c>
      <c r="C202" s="17"/>
      <c r="D202" s="95">
        <v>9</v>
      </c>
      <c r="E202" s="18"/>
      <c r="F202" s="18"/>
      <c r="G202" s="18"/>
      <c r="H202" s="19"/>
    </row>
    <row r="203" spans="2:8" x14ac:dyDescent="0.2">
      <c r="B203">
        <v>191</v>
      </c>
      <c r="C203" s="17"/>
      <c r="D203" s="95">
        <v>9</v>
      </c>
      <c r="E203" s="18"/>
      <c r="F203" s="18"/>
      <c r="G203" s="18"/>
      <c r="H203" s="19"/>
    </row>
    <row r="204" spans="2:8" x14ac:dyDescent="0.2">
      <c r="B204">
        <v>192</v>
      </c>
      <c r="C204" s="17"/>
      <c r="D204" s="95">
        <v>7</v>
      </c>
      <c r="E204" s="18"/>
      <c r="F204" s="18"/>
      <c r="G204" s="18"/>
      <c r="H204" s="19"/>
    </row>
    <row r="205" spans="2:8" x14ac:dyDescent="0.2">
      <c r="B205">
        <v>193</v>
      </c>
      <c r="C205" s="17"/>
      <c r="D205" s="95">
        <v>7</v>
      </c>
      <c r="E205" s="18"/>
      <c r="F205" s="18"/>
      <c r="G205" s="18"/>
      <c r="H205" s="19"/>
    </row>
    <row r="206" spans="2:8" x14ac:dyDescent="0.2">
      <c r="B206">
        <v>194</v>
      </c>
      <c r="C206" s="17"/>
      <c r="D206" s="95">
        <v>7</v>
      </c>
      <c r="E206" s="18"/>
      <c r="F206" s="18"/>
      <c r="G206" s="18"/>
      <c r="H206" s="19"/>
    </row>
    <row r="207" spans="2:8" x14ac:dyDescent="0.2">
      <c r="B207">
        <v>195</v>
      </c>
      <c r="C207" s="17"/>
      <c r="D207" s="95">
        <v>7</v>
      </c>
      <c r="E207" s="18"/>
      <c r="F207" s="18"/>
      <c r="G207" s="18"/>
      <c r="H207" s="19"/>
    </row>
    <row r="208" spans="2:8" x14ac:dyDescent="0.2">
      <c r="B208">
        <v>196</v>
      </c>
      <c r="C208" s="17"/>
      <c r="D208" s="95">
        <v>7</v>
      </c>
      <c r="E208" s="18"/>
      <c r="F208" s="18"/>
      <c r="G208" s="18"/>
      <c r="H208" s="19"/>
    </row>
    <row r="209" spans="2:8" x14ac:dyDescent="0.2">
      <c r="B209">
        <v>197</v>
      </c>
      <c r="C209" s="17"/>
      <c r="D209" s="95">
        <v>7</v>
      </c>
      <c r="E209" s="18"/>
      <c r="F209" s="18"/>
      <c r="G209" s="18"/>
      <c r="H209" s="19"/>
    </row>
    <row r="210" spans="2:8" x14ac:dyDescent="0.2">
      <c r="B210">
        <v>198</v>
      </c>
      <c r="C210" s="17"/>
      <c r="D210" s="95">
        <v>7</v>
      </c>
      <c r="E210" s="18"/>
      <c r="F210" s="18"/>
      <c r="G210" s="18"/>
      <c r="H210" s="19"/>
    </row>
    <row r="211" spans="2:8" x14ac:dyDescent="0.2">
      <c r="B211">
        <v>199</v>
      </c>
      <c r="C211" s="17"/>
      <c r="D211" s="95">
        <v>7</v>
      </c>
      <c r="E211" s="18"/>
      <c r="F211" s="18"/>
      <c r="G211" s="18"/>
      <c r="H211" s="19"/>
    </row>
    <row r="212" spans="2:8" x14ac:dyDescent="0.2">
      <c r="B212">
        <v>200</v>
      </c>
      <c r="C212" s="17"/>
      <c r="D212" s="95">
        <v>7</v>
      </c>
      <c r="E212" s="18"/>
      <c r="F212" s="18"/>
      <c r="G212" s="18"/>
      <c r="H212" s="19"/>
    </row>
    <row r="213" spans="2:8" x14ac:dyDescent="0.2">
      <c r="B213">
        <v>201</v>
      </c>
      <c r="C213" s="17"/>
      <c r="D213" s="95">
        <v>7</v>
      </c>
      <c r="E213" s="18"/>
      <c r="F213" s="18"/>
      <c r="G213" s="18"/>
      <c r="H213" s="19"/>
    </row>
    <row r="214" spans="2:8" x14ac:dyDescent="0.2">
      <c r="B214">
        <v>202</v>
      </c>
      <c r="C214" s="17"/>
      <c r="D214" s="95">
        <v>7</v>
      </c>
      <c r="E214" s="18"/>
      <c r="F214" s="18"/>
      <c r="G214" s="18"/>
      <c r="H214" s="19"/>
    </row>
    <row r="215" spans="2:8" x14ac:dyDescent="0.2">
      <c r="B215">
        <v>203</v>
      </c>
      <c r="C215" s="17"/>
      <c r="D215" s="95">
        <v>7</v>
      </c>
      <c r="E215" s="18"/>
      <c r="F215" s="18"/>
      <c r="G215" s="18"/>
      <c r="H215" s="19"/>
    </row>
    <row r="216" spans="2:8" x14ac:dyDescent="0.2">
      <c r="B216">
        <v>204</v>
      </c>
      <c r="C216" s="17"/>
      <c r="D216" s="95">
        <v>7</v>
      </c>
      <c r="E216" s="18"/>
      <c r="F216" s="18"/>
      <c r="G216" s="18"/>
      <c r="H216" s="19"/>
    </row>
    <row r="217" spans="2:8" x14ac:dyDescent="0.2">
      <c r="B217">
        <v>205</v>
      </c>
      <c r="C217" s="17"/>
      <c r="D217" s="95">
        <v>7</v>
      </c>
      <c r="E217" s="18"/>
      <c r="F217" s="18"/>
      <c r="G217" s="18"/>
      <c r="H217" s="19"/>
    </row>
    <row r="218" spans="2:8" x14ac:dyDescent="0.2">
      <c r="B218">
        <v>206</v>
      </c>
      <c r="C218" s="17"/>
      <c r="D218" s="95">
        <v>7</v>
      </c>
      <c r="E218" s="18"/>
      <c r="F218" s="18"/>
      <c r="G218" s="18"/>
      <c r="H218" s="19"/>
    </row>
    <row r="219" spans="2:8" x14ac:dyDescent="0.2">
      <c r="B219">
        <v>207</v>
      </c>
      <c r="C219" s="17"/>
      <c r="D219" s="95">
        <v>7</v>
      </c>
      <c r="E219" s="18"/>
      <c r="F219" s="18"/>
      <c r="G219" s="18"/>
      <c r="H219" s="19"/>
    </row>
    <row r="220" spans="2:8" x14ac:dyDescent="0.2">
      <c r="B220">
        <v>208</v>
      </c>
      <c r="C220" s="17"/>
      <c r="D220" s="95">
        <v>7</v>
      </c>
      <c r="E220" s="18"/>
      <c r="F220" s="18"/>
      <c r="G220" s="18"/>
      <c r="H220" s="19"/>
    </row>
    <row r="221" spans="2:8" x14ac:dyDescent="0.2">
      <c r="B221">
        <v>209</v>
      </c>
      <c r="C221" s="17"/>
      <c r="D221" s="95">
        <v>6</v>
      </c>
      <c r="E221" s="18"/>
      <c r="F221" s="18"/>
      <c r="G221" s="18"/>
      <c r="H221" s="19"/>
    </row>
    <row r="222" spans="2:8" x14ac:dyDescent="0.2">
      <c r="B222">
        <v>210</v>
      </c>
      <c r="C222" s="17"/>
      <c r="D222" s="95">
        <v>6</v>
      </c>
      <c r="E222" s="18"/>
      <c r="F222" s="18"/>
      <c r="G222" s="18"/>
      <c r="H222" s="19"/>
    </row>
    <row r="223" spans="2:8" x14ac:dyDescent="0.2">
      <c r="B223">
        <v>211</v>
      </c>
      <c r="C223" s="17"/>
      <c r="D223" s="95">
        <v>6</v>
      </c>
      <c r="E223" s="18"/>
      <c r="F223" s="18"/>
      <c r="G223" s="18"/>
      <c r="H223" s="19"/>
    </row>
    <row r="224" spans="2:8" x14ac:dyDescent="0.2">
      <c r="B224">
        <v>212</v>
      </c>
      <c r="C224" s="17"/>
      <c r="D224" s="95">
        <v>6</v>
      </c>
      <c r="E224" s="18"/>
      <c r="F224" s="18"/>
      <c r="G224" s="18"/>
      <c r="H224" s="19"/>
    </row>
    <row r="225" spans="2:8" x14ac:dyDescent="0.2">
      <c r="B225">
        <v>213</v>
      </c>
      <c r="C225" s="17"/>
      <c r="D225" s="95">
        <v>6</v>
      </c>
      <c r="E225" s="18"/>
      <c r="F225" s="18"/>
      <c r="G225" s="18"/>
      <c r="H225" s="19"/>
    </row>
    <row r="226" spans="2:8" x14ac:dyDescent="0.2">
      <c r="B226">
        <v>214</v>
      </c>
      <c r="C226" s="17"/>
      <c r="D226" s="95">
        <v>6</v>
      </c>
      <c r="E226" s="18"/>
      <c r="F226" s="18"/>
      <c r="G226" s="18"/>
      <c r="H226" s="19"/>
    </row>
    <row r="227" spans="2:8" x14ac:dyDescent="0.2">
      <c r="B227">
        <v>215</v>
      </c>
      <c r="C227" s="17"/>
      <c r="D227" s="95">
        <v>6</v>
      </c>
      <c r="E227" s="18"/>
      <c r="F227" s="18"/>
      <c r="G227" s="18"/>
      <c r="H227" s="19"/>
    </row>
    <row r="228" spans="2:8" x14ac:dyDescent="0.2">
      <c r="B228">
        <v>216</v>
      </c>
      <c r="C228" s="17"/>
      <c r="D228" s="95">
        <v>6</v>
      </c>
      <c r="E228" s="18"/>
      <c r="F228" s="18"/>
      <c r="G228" s="18"/>
      <c r="H228" s="19"/>
    </row>
    <row r="229" spans="2:8" x14ac:dyDescent="0.2">
      <c r="B229">
        <v>217</v>
      </c>
      <c r="C229" s="17"/>
      <c r="D229" s="95">
        <v>6</v>
      </c>
      <c r="E229" s="18"/>
      <c r="F229" s="18"/>
      <c r="G229" s="18"/>
      <c r="H229" s="19"/>
    </row>
    <row r="230" spans="2:8" x14ac:dyDescent="0.2">
      <c r="B230">
        <v>218</v>
      </c>
      <c r="C230" s="17"/>
      <c r="D230" s="95">
        <v>6</v>
      </c>
      <c r="E230" s="18"/>
      <c r="F230" s="18"/>
      <c r="G230" s="18"/>
      <c r="H230" s="19"/>
    </row>
    <row r="231" spans="2:8" x14ac:dyDescent="0.2">
      <c r="B231">
        <v>219</v>
      </c>
      <c r="C231" s="17"/>
      <c r="D231" s="95">
        <v>6</v>
      </c>
      <c r="E231" s="18"/>
      <c r="F231" s="18"/>
      <c r="G231" s="18"/>
      <c r="H231" s="19"/>
    </row>
    <row r="232" spans="2:8" x14ac:dyDescent="0.2">
      <c r="B232">
        <v>220</v>
      </c>
      <c r="C232" s="17"/>
      <c r="D232" s="95">
        <v>3</v>
      </c>
      <c r="E232" s="18"/>
      <c r="F232" s="18"/>
      <c r="G232" s="18"/>
      <c r="H232" s="19"/>
    </row>
    <row r="233" spans="2:8" x14ac:dyDescent="0.2">
      <c r="B233">
        <v>221</v>
      </c>
      <c r="C233" s="17"/>
      <c r="D233" s="95">
        <v>3</v>
      </c>
      <c r="E233" s="18"/>
      <c r="F233" s="18"/>
      <c r="G233" s="18"/>
      <c r="H233" s="19"/>
    </row>
    <row r="234" spans="2:8" x14ac:dyDescent="0.2">
      <c r="B234">
        <v>222</v>
      </c>
      <c r="C234" s="17"/>
      <c r="D234" s="95">
        <v>3</v>
      </c>
      <c r="E234" s="18"/>
      <c r="F234" s="18"/>
      <c r="G234" s="18"/>
      <c r="H234" s="19"/>
    </row>
    <row r="235" spans="2:8" x14ac:dyDescent="0.2">
      <c r="B235">
        <v>223</v>
      </c>
      <c r="C235" s="17"/>
      <c r="D235" s="95">
        <v>3</v>
      </c>
      <c r="E235" s="18"/>
      <c r="F235" s="18"/>
      <c r="G235" s="18"/>
      <c r="H235" s="19"/>
    </row>
    <row r="236" spans="2:8" x14ac:dyDescent="0.2">
      <c r="B236">
        <v>224</v>
      </c>
      <c r="C236" s="17"/>
      <c r="D236" s="95">
        <v>3</v>
      </c>
      <c r="E236" s="18"/>
      <c r="F236" s="18"/>
      <c r="G236" s="18"/>
      <c r="H236" s="19"/>
    </row>
    <row r="237" spans="2:8" x14ac:dyDescent="0.2">
      <c r="B237">
        <v>225</v>
      </c>
      <c r="C237" s="17"/>
      <c r="D237" s="95">
        <v>3</v>
      </c>
      <c r="E237" s="18"/>
      <c r="F237" s="18"/>
      <c r="G237" s="18"/>
      <c r="H237" s="19"/>
    </row>
    <row r="238" spans="2:8" x14ac:dyDescent="0.2">
      <c r="B238">
        <v>226</v>
      </c>
      <c r="C238" s="17"/>
      <c r="D238" s="95">
        <v>3</v>
      </c>
      <c r="E238" s="18"/>
      <c r="F238" s="18"/>
      <c r="G238" s="18"/>
      <c r="H238" s="19"/>
    </row>
    <row r="239" spans="2:8" x14ac:dyDescent="0.2">
      <c r="B239">
        <v>227</v>
      </c>
      <c r="C239" s="17"/>
      <c r="D239" s="95">
        <v>3</v>
      </c>
      <c r="E239" s="18"/>
      <c r="F239" s="18"/>
      <c r="G239" s="18"/>
      <c r="H239" s="19"/>
    </row>
    <row r="240" spans="2:8" x14ac:dyDescent="0.2">
      <c r="B240">
        <v>228</v>
      </c>
      <c r="C240" s="17"/>
      <c r="D240" s="95">
        <v>3</v>
      </c>
      <c r="E240" s="18"/>
      <c r="F240" s="18"/>
      <c r="G240" s="18"/>
      <c r="H240" s="19"/>
    </row>
    <row r="241" spans="2:8" x14ac:dyDescent="0.2">
      <c r="B241">
        <v>229</v>
      </c>
      <c r="C241" s="17"/>
      <c r="D241" s="95">
        <v>3</v>
      </c>
      <c r="E241" s="18"/>
      <c r="F241" s="18"/>
      <c r="G241" s="18"/>
      <c r="H241" s="19"/>
    </row>
    <row r="242" spans="2:8" x14ac:dyDescent="0.2">
      <c r="B242">
        <v>230</v>
      </c>
      <c r="C242" s="17"/>
      <c r="D242" s="95">
        <v>3</v>
      </c>
      <c r="E242" s="18"/>
      <c r="F242" s="18"/>
      <c r="G242" s="18"/>
      <c r="H242" s="19"/>
    </row>
    <row r="243" spans="2:8" x14ac:dyDescent="0.2">
      <c r="B243">
        <v>231</v>
      </c>
      <c r="C243" s="17"/>
      <c r="D243" s="95">
        <v>3</v>
      </c>
      <c r="E243" s="18"/>
      <c r="F243" s="18"/>
      <c r="G243" s="18"/>
      <c r="H243" s="19"/>
    </row>
    <row r="244" spans="2:8" x14ac:dyDescent="0.2">
      <c r="B244">
        <v>232</v>
      </c>
      <c r="C244" s="17"/>
      <c r="D244" s="95">
        <v>2</v>
      </c>
      <c r="E244" s="18"/>
      <c r="F244" s="18"/>
      <c r="G244" s="18"/>
      <c r="H244" s="19"/>
    </row>
    <row r="245" spans="2:8" ht="17" thickBot="1" x14ac:dyDescent="0.25">
      <c r="B245">
        <v>233</v>
      </c>
      <c r="C245" s="20"/>
      <c r="D245" s="99">
        <v>2</v>
      </c>
      <c r="E245" s="21"/>
      <c r="F245" s="21"/>
      <c r="G245" s="21"/>
      <c r="H245" s="22"/>
    </row>
  </sheetData>
  <sortState xmlns:xlrd2="http://schemas.microsoft.com/office/spreadsheetml/2017/richdata2" ref="G13:G43">
    <sortCondition descending="1" ref="G13:G43"/>
  </sortState>
  <mergeCells count="2">
    <mergeCell ref="C2:K2"/>
    <mergeCell ref="C11:H11"/>
  </mergeCells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63F3-DEFE-0440-8FAA-B7B5B2255124}">
  <sheetPr>
    <tabColor rgb="FF7030A0"/>
  </sheetPr>
  <dimension ref="A1:G18"/>
  <sheetViews>
    <sheetView workbookViewId="0">
      <selection activeCell="K21" sqref="K21"/>
    </sheetView>
  </sheetViews>
  <sheetFormatPr baseColWidth="10" defaultRowHeight="16" x14ac:dyDescent="0.2"/>
  <cols>
    <col min="2" max="2" width="17.33203125" customWidth="1"/>
  </cols>
  <sheetData>
    <row r="1" spans="1:7" x14ac:dyDescent="0.2">
      <c r="A1" s="34" t="s">
        <v>135</v>
      </c>
    </row>
    <row r="2" spans="1:7" x14ac:dyDescent="0.2">
      <c r="C2" s="116" t="s">
        <v>76</v>
      </c>
      <c r="D2" s="116"/>
      <c r="E2" s="116"/>
      <c r="F2" s="116"/>
      <c r="G2" s="116"/>
    </row>
    <row r="3" spans="1:7" ht="17" thickBot="1" x14ac:dyDescent="0.25">
      <c r="B3" t="s">
        <v>73</v>
      </c>
      <c r="C3" s="46">
        <v>4</v>
      </c>
      <c r="D3" s="46">
        <v>5</v>
      </c>
      <c r="E3" s="46">
        <v>6</v>
      </c>
      <c r="F3" s="46">
        <v>7</v>
      </c>
      <c r="G3" s="46">
        <v>8</v>
      </c>
    </row>
    <row r="4" spans="1:7" x14ac:dyDescent="0.2">
      <c r="B4" t="s">
        <v>136</v>
      </c>
      <c r="C4" s="51">
        <v>4.5093795090000004</v>
      </c>
      <c r="D4" s="52">
        <v>21.59755449</v>
      </c>
      <c r="E4" s="52">
        <v>41.609274560000003</v>
      </c>
      <c r="F4" s="52"/>
      <c r="G4" s="53"/>
    </row>
    <row r="5" spans="1:7" x14ac:dyDescent="0.2">
      <c r="B5" t="s">
        <v>137</v>
      </c>
      <c r="C5" s="54"/>
      <c r="D5" s="55">
        <v>9.4117647059999996</v>
      </c>
      <c r="E5" s="55">
        <v>9.4117647059999996</v>
      </c>
      <c r="F5" s="55">
        <v>31.372549020000001</v>
      </c>
      <c r="G5" s="56"/>
    </row>
    <row r="6" spans="1:7" x14ac:dyDescent="0.2">
      <c r="B6" t="s">
        <v>138</v>
      </c>
      <c r="C6" s="54"/>
      <c r="D6" s="55"/>
      <c r="E6" s="55">
        <v>56.980056980000001</v>
      </c>
      <c r="F6" s="55"/>
      <c r="G6" s="56"/>
    </row>
    <row r="7" spans="1:7" x14ac:dyDescent="0.2">
      <c r="B7" t="s">
        <v>139</v>
      </c>
      <c r="C7" s="54"/>
      <c r="D7" s="55"/>
      <c r="E7" s="55">
        <v>33.375052150000002</v>
      </c>
      <c r="F7" s="55">
        <v>115.21075190000001</v>
      </c>
      <c r="G7" s="56"/>
    </row>
    <row r="8" spans="1:7" ht="17" thickBot="1" x14ac:dyDescent="0.25">
      <c r="B8" t="s">
        <v>140</v>
      </c>
      <c r="C8" s="57"/>
      <c r="D8" s="58"/>
      <c r="E8" s="58"/>
      <c r="F8" s="58"/>
      <c r="G8" s="60">
        <v>3.245141002</v>
      </c>
    </row>
    <row r="9" spans="1:7" x14ac:dyDescent="0.2">
      <c r="B9" s="48" t="s">
        <v>7</v>
      </c>
      <c r="C9">
        <f>AVERAGE(C4:C8)</f>
        <v>4.5093795090000004</v>
      </c>
      <c r="D9">
        <f t="shared" ref="D9:G9" si="0">AVERAGE(D4:D8)</f>
        <v>15.504659598</v>
      </c>
      <c r="E9">
        <f t="shared" si="0"/>
        <v>35.344037099000005</v>
      </c>
      <c r="F9">
        <f t="shared" si="0"/>
        <v>73.29165046</v>
      </c>
      <c r="G9">
        <f t="shared" si="0"/>
        <v>3.245141002</v>
      </c>
    </row>
    <row r="10" spans="1:7" x14ac:dyDescent="0.2">
      <c r="B10" s="48" t="s">
        <v>19</v>
      </c>
      <c r="C10" t="s">
        <v>71</v>
      </c>
      <c r="D10">
        <f>STDEV(D4:D8)</f>
        <v>8.6166545903801577</v>
      </c>
      <c r="E10">
        <f t="shared" ref="E10:F10" si="1">STDEV(E4:E8)</f>
        <v>19.863955714877818</v>
      </c>
      <c r="F10">
        <f t="shared" si="1"/>
        <v>59.282561778941549</v>
      </c>
      <c r="G10" t="s">
        <v>71</v>
      </c>
    </row>
    <row r="11" spans="1:7" x14ac:dyDescent="0.2">
      <c r="B11" s="48" t="s">
        <v>141</v>
      </c>
      <c r="C11">
        <f>COUNT(C4:C8)</f>
        <v>1</v>
      </c>
      <c r="D11">
        <f t="shared" ref="D11:G11" si="2">COUNT(D4:D8)</f>
        <v>2</v>
      </c>
      <c r="E11">
        <f t="shared" si="2"/>
        <v>4</v>
      </c>
      <c r="F11">
        <f t="shared" si="2"/>
        <v>2</v>
      </c>
      <c r="G11">
        <f t="shared" si="2"/>
        <v>1</v>
      </c>
    </row>
    <row r="14" spans="1:7" x14ac:dyDescent="0.2">
      <c r="B14" s="46"/>
      <c r="C14" s="46"/>
      <c r="D14" s="46"/>
      <c r="E14" s="46"/>
      <c r="F14" s="46"/>
      <c r="G14" s="46"/>
    </row>
    <row r="15" spans="1:7" x14ac:dyDescent="0.2">
      <c r="B15" s="46"/>
      <c r="C15" s="46"/>
      <c r="D15" s="46"/>
      <c r="E15" s="46"/>
      <c r="F15" s="46"/>
      <c r="G15" s="46"/>
    </row>
    <row r="16" spans="1:7" x14ac:dyDescent="0.2">
      <c r="B16" s="46"/>
      <c r="C16" s="46"/>
      <c r="D16" s="46"/>
      <c r="E16" s="46"/>
      <c r="F16" s="46"/>
      <c r="G16" s="46"/>
    </row>
    <row r="17" spans="2:7" x14ac:dyDescent="0.2">
      <c r="B17" s="46"/>
      <c r="C17" s="46"/>
      <c r="D17" s="46"/>
      <c r="E17" s="46"/>
      <c r="F17" s="46"/>
      <c r="G17" s="46"/>
    </row>
    <row r="18" spans="2:7" x14ac:dyDescent="0.2">
      <c r="B18" s="46"/>
      <c r="C18" s="46"/>
      <c r="D18" s="46"/>
      <c r="E18" s="46"/>
      <c r="F18" s="46"/>
      <c r="G18" s="46"/>
    </row>
  </sheetData>
  <mergeCells count="1">
    <mergeCell ref="C2:G2"/>
  </mergeCells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5128-8952-004A-AACC-E97A6DAA4663}">
  <sheetPr>
    <tabColor rgb="FF7030A0"/>
  </sheetPr>
  <dimension ref="A1:F59"/>
  <sheetViews>
    <sheetView tabSelected="1" topLeftCell="A6" workbookViewId="0">
      <selection activeCell="K39" sqref="K39"/>
    </sheetView>
  </sheetViews>
  <sheetFormatPr baseColWidth="10" defaultRowHeight="16" x14ac:dyDescent="0.2"/>
  <cols>
    <col min="3" max="6" width="11.5" customWidth="1"/>
  </cols>
  <sheetData>
    <row r="1" spans="1:6" x14ac:dyDescent="0.2">
      <c r="A1" s="34" t="s">
        <v>142</v>
      </c>
    </row>
    <row r="2" spans="1:6" x14ac:dyDescent="0.2">
      <c r="C2" s="116" t="s">
        <v>147</v>
      </c>
      <c r="D2" s="116"/>
      <c r="E2" s="116"/>
      <c r="F2" s="116"/>
    </row>
    <row r="3" spans="1:6" ht="58" thickBot="1" x14ac:dyDescent="0.25">
      <c r="C3" s="100" t="s">
        <v>143</v>
      </c>
      <c r="D3" s="100" t="s">
        <v>144</v>
      </c>
      <c r="E3" s="100" t="s">
        <v>145</v>
      </c>
      <c r="F3" s="100" t="s">
        <v>146</v>
      </c>
    </row>
    <row r="4" spans="1:6" x14ac:dyDescent="0.2">
      <c r="C4" s="51">
        <v>22.929223109999999</v>
      </c>
      <c r="D4" s="52">
        <v>19.659359469999998</v>
      </c>
      <c r="E4" s="52">
        <v>20.149345090000001</v>
      </c>
      <c r="F4" s="53">
        <v>34.443309499999998</v>
      </c>
    </row>
    <row r="5" spans="1:6" x14ac:dyDescent="0.2">
      <c r="C5" s="54">
        <v>21.158656730000001</v>
      </c>
      <c r="D5" s="55">
        <v>23.41669109</v>
      </c>
      <c r="E5" s="55">
        <v>16.130156079999999</v>
      </c>
      <c r="F5" s="56">
        <v>26.480534800000001</v>
      </c>
    </row>
    <row r="6" spans="1:6" x14ac:dyDescent="0.2">
      <c r="C6" s="54">
        <v>22.68695979</v>
      </c>
      <c r="D6" s="55">
        <v>20.15441624</v>
      </c>
      <c r="E6" s="55">
        <v>18.43951856</v>
      </c>
      <c r="F6" s="56">
        <v>35.682602269999997</v>
      </c>
    </row>
    <row r="7" spans="1:6" x14ac:dyDescent="0.2">
      <c r="C7" s="54">
        <v>19.608771820000001</v>
      </c>
      <c r="D7" s="55">
        <v>19.53668455</v>
      </c>
      <c r="E7" s="55">
        <v>20.063648050000001</v>
      </c>
      <c r="F7" s="56">
        <v>29.25205815</v>
      </c>
    </row>
    <row r="8" spans="1:6" x14ac:dyDescent="0.2">
      <c r="C8" s="54">
        <v>21.258153109999999</v>
      </c>
      <c r="D8" s="55">
        <v>13.564414510000001</v>
      </c>
      <c r="E8" s="55">
        <v>19.739841429999998</v>
      </c>
      <c r="F8" s="56">
        <v>26.821589209999999</v>
      </c>
    </row>
    <row r="9" spans="1:6" x14ac:dyDescent="0.2">
      <c r="C9" s="54">
        <v>18.823265599999999</v>
      </c>
      <c r="D9" s="55">
        <v>18.688957330000001</v>
      </c>
      <c r="E9" s="55">
        <v>20.593657820000001</v>
      </c>
      <c r="F9" s="56">
        <v>33.377162630000001</v>
      </c>
    </row>
    <row r="10" spans="1:6" x14ac:dyDescent="0.2">
      <c r="C10" s="54">
        <v>23.483511190000002</v>
      </c>
      <c r="D10" s="55">
        <v>21.07032835</v>
      </c>
      <c r="E10" s="55">
        <v>20.6891429</v>
      </c>
      <c r="F10" s="56">
        <v>36.443579769999999</v>
      </c>
    </row>
    <row r="11" spans="1:6" x14ac:dyDescent="0.2">
      <c r="C11" s="54">
        <v>20.180586609999999</v>
      </c>
      <c r="D11" s="55">
        <v>22.057342429999999</v>
      </c>
      <c r="E11" s="55">
        <v>19.908204250000001</v>
      </c>
      <c r="F11" s="56">
        <v>29.31512695</v>
      </c>
    </row>
    <row r="12" spans="1:6" x14ac:dyDescent="0.2">
      <c r="C12" s="54">
        <v>22.72308885</v>
      </c>
      <c r="D12" s="55">
        <v>18.008633150000001</v>
      </c>
      <c r="E12" s="55">
        <v>16.753092590000001</v>
      </c>
      <c r="F12" s="56">
        <v>28.30245584</v>
      </c>
    </row>
    <row r="13" spans="1:6" x14ac:dyDescent="0.2">
      <c r="C13" s="54">
        <v>24.630504340000002</v>
      </c>
      <c r="D13" s="55">
        <v>13.41353644</v>
      </c>
      <c r="E13" s="55">
        <v>13.129545070000001</v>
      </c>
      <c r="F13" s="56">
        <v>28.5035533</v>
      </c>
    </row>
    <row r="14" spans="1:6" x14ac:dyDescent="0.2">
      <c r="C14" s="54">
        <v>16.266044040000001</v>
      </c>
      <c r="D14" s="55">
        <v>12.3743119</v>
      </c>
      <c r="E14" s="55">
        <v>15.771451389999999</v>
      </c>
      <c r="F14" s="56">
        <v>30.00181984</v>
      </c>
    </row>
    <row r="15" spans="1:6" x14ac:dyDescent="0.2">
      <c r="C15" s="54">
        <v>14.28717655</v>
      </c>
      <c r="D15" s="55">
        <v>9.6879730459999998</v>
      </c>
      <c r="E15" s="55">
        <v>17.81357908</v>
      </c>
      <c r="F15" s="56">
        <v>30.562103350000001</v>
      </c>
    </row>
    <row r="16" spans="1:6" x14ac:dyDescent="0.2">
      <c r="C16" s="54">
        <v>17.125306009999999</v>
      </c>
      <c r="D16" s="55">
        <v>13.16337367</v>
      </c>
      <c r="E16" s="55">
        <v>20.047089039999999</v>
      </c>
      <c r="F16" s="56">
        <v>36.504396309999997</v>
      </c>
    </row>
    <row r="17" spans="3:6" x14ac:dyDescent="0.2">
      <c r="C17" s="54">
        <v>21.495445019999998</v>
      </c>
      <c r="D17" s="55">
        <v>17.33353992</v>
      </c>
      <c r="E17" s="55">
        <v>15.841692699999999</v>
      </c>
      <c r="F17" s="56">
        <v>34.182849660000002</v>
      </c>
    </row>
    <row r="18" spans="3:6" x14ac:dyDescent="0.2">
      <c r="C18" s="54">
        <v>17.435783879999999</v>
      </c>
      <c r="D18" s="55">
        <v>17.03391341</v>
      </c>
      <c r="E18" s="55">
        <v>18.318527920000001</v>
      </c>
      <c r="F18" s="56">
        <v>29.055851059999998</v>
      </c>
    </row>
    <row r="19" spans="3:6" x14ac:dyDescent="0.2">
      <c r="C19" s="54">
        <v>15.133425170000001</v>
      </c>
      <c r="D19" s="55">
        <v>15.796628309999999</v>
      </c>
      <c r="E19" s="55">
        <v>20.538249369999999</v>
      </c>
      <c r="F19" s="56">
        <v>29.778466989999998</v>
      </c>
    </row>
    <row r="20" spans="3:6" x14ac:dyDescent="0.2">
      <c r="C20" s="54">
        <v>15.411543719999999</v>
      </c>
      <c r="D20" s="55">
        <v>13.96409233</v>
      </c>
      <c r="E20" s="55">
        <v>19.622064340000001</v>
      </c>
      <c r="F20" s="56">
        <v>29.738945130000001</v>
      </c>
    </row>
    <row r="21" spans="3:6" x14ac:dyDescent="0.2">
      <c r="C21" s="54">
        <v>21.485451569999999</v>
      </c>
      <c r="D21" s="55">
        <v>19.808922979999998</v>
      </c>
      <c r="E21" s="55">
        <v>19.39213049</v>
      </c>
      <c r="F21" s="56">
        <v>26.14880028</v>
      </c>
    </row>
    <row r="22" spans="3:6" x14ac:dyDescent="0.2">
      <c r="C22" s="54">
        <v>15.62587609</v>
      </c>
      <c r="D22" s="55">
        <v>8.8833270930000001</v>
      </c>
      <c r="E22" s="55">
        <v>17.722986349999999</v>
      </c>
      <c r="F22" s="56">
        <v>27.693726940000001</v>
      </c>
    </row>
    <row r="23" spans="3:6" x14ac:dyDescent="0.2">
      <c r="C23" s="54">
        <v>17.235103800000001</v>
      </c>
      <c r="D23" s="55">
        <v>12.85641794</v>
      </c>
      <c r="E23" s="55">
        <v>15.651929559999999</v>
      </c>
      <c r="F23" s="56">
        <v>25.695695700000002</v>
      </c>
    </row>
    <row r="24" spans="3:6" x14ac:dyDescent="0.2">
      <c r="C24" s="54">
        <v>18.459477199999998</v>
      </c>
      <c r="D24" s="55">
        <v>6.5732495069999999</v>
      </c>
      <c r="E24" s="55">
        <v>21.361958189999999</v>
      </c>
      <c r="F24" s="56"/>
    </row>
    <row r="25" spans="3:6" x14ac:dyDescent="0.2">
      <c r="C25" s="54">
        <v>22.131451179999999</v>
      </c>
      <c r="D25" s="55">
        <v>6.2378171739999999</v>
      </c>
      <c r="E25" s="55">
        <v>20.21847451</v>
      </c>
      <c r="F25" s="56"/>
    </row>
    <row r="26" spans="3:6" x14ac:dyDescent="0.2">
      <c r="C26" s="54">
        <v>19.622379559999999</v>
      </c>
      <c r="D26" s="55">
        <v>11.385990359999999</v>
      </c>
      <c r="E26" s="55">
        <v>16.68184578</v>
      </c>
      <c r="F26" s="56"/>
    </row>
    <row r="27" spans="3:6" x14ac:dyDescent="0.2">
      <c r="C27" s="54">
        <v>15.656263429999999</v>
      </c>
      <c r="D27" s="55">
        <v>10.05406211</v>
      </c>
      <c r="E27" s="55">
        <v>22.65126562</v>
      </c>
      <c r="F27" s="56"/>
    </row>
    <row r="28" spans="3:6" x14ac:dyDescent="0.2">
      <c r="C28" s="54">
        <v>19.601282820000002</v>
      </c>
      <c r="D28" s="55">
        <v>14.727821069999999</v>
      </c>
      <c r="E28" s="55">
        <v>18.697033900000001</v>
      </c>
      <c r="F28" s="56"/>
    </row>
    <row r="29" spans="3:6" x14ac:dyDescent="0.2">
      <c r="C29" s="54">
        <v>19.009520219999999</v>
      </c>
      <c r="D29" s="55">
        <v>8.2921651250000004</v>
      </c>
      <c r="E29" s="55">
        <v>19.685289569999998</v>
      </c>
      <c r="F29" s="56"/>
    </row>
    <row r="30" spans="3:6" x14ac:dyDescent="0.2">
      <c r="C30" s="54">
        <v>9.0837422639999996</v>
      </c>
      <c r="D30" s="55">
        <v>8.9800670260000004</v>
      </c>
      <c r="E30" s="55">
        <v>16.85309187</v>
      </c>
      <c r="F30" s="56"/>
    </row>
    <row r="31" spans="3:6" x14ac:dyDescent="0.2">
      <c r="C31" s="54">
        <v>22.26314077</v>
      </c>
      <c r="D31" s="55">
        <v>10.665558020000001</v>
      </c>
      <c r="E31" s="55">
        <v>17.76922064</v>
      </c>
      <c r="F31" s="56"/>
    </row>
    <row r="32" spans="3:6" x14ac:dyDescent="0.2">
      <c r="C32" s="54">
        <v>16.938533400000001</v>
      </c>
      <c r="D32" s="55"/>
      <c r="E32" s="55">
        <v>15.68896052</v>
      </c>
      <c r="F32" s="56"/>
    </row>
    <row r="33" spans="1:6" x14ac:dyDescent="0.2">
      <c r="C33" s="54">
        <v>11.513078950000001</v>
      </c>
      <c r="D33" s="55"/>
      <c r="E33" s="55">
        <v>19.620420230000001</v>
      </c>
      <c r="F33" s="56"/>
    </row>
    <row r="34" spans="1:6" x14ac:dyDescent="0.2">
      <c r="C34" s="54">
        <v>13.60544893</v>
      </c>
      <c r="D34" s="55"/>
      <c r="E34" s="55">
        <v>21.361958189999999</v>
      </c>
      <c r="F34" s="56"/>
    </row>
    <row r="35" spans="1:6" x14ac:dyDescent="0.2">
      <c r="C35" s="54">
        <v>7.6594282790000001</v>
      </c>
      <c r="D35" s="55"/>
      <c r="E35" s="55">
        <v>20.21847451</v>
      </c>
      <c r="F35" s="56"/>
    </row>
    <row r="36" spans="1:6" x14ac:dyDescent="0.2">
      <c r="C36" s="54">
        <v>12.11526497</v>
      </c>
      <c r="D36" s="55"/>
      <c r="E36" s="55">
        <v>16.68184578</v>
      </c>
      <c r="F36" s="56"/>
    </row>
    <row r="37" spans="1:6" x14ac:dyDescent="0.2">
      <c r="C37" s="54">
        <v>9.7053622629999996</v>
      </c>
      <c r="D37" s="55"/>
      <c r="E37" s="55">
        <v>22.65126562</v>
      </c>
      <c r="F37" s="56"/>
    </row>
    <row r="38" spans="1:6" x14ac:dyDescent="0.2">
      <c r="C38" s="54">
        <v>10.82280443</v>
      </c>
      <c r="D38" s="55"/>
      <c r="E38" s="55">
        <v>18.697033900000001</v>
      </c>
      <c r="F38" s="56"/>
    </row>
    <row r="39" spans="1:6" x14ac:dyDescent="0.2">
      <c r="C39" s="54">
        <v>12.606238210000001</v>
      </c>
      <c r="D39" s="55"/>
      <c r="E39" s="55">
        <v>19.685289569999998</v>
      </c>
      <c r="F39" s="56"/>
    </row>
    <row r="40" spans="1:6" x14ac:dyDescent="0.2">
      <c r="C40" s="54">
        <v>15.130834200000001</v>
      </c>
      <c r="D40" s="55"/>
      <c r="E40" s="55">
        <v>16.85309187</v>
      </c>
      <c r="F40" s="56"/>
    </row>
    <row r="41" spans="1:6" x14ac:dyDescent="0.2">
      <c r="C41" s="54">
        <v>13.42155444</v>
      </c>
      <c r="D41" s="55"/>
      <c r="E41" s="55">
        <v>17.76922064</v>
      </c>
      <c r="F41" s="56"/>
    </row>
    <row r="42" spans="1:6" x14ac:dyDescent="0.2">
      <c r="C42" s="54">
        <v>11.89287274</v>
      </c>
      <c r="D42" s="55"/>
      <c r="E42" s="55">
        <v>15.68896052</v>
      </c>
      <c r="F42" s="56"/>
    </row>
    <row r="43" spans="1:6" ht="17" thickBot="1" x14ac:dyDescent="0.25">
      <c r="C43" s="57">
        <v>13.256839100000001</v>
      </c>
      <c r="D43" s="58"/>
      <c r="E43" s="58">
        <v>19.620420230000001</v>
      </c>
      <c r="F43" s="60"/>
    </row>
    <row r="44" spans="1:6" x14ac:dyDescent="0.2">
      <c r="B44" s="48" t="s">
        <v>7</v>
      </c>
      <c r="C44">
        <f>AVERAGE(C4:C43)</f>
        <v>17.086984858900003</v>
      </c>
      <c r="D44">
        <f t="shared" ref="D44:F44" si="0">AVERAGE(D4:D43)</f>
        <v>14.549628376821433</v>
      </c>
      <c r="E44">
        <f t="shared" si="0"/>
        <v>18.619274343500003</v>
      </c>
      <c r="F44">
        <f t="shared" si="0"/>
        <v>30.399231384000007</v>
      </c>
    </row>
    <row r="45" spans="1:6" x14ac:dyDescent="0.2">
      <c r="B45" s="48" t="s">
        <v>19</v>
      </c>
      <c r="C45">
        <f>STDEV(C4:C43)</f>
        <v>4.4444972338962554</v>
      </c>
      <c r="D45">
        <f t="shared" ref="D45:F45" si="1">STDEV(D4:D43)</f>
        <v>4.8998424166938443</v>
      </c>
      <c r="E45">
        <f t="shared" si="1"/>
        <v>2.1375723027315594</v>
      </c>
      <c r="F45">
        <f t="shared" si="1"/>
        <v>3.4808974124700325</v>
      </c>
    </row>
    <row r="46" spans="1:6" x14ac:dyDescent="0.2">
      <c r="B46" s="48" t="s">
        <v>20</v>
      </c>
      <c r="C46">
        <f>COUNT(C4:C43)</f>
        <v>40</v>
      </c>
      <c r="D46">
        <f t="shared" ref="D46:F46" si="2">COUNT(D4:D43)</f>
        <v>28</v>
      </c>
      <c r="E46">
        <f t="shared" si="2"/>
        <v>40</v>
      </c>
      <c r="F46">
        <f t="shared" si="2"/>
        <v>20</v>
      </c>
    </row>
    <row r="47" spans="1:6" s="81" customFormat="1" x14ac:dyDescent="0.2"/>
    <row r="48" spans="1:6" x14ac:dyDescent="0.2">
      <c r="A48" s="34" t="s">
        <v>142</v>
      </c>
    </row>
    <row r="49" spans="2:4" x14ac:dyDescent="0.2">
      <c r="C49" s="116" t="s">
        <v>149</v>
      </c>
      <c r="D49" s="116"/>
    </row>
    <row r="50" spans="2:4" ht="17" thickBot="1" x14ac:dyDescent="0.25">
      <c r="C50" s="63" t="s">
        <v>22</v>
      </c>
      <c r="D50" s="63" t="s">
        <v>148</v>
      </c>
    </row>
    <row r="51" spans="2:4" x14ac:dyDescent="0.2">
      <c r="C51" s="51">
        <v>2674.8500300000001</v>
      </c>
      <c r="D51" s="53">
        <v>2855.4147379999999</v>
      </c>
    </row>
    <row r="52" spans="2:4" x14ac:dyDescent="0.2">
      <c r="C52" s="54">
        <v>2829.7949290000001</v>
      </c>
      <c r="D52" s="56">
        <v>3775.9819320000001</v>
      </c>
    </row>
    <row r="53" spans="2:4" x14ac:dyDescent="0.2">
      <c r="C53" s="54">
        <v>3157.2040069999998</v>
      </c>
      <c r="D53" s="56">
        <v>2809.9205809999999</v>
      </c>
    </row>
    <row r="54" spans="2:4" x14ac:dyDescent="0.2">
      <c r="C54" s="54">
        <v>3714.932378</v>
      </c>
      <c r="D54" s="56">
        <v>3197.401218</v>
      </c>
    </row>
    <row r="55" spans="2:4" ht="17" thickBot="1" x14ac:dyDescent="0.25">
      <c r="C55" s="57">
        <v>3254.2424489999999</v>
      </c>
      <c r="D55" s="60">
        <v>2934.8774490000001</v>
      </c>
    </row>
    <row r="56" spans="2:4" x14ac:dyDescent="0.2">
      <c r="B56" s="48" t="s">
        <v>7</v>
      </c>
      <c r="C56">
        <f>AVERAGE(C51:C55)</f>
        <v>3126.2047585999999</v>
      </c>
      <c r="D56">
        <f>AVERAGE(D51:D55)</f>
        <v>3114.7191835999997</v>
      </c>
    </row>
    <row r="57" spans="2:4" x14ac:dyDescent="0.2">
      <c r="B57" s="48" t="s">
        <v>8</v>
      </c>
      <c r="C57">
        <f>STDEV(C51:C55)/SQRT(C58)</f>
        <v>181.04346046209574</v>
      </c>
      <c r="D57">
        <f>STDEV(D51:D55)/SQRT(D58)</f>
        <v>178.40806797799544</v>
      </c>
    </row>
    <row r="58" spans="2:4" x14ac:dyDescent="0.2">
      <c r="B58" s="48" t="s">
        <v>21</v>
      </c>
      <c r="C58">
        <f>COUNT(C51:C55)</f>
        <v>5</v>
      </c>
      <c r="D58">
        <f>COUNT(D51:D55)</f>
        <v>5</v>
      </c>
    </row>
    <row r="59" spans="2:4" s="81" customFormat="1" x14ac:dyDescent="0.2"/>
  </sheetData>
  <mergeCells count="2">
    <mergeCell ref="C2:F2"/>
    <mergeCell ref="C49:D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0651-9FB4-C24A-8471-AD5BCD85AB68}">
  <sheetPr>
    <tabColor theme="5" tint="0.39997558519241921"/>
  </sheetPr>
  <dimension ref="B2:D46"/>
  <sheetViews>
    <sheetView workbookViewId="0">
      <selection activeCell="K52" sqref="K52"/>
    </sheetView>
  </sheetViews>
  <sheetFormatPr baseColWidth="10" defaultRowHeight="16" x14ac:dyDescent="0.2"/>
  <cols>
    <col min="3" max="4" width="16.33203125" customWidth="1"/>
  </cols>
  <sheetData>
    <row r="2" spans="3:4" x14ac:dyDescent="0.2">
      <c r="C2" s="116" t="s">
        <v>151</v>
      </c>
      <c r="D2" s="116"/>
    </row>
    <row r="3" spans="3:4" ht="17" thickBot="1" x14ac:dyDescent="0.25">
      <c r="C3" t="s">
        <v>16</v>
      </c>
      <c r="D3" t="s">
        <v>17</v>
      </c>
    </row>
    <row r="4" spans="3:4" x14ac:dyDescent="0.2">
      <c r="C4" s="5">
        <v>22.929223109999999</v>
      </c>
      <c r="D4" s="7">
        <v>34.443309499999998</v>
      </c>
    </row>
    <row r="5" spans="3:4" x14ac:dyDescent="0.2">
      <c r="C5" s="8">
        <v>21.158656730000001</v>
      </c>
      <c r="D5" s="10">
        <v>26.480534800000001</v>
      </c>
    </row>
    <row r="6" spans="3:4" x14ac:dyDescent="0.2">
      <c r="C6" s="8">
        <v>22.68695979</v>
      </c>
      <c r="D6" s="10">
        <v>35.682602269999997</v>
      </c>
    </row>
    <row r="7" spans="3:4" x14ac:dyDescent="0.2">
      <c r="C7" s="8">
        <v>19.608771820000001</v>
      </c>
      <c r="D7" s="10">
        <v>29.25205815</v>
      </c>
    </row>
    <row r="8" spans="3:4" x14ac:dyDescent="0.2">
      <c r="C8" s="8">
        <v>21.258153109999999</v>
      </c>
      <c r="D8" s="10">
        <v>26.821589209999999</v>
      </c>
    </row>
    <row r="9" spans="3:4" x14ac:dyDescent="0.2">
      <c r="C9" s="8">
        <v>18.823265599999999</v>
      </c>
      <c r="D9" s="10">
        <v>33.377162630000001</v>
      </c>
    </row>
    <row r="10" spans="3:4" x14ac:dyDescent="0.2">
      <c r="C10" s="8">
        <v>23.483511190000002</v>
      </c>
      <c r="D10" s="10">
        <v>36.443579769999999</v>
      </c>
    </row>
    <row r="11" spans="3:4" x14ac:dyDescent="0.2">
      <c r="C11" s="8">
        <v>20.180586609999999</v>
      </c>
      <c r="D11" s="10">
        <v>29.31512695</v>
      </c>
    </row>
    <row r="12" spans="3:4" x14ac:dyDescent="0.2">
      <c r="C12" s="8">
        <v>22.72308885</v>
      </c>
      <c r="D12" s="10">
        <v>28.30245584</v>
      </c>
    </row>
    <row r="13" spans="3:4" x14ac:dyDescent="0.2">
      <c r="C13" s="8">
        <v>24.630504340000002</v>
      </c>
      <c r="D13" s="10">
        <v>28.5035533</v>
      </c>
    </row>
    <row r="14" spans="3:4" x14ac:dyDescent="0.2">
      <c r="C14" s="8">
        <v>16.266044040000001</v>
      </c>
      <c r="D14" s="10">
        <v>30.00181984</v>
      </c>
    </row>
    <row r="15" spans="3:4" x14ac:dyDescent="0.2">
      <c r="C15" s="8">
        <v>14.28717655</v>
      </c>
      <c r="D15" s="10">
        <v>30.562103350000001</v>
      </c>
    </row>
    <row r="16" spans="3:4" x14ac:dyDescent="0.2">
      <c r="C16" s="8">
        <v>17.125306009999999</v>
      </c>
      <c r="D16" s="10">
        <v>36.504396309999997</v>
      </c>
    </row>
    <row r="17" spans="3:4" x14ac:dyDescent="0.2">
      <c r="C17" s="8">
        <v>21.495445019999998</v>
      </c>
      <c r="D17" s="10">
        <v>34.182849660000002</v>
      </c>
    </row>
    <row r="18" spans="3:4" x14ac:dyDescent="0.2">
      <c r="C18" s="8">
        <v>17.435783879999999</v>
      </c>
      <c r="D18" s="10">
        <v>29.055851059999998</v>
      </c>
    </row>
    <row r="19" spans="3:4" x14ac:dyDescent="0.2">
      <c r="C19" s="8">
        <v>15.133425170000001</v>
      </c>
      <c r="D19" s="10">
        <v>29.778466989999998</v>
      </c>
    </row>
    <row r="20" spans="3:4" x14ac:dyDescent="0.2">
      <c r="C20" s="8">
        <v>15.411543719999999</v>
      </c>
      <c r="D20" s="10">
        <v>29.738945130000001</v>
      </c>
    </row>
    <row r="21" spans="3:4" x14ac:dyDescent="0.2">
      <c r="C21" s="8">
        <v>21.485451569999999</v>
      </c>
      <c r="D21" s="10">
        <v>26.14880028</v>
      </c>
    </row>
    <row r="22" spans="3:4" x14ac:dyDescent="0.2">
      <c r="C22" s="8">
        <v>15.62587609</v>
      </c>
      <c r="D22" s="10">
        <v>27.693726940000001</v>
      </c>
    </row>
    <row r="23" spans="3:4" x14ac:dyDescent="0.2">
      <c r="C23" s="8">
        <v>17.235103800000001</v>
      </c>
      <c r="D23" s="10">
        <v>25.695695700000002</v>
      </c>
    </row>
    <row r="24" spans="3:4" x14ac:dyDescent="0.2">
      <c r="C24" s="8">
        <v>18.459477199999998</v>
      </c>
      <c r="D24" s="10"/>
    </row>
    <row r="25" spans="3:4" x14ac:dyDescent="0.2">
      <c r="C25" s="8">
        <v>22.131451179999999</v>
      </c>
      <c r="D25" s="10"/>
    </row>
    <row r="26" spans="3:4" x14ac:dyDescent="0.2">
      <c r="C26" s="8">
        <v>19.622379559999999</v>
      </c>
      <c r="D26" s="10"/>
    </row>
    <row r="27" spans="3:4" x14ac:dyDescent="0.2">
      <c r="C27" s="8">
        <v>15.656263429999999</v>
      </c>
      <c r="D27" s="10"/>
    </row>
    <row r="28" spans="3:4" x14ac:dyDescent="0.2">
      <c r="C28" s="8">
        <v>19.601282820000002</v>
      </c>
      <c r="D28" s="10"/>
    </row>
    <row r="29" spans="3:4" x14ac:dyDescent="0.2">
      <c r="C29" s="8">
        <v>19.009520219999999</v>
      </c>
      <c r="D29" s="10"/>
    </row>
    <row r="30" spans="3:4" x14ac:dyDescent="0.2">
      <c r="C30" s="8">
        <v>9.0837422639999996</v>
      </c>
      <c r="D30" s="10"/>
    </row>
    <row r="31" spans="3:4" x14ac:dyDescent="0.2">
      <c r="C31" s="8">
        <v>22.26314077</v>
      </c>
      <c r="D31" s="10"/>
    </row>
    <row r="32" spans="3:4" x14ac:dyDescent="0.2">
      <c r="C32" s="8">
        <v>16.938533400000001</v>
      </c>
      <c r="D32" s="10"/>
    </row>
    <row r="33" spans="2:4" x14ac:dyDescent="0.2">
      <c r="C33" s="8">
        <v>11.513078950000001</v>
      </c>
      <c r="D33" s="10"/>
    </row>
    <row r="34" spans="2:4" x14ac:dyDescent="0.2">
      <c r="C34" s="8">
        <v>13.60544893</v>
      </c>
      <c r="D34" s="10"/>
    </row>
    <row r="35" spans="2:4" x14ac:dyDescent="0.2">
      <c r="C35" s="8">
        <v>7.6594282790000001</v>
      </c>
      <c r="D35" s="10"/>
    </row>
    <row r="36" spans="2:4" x14ac:dyDescent="0.2">
      <c r="C36" s="8">
        <v>12.11526497</v>
      </c>
      <c r="D36" s="10"/>
    </row>
    <row r="37" spans="2:4" x14ac:dyDescent="0.2">
      <c r="C37" s="8">
        <v>9.7053622629999996</v>
      </c>
      <c r="D37" s="10"/>
    </row>
    <row r="38" spans="2:4" x14ac:dyDescent="0.2">
      <c r="C38" s="8">
        <v>10.82280443</v>
      </c>
      <c r="D38" s="10"/>
    </row>
    <row r="39" spans="2:4" x14ac:dyDescent="0.2">
      <c r="C39" s="8">
        <v>12.606238210000001</v>
      </c>
      <c r="D39" s="10"/>
    </row>
    <row r="40" spans="2:4" x14ac:dyDescent="0.2">
      <c r="C40" s="8">
        <v>15.130834200000001</v>
      </c>
      <c r="D40" s="10"/>
    </row>
    <row r="41" spans="2:4" x14ac:dyDescent="0.2">
      <c r="C41" s="8">
        <v>13.42155444</v>
      </c>
      <c r="D41" s="10"/>
    </row>
    <row r="42" spans="2:4" x14ac:dyDescent="0.2">
      <c r="C42" s="8">
        <v>11.89287274</v>
      </c>
      <c r="D42" s="10"/>
    </row>
    <row r="43" spans="2:4" ht="17" thickBot="1" x14ac:dyDescent="0.25">
      <c r="C43" s="11">
        <v>13.256839100000001</v>
      </c>
      <c r="D43" s="13"/>
    </row>
    <row r="44" spans="2:4" x14ac:dyDescent="0.2">
      <c r="B44" s="4" t="s">
        <v>7</v>
      </c>
      <c r="C44">
        <f>AVERAGE(C4:C43)</f>
        <v>17.086984858900003</v>
      </c>
      <c r="D44">
        <f>AVERAGE(D4:D23)</f>
        <v>30.399231384000007</v>
      </c>
    </row>
    <row r="45" spans="2:4" x14ac:dyDescent="0.2">
      <c r="B45" s="4" t="s">
        <v>19</v>
      </c>
      <c r="C45">
        <f>STDEV(C4:C43)</f>
        <v>4.4444972338962554</v>
      </c>
      <c r="D45">
        <f>STDEV(D4:D23)</f>
        <v>3.4808974124700325</v>
      </c>
    </row>
    <row r="46" spans="2:4" x14ac:dyDescent="0.2">
      <c r="B46" s="4" t="s">
        <v>20</v>
      </c>
      <c r="C46">
        <f>COUNT(C4:C43)</f>
        <v>40</v>
      </c>
      <c r="D46">
        <f>COUNT(D4:D23)</f>
        <v>20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DD63-8119-3A48-98AC-5C8ED583C290}">
  <sheetPr>
    <tabColor theme="3" tint="0.79998168889431442"/>
  </sheetPr>
  <dimension ref="B2:J13"/>
  <sheetViews>
    <sheetView workbookViewId="0">
      <selection activeCell="I22" sqref="I22"/>
    </sheetView>
  </sheetViews>
  <sheetFormatPr baseColWidth="10" defaultRowHeight="16" x14ac:dyDescent="0.2"/>
  <cols>
    <col min="2" max="2" width="15.5" customWidth="1"/>
  </cols>
  <sheetData>
    <row r="2" spans="2:10" x14ac:dyDescent="0.2">
      <c r="C2" s="116" t="s">
        <v>24</v>
      </c>
      <c r="D2" s="116"/>
      <c r="E2" s="116"/>
      <c r="F2" s="116"/>
      <c r="G2" s="116"/>
      <c r="H2" s="116"/>
      <c r="I2" s="116"/>
      <c r="J2" s="116"/>
    </row>
    <row r="3" spans="2:10" ht="17" thickBot="1" x14ac:dyDescent="0.25">
      <c r="B3" t="s">
        <v>6</v>
      </c>
      <c r="C3" s="29" t="s">
        <v>22</v>
      </c>
      <c r="D3" s="29" t="s">
        <v>23</v>
      </c>
      <c r="E3" s="29">
        <v>1</v>
      </c>
      <c r="F3" s="113">
        <v>2</v>
      </c>
      <c r="G3" s="113">
        <v>4</v>
      </c>
      <c r="H3" s="113">
        <v>6</v>
      </c>
      <c r="I3" s="113">
        <v>12</v>
      </c>
      <c r="J3" s="113">
        <v>24</v>
      </c>
    </row>
    <row r="4" spans="2:10" x14ac:dyDescent="0.2">
      <c r="C4" s="5">
        <v>289.47000000000003</v>
      </c>
      <c r="D4" s="6">
        <v>228.04</v>
      </c>
      <c r="E4" s="6">
        <v>234.95</v>
      </c>
      <c r="F4" s="6">
        <v>170.99</v>
      </c>
      <c r="G4" s="6">
        <v>118.46</v>
      </c>
      <c r="H4" s="6">
        <v>101.77</v>
      </c>
      <c r="I4" s="6">
        <v>121.63</v>
      </c>
      <c r="J4" s="7">
        <v>138.41999999999999</v>
      </c>
    </row>
    <row r="5" spans="2:10" x14ac:dyDescent="0.2">
      <c r="C5" s="8">
        <v>255.95</v>
      </c>
      <c r="D5" s="9">
        <v>221.95</v>
      </c>
      <c r="E5" s="9">
        <v>234.53</v>
      </c>
      <c r="F5" s="9">
        <v>146.09</v>
      </c>
      <c r="G5" s="9">
        <v>168.19</v>
      </c>
      <c r="H5" s="9">
        <v>126.82</v>
      </c>
      <c r="I5" s="9">
        <v>101.41</v>
      </c>
      <c r="J5" s="10">
        <v>158.59</v>
      </c>
    </row>
    <row r="6" spans="2:10" x14ac:dyDescent="0.2">
      <c r="C6" s="8">
        <v>276.12</v>
      </c>
      <c r="D6" s="9">
        <v>232.38</v>
      </c>
      <c r="E6" s="9">
        <v>224.37</v>
      </c>
      <c r="F6" s="9">
        <v>136.25</v>
      </c>
      <c r="G6" s="9">
        <v>89.2</v>
      </c>
      <c r="H6" s="9">
        <v>134.94999999999999</v>
      </c>
      <c r="I6" s="9">
        <v>101.02</v>
      </c>
      <c r="J6" s="10">
        <v>104.9</v>
      </c>
    </row>
    <row r="7" spans="2:10" x14ac:dyDescent="0.2">
      <c r="C7" s="8">
        <v>271.26</v>
      </c>
      <c r="D7" s="9">
        <v>272.2</v>
      </c>
      <c r="E7" s="9">
        <v>209.94</v>
      </c>
      <c r="F7" s="9">
        <v>82.59</v>
      </c>
      <c r="G7" s="9">
        <v>137.35</v>
      </c>
      <c r="H7" s="9">
        <v>157.86000000000001</v>
      </c>
      <c r="I7" s="9">
        <v>116.89</v>
      </c>
      <c r="J7" s="10">
        <v>150.11000000000001</v>
      </c>
    </row>
    <row r="8" spans="2:10" x14ac:dyDescent="0.2">
      <c r="C8" s="8">
        <v>294.75</v>
      </c>
      <c r="D8" s="9">
        <v>308.93</v>
      </c>
      <c r="E8" s="9"/>
      <c r="F8" s="9"/>
      <c r="G8" s="9"/>
      <c r="H8" s="9">
        <v>143.25</v>
      </c>
      <c r="I8" s="9">
        <v>134.88999999999999</v>
      </c>
      <c r="J8" s="10">
        <v>134.41999999999999</v>
      </c>
    </row>
    <row r="9" spans="2:10" x14ac:dyDescent="0.2">
      <c r="C9" s="8">
        <v>270.02999999999997</v>
      </c>
      <c r="D9" s="9">
        <v>315.22000000000003</v>
      </c>
      <c r="E9" s="9"/>
      <c r="F9" s="9"/>
      <c r="G9" s="9"/>
      <c r="H9" s="9">
        <v>77.55</v>
      </c>
      <c r="I9" s="9">
        <v>115.77</v>
      </c>
      <c r="J9" s="10">
        <v>117</v>
      </c>
    </row>
    <row r="10" spans="2:10" ht="17" thickBot="1" x14ac:dyDescent="0.25">
      <c r="C10" s="11">
        <v>244.67</v>
      </c>
      <c r="D10" s="12">
        <v>378.57</v>
      </c>
      <c r="E10" s="12"/>
      <c r="F10" s="12"/>
      <c r="G10" s="12"/>
      <c r="H10" s="12"/>
      <c r="I10" s="12"/>
      <c r="J10" s="13"/>
    </row>
    <row r="11" spans="2:10" x14ac:dyDescent="0.2">
      <c r="B11" s="4" t="s">
        <v>7</v>
      </c>
      <c r="C11">
        <f>AVERAGE(C4:C10)</f>
        <v>271.75000000000006</v>
      </c>
      <c r="D11">
        <f t="shared" ref="D11:J11" si="0">AVERAGE(D4:D10)</f>
        <v>279.61285714285714</v>
      </c>
      <c r="E11">
        <f t="shared" si="0"/>
        <v>225.94749999999999</v>
      </c>
      <c r="F11">
        <f t="shared" si="0"/>
        <v>133.98000000000002</v>
      </c>
      <c r="G11">
        <f t="shared" si="0"/>
        <v>128.29999999999998</v>
      </c>
      <c r="H11">
        <f t="shared" si="0"/>
        <v>123.69999999999999</v>
      </c>
      <c r="I11">
        <f t="shared" si="0"/>
        <v>115.26833333333332</v>
      </c>
      <c r="J11">
        <f t="shared" si="0"/>
        <v>133.90666666666667</v>
      </c>
    </row>
    <row r="12" spans="2:10" x14ac:dyDescent="0.2">
      <c r="B12" s="4" t="s">
        <v>8</v>
      </c>
      <c r="C12">
        <f>(STDEV(C4:C10))/(SQRT(C13))</f>
        <v>6.6337165479160545</v>
      </c>
      <c r="D12">
        <f t="shared" ref="D12:J12" si="1">(STDEV(D4:D10))/(SQRT(D13))</f>
        <v>21.92548937546762</v>
      </c>
      <c r="E12">
        <f t="shared" si="1"/>
        <v>5.8696456096883161</v>
      </c>
      <c r="F12">
        <f t="shared" si="1"/>
        <v>18.624529524259081</v>
      </c>
      <c r="G12">
        <f t="shared" si="1"/>
        <v>16.579983413743236</v>
      </c>
      <c r="H12">
        <f t="shared" si="1"/>
        <v>11.966832496529781</v>
      </c>
      <c r="I12">
        <f t="shared" si="1"/>
        <v>5.239053614707351</v>
      </c>
      <c r="J12">
        <f t="shared" si="1"/>
        <v>8.2050202789376598</v>
      </c>
    </row>
    <row r="13" spans="2:10" x14ac:dyDescent="0.2">
      <c r="B13" s="4" t="s">
        <v>21</v>
      </c>
      <c r="C13">
        <f>COUNT(C4:C10)</f>
        <v>7</v>
      </c>
      <c r="D13">
        <f t="shared" ref="D13:J13" si="2">COUNT(D4:D10)</f>
        <v>7</v>
      </c>
      <c r="E13">
        <f t="shared" si="2"/>
        <v>4</v>
      </c>
      <c r="F13">
        <f t="shared" si="2"/>
        <v>4</v>
      </c>
      <c r="G13">
        <f t="shared" si="2"/>
        <v>4</v>
      </c>
      <c r="H13">
        <f t="shared" si="2"/>
        <v>6</v>
      </c>
      <c r="I13">
        <f t="shared" si="2"/>
        <v>6</v>
      </c>
      <c r="J13">
        <f t="shared" si="2"/>
        <v>6</v>
      </c>
    </row>
  </sheetData>
  <mergeCells count="1">
    <mergeCell ref="C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B168-DB9C-7147-B25F-E75ECBA204CC}">
  <sheetPr>
    <tabColor theme="3" tint="0.79998168889431442"/>
  </sheetPr>
  <dimension ref="B2:J13"/>
  <sheetViews>
    <sheetView workbookViewId="0">
      <selection activeCell="G18" sqref="G18"/>
    </sheetView>
  </sheetViews>
  <sheetFormatPr baseColWidth="10" defaultRowHeight="16" x14ac:dyDescent="0.2"/>
  <cols>
    <col min="2" max="2" width="15.6640625" customWidth="1"/>
  </cols>
  <sheetData>
    <row r="2" spans="2:10" x14ac:dyDescent="0.2">
      <c r="C2" s="116" t="s">
        <v>24</v>
      </c>
      <c r="D2" s="116"/>
      <c r="E2" s="116"/>
      <c r="F2" s="116"/>
      <c r="G2" s="116"/>
      <c r="H2" s="116"/>
      <c r="I2" s="116"/>
      <c r="J2" s="116"/>
    </row>
    <row r="3" spans="2:10" ht="17" thickBot="1" x14ac:dyDescent="0.25">
      <c r="B3" t="s">
        <v>6</v>
      </c>
      <c r="C3" s="4" t="s">
        <v>22</v>
      </c>
      <c r="D3" s="4" t="s">
        <v>23</v>
      </c>
      <c r="E3" s="4">
        <v>1</v>
      </c>
      <c r="F3" s="114">
        <v>2</v>
      </c>
      <c r="G3" s="114">
        <v>4</v>
      </c>
      <c r="H3" s="114">
        <v>6</v>
      </c>
      <c r="I3" s="114">
        <v>12</v>
      </c>
      <c r="J3" s="114">
        <v>24</v>
      </c>
    </row>
    <row r="4" spans="2:10" x14ac:dyDescent="0.2">
      <c r="C4" s="5">
        <v>2326.2399999999998</v>
      </c>
      <c r="D4" s="6">
        <v>1127.19</v>
      </c>
      <c r="E4" s="6">
        <v>1707.7</v>
      </c>
      <c r="F4" s="6">
        <v>1786.42</v>
      </c>
      <c r="G4" s="6">
        <v>3577.7</v>
      </c>
      <c r="H4" s="6">
        <v>6317.28</v>
      </c>
      <c r="I4" s="6">
        <v>5556.18</v>
      </c>
      <c r="J4" s="7">
        <v>5802.23</v>
      </c>
    </row>
    <row r="5" spans="2:10" x14ac:dyDescent="0.2">
      <c r="C5" s="8">
        <v>2190.7199999999998</v>
      </c>
      <c r="D5" s="9">
        <v>1480.78</v>
      </c>
      <c r="E5" s="9">
        <v>1659.65</v>
      </c>
      <c r="F5" s="9">
        <v>1805.39</v>
      </c>
      <c r="G5" s="9">
        <v>4297.2</v>
      </c>
      <c r="H5" s="9">
        <v>3905.21</v>
      </c>
      <c r="I5" s="9">
        <v>7178.72</v>
      </c>
      <c r="J5" s="10">
        <v>5638.55</v>
      </c>
    </row>
    <row r="6" spans="2:10" x14ac:dyDescent="0.2">
      <c r="C6" s="8">
        <v>2038.61</v>
      </c>
      <c r="D6" s="9">
        <v>1311.75</v>
      </c>
      <c r="E6" s="9">
        <v>1354.1</v>
      </c>
      <c r="F6" s="9">
        <v>1956.45</v>
      </c>
      <c r="G6" s="9">
        <v>5958.27</v>
      </c>
      <c r="H6" s="9">
        <v>3257.12</v>
      </c>
      <c r="I6" s="9">
        <v>7475.27</v>
      </c>
      <c r="J6" s="10">
        <v>6622.11</v>
      </c>
    </row>
    <row r="7" spans="2:10" x14ac:dyDescent="0.2">
      <c r="C7" s="8">
        <v>2076.71</v>
      </c>
      <c r="D7" s="9">
        <v>1335.14</v>
      </c>
      <c r="E7" s="9">
        <v>1189.8</v>
      </c>
      <c r="F7" s="9">
        <v>1905.57</v>
      </c>
      <c r="G7" s="9">
        <v>3633.2</v>
      </c>
      <c r="H7" s="9">
        <v>3348.38</v>
      </c>
      <c r="I7" s="9">
        <v>5092.88</v>
      </c>
      <c r="J7" s="10">
        <v>3165.3</v>
      </c>
    </row>
    <row r="8" spans="2:10" x14ac:dyDescent="0.2">
      <c r="C8" s="8">
        <v>2097.12</v>
      </c>
      <c r="D8" s="9">
        <v>1540.9</v>
      </c>
      <c r="E8" s="9"/>
      <c r="F8" s="9"/>
      <c r="G8" s="9"/>
      <c r="H8" s="9">
        <v>3217.08</v>
      </c>
      <c r="I8" s="9">
        <v>3651.67</v>
      </c>
      <c r="J8" s="10">
        <v>4111.54</v>
      </c>
    </row>
    <row r="9" spans="2:10" x14ac:dyDescent="0.2">
      <c r="C9" s="8">
        <v>2257.83</v>
      </c>
      <c r="D9" s="9">
        <v>1400.06</v>
      </c>
      <c r="E9" s="9"/>
      <c r="F9" s="9"/>
      <c r="G9" s="9"/>
      <c r="H9" s="9">
        <v>3178.56</v>
      </c>
      <c r="I9" s="9">
        <v>4167.26</v>
      </c>
      <c r="J9" s="10">
        <v>4282.26</v>
      </c>
    </row>
    <row r="10" spans="2:10" ht="17" thickBot="1" x14ac:dyDescent="0.25">
      <c r="C10" s="11">
        <v>2252.61</v>
      </c>
      <c r="D10" s="12">
        <v>1572.72</v>
      </c>
      <c r="E10" s="12"/>
      <c r="F10" s="12"/>
      <c r="G10" s="12"/>
      <c r="H10" s="12"/>
      <c r="I10" s="12"/>
      <c r="J10" s="13"/>
    </row>
    <row r="11" spans="2:10" x14ac:dyDescent="0.2">
      <c r="B11" s="4" t="s">
        <v>7</v>
      </c>
      <c r="C11">
        <f>AVERAGE(C4:C10)</f>
        <v>2177.12</v>
      </c>
      <c r="D11">
        <f t="shared" ref="D11:J11" si="0">AVERAGE(D4:D10)</f>
        <v>1395.5057142857142</v>
      </c>
      <c r="E11">
        <f t="shared" si="0"/>
        <v>1477.8125000000002</v>
      </c>
      <c r="F11">
        <f t="shared" si="0"/>
        <v>1863.4575</v>
      </c>
      <c r="G11">
        <f t="shared" si="0"/>
        <v>4366.5924999999997</v>
      </c>
      <c r="H11">
        <f t="shared" si="0"/>
        <v>3870.605</v>
      </c>
      <c r="I11">
        <f t="shared" si="0"/>
        <v>5520.3300000000008</v>
      </c>
      <c r="J11">
        <f t="shared" si="0"/>
        <v>4936.998333333333</v>
      </c>
    </row>
    <row r="12" spans="2:10" x14ac:dyDescent="0.2">
      <c r="B12" s="4" t="s">
        <v>8</v>
      </c>
      <c r="C12">
        <f>(STDEV(C4:C10))/(SQRT(C13))</f>
        <v>40.912731398382455</v>
      </c>
      <c r="D12">
        <f t="shared" ref="D12:J12" si="1">(STDEV(D4:D10))/(SQRT(D13))</f>
        <v>58.246031618641432</v>
      </c>
      <c r="E12">
        <f t="shared" si="1"/>
        <v>123.88473200082588</v>
      </c>
      <c r="F12">
        <f t="shared" si="1"/>
        <v>40.545939660053079</v>
      </c>
      <c r="G12">
        <f t="shared" si="1"/>
        <v>555.16277783149633</v>
      </c>
      <c r="H12">
        <f t="shared" si="1"/>
        <v>501.41533233936894</v>
      </c>
      <c r="I12">
        <f t="shared" si="1"/>
        <v>634.52699289050418</v>
      </c>
      <c r="J12">
        <f t="shared" si="1"/>
        <v>526.92126662602755</v>
      </c>
    </row>
    <row r="13" spans="2:10" x14ac:dyDescent="0.2">
      <c r="B13" s="4" t="s">
        <v>21</v>
      </c>
      <c r="C13">
        <f>COUNT(C4:C10)</f>
        <v>7</v>
      </c>
      <c r="D13">
        <f t="shared" ref="D13:J13" si="2">COUNT(D4:D10)</f>
        <v>7</v>
      </c>
      <c r="E13">
        <f t="shared" si="2"/>
        <v>4</v>
      </c>
      <c r="F13">
        <f t="shared" si="2"/>
        <v>4</v>
      </c>
      <c r="G13">
        <f t="shared" si="2"/>
        <v>4</v>
      </c>
      <c r="H13">
        <f t="shared" si="2"/>
        <v>6</v>
      </c>
      <c r="I13">
        <f t="shared" si="2"/>
        <v>6</v>
      </c>
      <c r="J13">
        <f t="shared" si="2"/>
        <v>6</v>
      </c>
    </row>
  </sheetData>
  <mergeCells count="1">
    <mergeCell ref="C2:J2"/>
  </mergeCells>
  <pageMargins left="0.7" right="0.7" top="0.75" bottom="0.75" header="0.3" footer="0.3"/>
  <ignoredErrors>
    <ignoredError sqref="E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6B7E-9212-1240-9EA7-32F2A26F668B}">
  <sheetPr>
    <tabColor theme="3" tint="0.79998168889431442"/>
  </sheetPr>
  <dimension ref="B3:J174"/>
  <sheetViews>
    <sheetView workbookViewId="0">
      <selection activeCell="P21" sqref="P21"/>
    </sheetView>
  </sheetViews>
  <sheetFormatPr baseColWidth="10" defaultRowHeight="16" x14ac:dyDescent="0.2"/>
  <cols>
    <col min="2" max="2" width="18.33203125" customWidth="1"/>
  </cols>
  <sheetData>
    <row r="3" spans="2:10" x14ac:dyDescent="0.2">
      <c r="C3" s="116" t="s">
        <v>152</v>
      </c>
      <c r="D3" s="116"/>
      <c r="E3" s="116"/>
      <c r="F3" s="116"/>
      <c r="G3" s="116"/>
      <c r="H3" s="116"/>
      <c r="I3" s="116"/>
      <c r="J3" s="116"/>
    </row>
    <row r="4" spans="2:10" ht="30" thickBot="1" x14ac:dyDescent="0.25">
      <c r="B4" s="25" t="s">
        <v>32</v>
      </c>
      <c r="C4" s="2" t="s">
        <v>22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</row>
    <row r="5" spans="2:10" x14ac:dyDescent="0.2">
      <c r="B5" s="5">
        <v>306.33</v>
      </c>
      <c r="C5" s="6">
        <v>2302.0300000000002</v>
      </c>
      <c r="D5" s="6"/>
      <c r="E5" s="6"/>
      <c r="F5" s="6"/>
      <c r="G5" s="6"/>
      <c r="H5" s="6"/>
      <c r="I5" s="6"/>
      <c r="J5" s="7"/>
    </row>
    <row r="6" spans="2:10" x14ac:dyDescent="0.2">
      <c r="B6" s="8">
        <v>295.79000000000002</v>
      </c>
      <c r="C6" s="9">
        <v>2398.02</v>
      </c>
      <c r="D6" s="9"/>
      <c r="E6" s="9"/>
      <c r="F6" s="9"/>
      <c r="G6" s="9"/>
      <c r="H6" s="9"/>
      <c r="I6" s="9"/>
      <c r="J6" s="10"/>
    </row>
    <row r="7" spans="2:10" x14ac:dyDescent="0.2">
      <c r="B7" s="8">
        <v>266.27999999999997</v>
      </c>
      <c r="C7" s="9">
        <v>2278.66</v>
      </c>
      <c r="D7" s="9"/>
      <c r="E7" s="9"/>
      <c r="F7" s="9"/>
      <c r="G7" s="9"/>
      <c r="H7" s="9"/>
      <c r="I7" s="9"/>
      <c r="J7" s="10"/>
    </row>
    <row r="8" spans="2:10" x14ac:dyDescent="0.2">
      <c r="B8" s="8">
        <v>244.12</v>
      </c>
      <c r="C8" s="9">
        <v>2642.22</v>
      </c>
      <c r="D8" s="9"/>
      <c r="E8" s="9"/>
      <c r="F8" s="9"/>
      <c r="G8" s="9"/>
      <c r="H8" s="9"/>
      <c r="I8" s="9"/>
      <c r="J8" s="10"/>
    </row>
    <row r="9" spans="2:10" x14ac:dyDescent="0.2">
      <c r="B9" s="8">
        <v>313.68</v>
      </c>
      <c r="C9" s="9">
        <v>2158.98</v>
      </c>
      <c r="D9" s="9"/>
      <c r="E9" s="9"/>
      <c r="F9" s="9"/>
      <c r="G9" s="9"/>
      <c r="H9" s="9"/>
      <c r="I9" s="9"/>
      <c r="J9" s="10"/>
    </row>
    <row r="10" spans="2:10" x14ac:dyDescent="0.2">
      <c r="B10" s="8">
        <v>250.7</v>
      </c>
      <c r="C10" s="9">
        <v>1979.43</v>
      </c>
      <c r="D10" s="9"/>
      <c r="E10" s="9"/>
      <c r="F10" s="9"/>
      <c r="G10" s="9"/>
      <c r="H10" s="9"/>
      <c r="I10" s="9"/>
      <c r="J10" s="10"/>
    </row>
    <row r="11" spans="2:10" x14ac:dyDescent="0.2">
      <c r="B11" s="8">
        <v>215.28</v>
      </c>
      <c r="C11" s="9">
        <v>1982.25</v>
      </c>
      <c r="D11" s="9"/>
      <c r="E11" s="9"/>
      <c r="F11" s="9"/>
      <c r="G11" s="9"/>
      <c r="H11" s="9"/>
      <c r="I11" s="9"/>
      <c r="J11" s="10"/>
    </row>
    <row r="12" spans="2:10" x14ac:dyDescent="0.2">
      <c r="B12" s="8">
        <v>327.10000000000002</v>
      </c>
      <c r="C12" s="9">
        <v>2020.86</v>
      </c>
      <c r="D12" s="9"/>
      <c r="E12" s="9"/>
      <c r="F12" s="9"/>
      <c r="G12" s="9"/>
      <c r="H12" s="9"/>
      <c r="I12" s="9"/>
      <c r="J12" s="10"/>
    </row>
    <row r="13" spans="2:10" x14ac:dyDescent="0.2">
      <c r="B13" s="8">
        <v>322.45</v>
      </c>
      <c r="C13" s="9">
        <v>2104.27</v>
      </c>
      <c r="D13" s="9"/>
      <c r="E13" s="9"/>
      <c r="F13" s="9"/>
      <c r="G13" s="9"/>
      <c r="H13" s="9"/>
      <c r="I13" s="9"/>
      <c r="J13" s="10"/>
    </row>
    <row r="14" spans="2:10" x14ac:dyDescent="0.2">
      <c r="B14" s="8">
        <v>242.42</v>
      </c>
      <c r="C14" s="9">
        <v>2209.56</v>
      </c>
      <c r="D14" s="9"/>
      <c r="E14" s="9"/>
      <c r="F14" s="9"/>
      <c r="G14" s="9"/>
      <c r="H14" s="9"/>
      <c r="I14" s="9"/>
      <c r="J14" s="10"/>
    </row>
    <row r="15" spans="2:10" x14ac:dyDescent="0.2">
      <c r="B15" s="8">
        <v>212.5</v>
      </c>
      <c r="C15" s="9">
        <v>1819.74</v>
      </c>
      <c r="D15" s="9"/>
      <c r="E15" s="9"/>
      <c r="F15" s="9"/>
      <c r="G15" s="9"/>
      <c r="H15" s="9"/>
      <c r="I15" s="9"/>
      <c r="J15" s="10"/>
    </row>
    <row r="16" spans="2:10" x14ac:dyDescent="0.2">
      <c r="B16" s="8">
        <v>257.94</v>
      </c>
      <c r="C16" s="9">
        <v>2460.3200000000002</v>
      </c>
      <c r="D16" s="9"/>
      <c r="E16" s="9"/>
      <c r="F16" s="9"/>
      <c r="G16" s="9"/>
      <c r="H16" s="9"/>
      <c r="I16" s="9"/>
      <c r="J16" s="10"/>
    </row>
    <row r="17" spans="2:10" x14ac:dyDescent="0.2">
      <c r="B17" s="8">
        <v>307.48</v>
      </c>
      <c r="C17" s="9">
        <v>2006.56</v>
      </c>
      <c r="D17" s="9"/>
      <c r="E17" s="9"/>
      <c r="F17" s="9"/>
      <c r="G17" s="9"/>
      <c r="H17" s="9"/>
      <c r="I17" s="9"/>
      <c r="J17" s="10"/>
    </row>
    <row r="18" spans="2:10" x14ac:dyDescent="0.2">
      <c r="B18" s="8">
        <v>214.93</v>
      </c>
      <c r="C18" s="9">
        <v>1958.88</v>
      </c>
      <c r="D18" s="9"/>
      <c r="E18" s="9"/>
      <c r="F18" s="9"/>
      <c r="G18" s="9"/>
      <c r="H18" s="9"/>
      <c r="I18" s="9"/>
      <c r="J18" s="10"/>
    </row>
    <row r="19" spans="2:10" x14ac:dyDescent="0.2">
      <c r="B19" s="8">
        <v>304.69</v>
      </c>
      <c r="C19" s="9">
        <v>1881.1</v>
      </c>
      <c r="D19" s="9"/>
      <c r="E19" s="9"/>
      <c r="F19" s="9"/>
      <c r="G19" s="9"/>
      <c r="H19" s="9"/>
      <c r="I19" s="9"/>
      <c r="J19" s="10"/>
    </row>
    <row r="20" spans="2:10" x14ac:dyDescent="0.2">
      <c r="B20" s="8">
        <v>317.36</v>
      </c>
      <c r="C20" s="9">
        <v>1410.92</v>
      </c>
      <c r="D20" s="9"/>
      <c r="E20" s="9"/>
      <c r="F20" s="9"/>
      <c r="G20" s="9"/>
      <c r="H20" s="9"/>
      <c r="I20" s="9"/>
      <c r="J20" s="10"/>
    </row>
    <row r="21" spans="2:10" x14ac:dyDescent="0.2">
      <c r="B21" s="8">
        <v>289.24</v>
      </c>
      <c r="C21" s="9">
        <v>2242.6999999999998</v>
      </c>
      <c r="D21" s="9"/>
      <c r="E21" s="9"/>
      <c r="F21" s="9"/>
      <c r="G21" s="9"/>
      <c r="H21" s="9"/>
      <c r="I21" s="9"/>
      <c r="J21" s="10"/>
    </row>
    <row r="22" spans="2:10" x14ac:dyDescent="0.2">
      <c r="B22" s="8">
        <v>310.64</v>
      </c>
      <c r="C22" s="9">
        <v>1872.19</v>
      </c>
      <c r="D22" s="9"/>
      <c r="E22" s="9"/>
      <c r="F22" s="9"/>
      <c r="G22" s="9"/>
      <c r="H22" s="9"/>
      <c r="I22" s="9"/>
      <c r="J22" s="10"/>
    </row>
    <row r="23" spans="2:10" x14ac:dyDescent="0.2">
      <c r="B23" s="8">
        <v>261.76</v>
      </c>
      <c r="C23" s="9">
        <v>2862.65</v>
      </c>
      <c r="D23" s="9"/>
      <c r="E23" s="9"/>
      <c r="F23" s="9"/>
      <c r="G23" s="9"/>
      <c r="H23" s="9"/>
      <c r="I23" s="9"/>
      <c r="J23" s="10"/>
    </row>
    <row r="24" spans="2:10" x14ac:dyDescent="0.2">
      <c r="B24" s="8">
        <v>283.82</v>
      </c>
      <c r="C24" s="9">
        <v>2330.41</v>
      </c>
      <c r="D24" s="9"/>
      <c r="E24" s="9"/>
      <c r="F24" s="9"/>
      <c r="G24" s="9"/>
      <c r="H24" s="9"/>
      <c r="I24" s="9"/>
      <c r="J24" s="10"/>
    </row>
    <row r="25" spans="2:10" x14ac:dyDescent="0.2">
      <c r="B25" s="8">
        <v>270.42</v>
      </c>
      <c r="C25" s="9">
        <v>2167.4299999999998</v>
      </c>
      <c r="D25" s="9"/>
      <c r="E25" s="9"/>
      <c r="F25" s="9"/>
      <c r="G25" s="9"/>
      <c r="H25" s="9"/>
      <c r="I25" s="9"/>
      <c r="J25" s="10"/>
    </row>
    <row r="26" spans="2:10" x14ac:dyDescent="0.2">
      <c r="B26" s="8">
        <v>247.62</v>
      </c>
      <c r="C26" s="9">
        <v>2309.46</v>
      </c>
      <c r="D26" s="9"/>
      <c r="E26" s="9"/>
      <c r="F26" s="9"/>
      <c r="G26" s="9"/>
      <c r="H26" s="9"/>
      <c r="I26" s="9"/>
      <c r="J26" s="10"/>
    </row>
    <row r="27" spans="2:10" x14ac:dyDescent="0.2">
      <c r="B27" s="8">
        <v>278.26</v>
      </c>
      <c r="C27" s="9">
        <v>2224.02</v>
      </c>
      <c r="D27" s="9"/>
      <c r="E27" s="9"/>
      <c r="F27" s="9"/>
      <c r="G27" s="9"/>
      <c r="H27" s="9"/>
      <c r="I27" s="9"/>
      <c r="J27" s="10"/>
    </row>
    <row r="28" spans="2:10" x14ac:dyDescent="0.2">
      <c r="B28" s="8">
        <v>227.69</v>
      </c>
      <c r="C28" s="9">
        <v>2040.17</v>
      </c>
      <c r="D28" s="9"/>
      <c r="E28" s="9"/>
      <c r="F28" s="9"/>
      <c r="G28" s="9"/>
      <c r="H28" s="9"/>
      <c r="I28" s="9"/>
      <c r="J28" s="10"/>
    </row>
    <row r="29" spans="2:10" x14ac:dyDescent="0.2">
      <c r="B29" s="8">
        <v>280.56</v>
      </c>
      <c r="C29" s="9">
        <v>2409.36</v>
      </c>
      <c r="D29" s="9"/>
      <c r="E29" s="9"/>
      <c r="F29" s="9"/>
      <c r="G29" s="9"/>
      <c r="H29" s="9"/>
      <c r="I29" s="9"/>
      <c r="J29" s="10"/>
    </row>
    <row r="30" spans="2:10" x14ac:dyDescent="0.2">
      <c r="B30" s="8">
        <v>235.29</v>
      </c>
      <c r="C30" s="9">
        <v>2163.52</v>
      </c>
      <c r="D30" s="9"/>
      <c r="E30" s="9"/>
      <c r="F30" s="9"/>
      <c r="G30" s="9"/>
      <c r="H30" s="9"/>
      <c r="I30" s="9"/>
      <c r="J30" s="10"/>
    </row>
    <row r="31" spans="2:10" x14ac:dyDescent="0.2">
      <c r="B31" s="8">
        <v>235.14</v>
      </c>
      <c r="C31" s="9">
        <v>2397.4</v>
      </c>
      <c r="D31" s="9"/>
      <c r="E31" s="9"/>
      <c r="F31" s="9"/>
      <c r="G31" s="9"/>
      <c r="H31" s="9"/>
      <c r="I31" s="9"/>
      <c r="J31" s="10"/>
    </row>
    <row r="32" spans="2:10" x14ac:dyDescent="0.2">
      <c r="B32" s="8">
        <v>225.39</v>
      </c>
      <c r="C32" s="9"/>
      <c r="D32" s="9">
        <v>1363.32</v>
      </c>
      <c r="E32" s="9"/>
      <c r="F32" s="9"/>
      <c r="G32" s="9"/>
      <c r="H32" s="9"/>
      <c r="I32" s="9"/>
      <c r="J32" s="10"/>
    </row>
    <row r="33" spans="2:10" x14ac:dyDescent="0.2">
      <c r="B33" s="8">
        <v>181.74</v>
      </c>
      <c r="C33" s="9"/>
      <c r="D33" s="9">
        <v>1020.4</v>
      </c>
      <c r="E33" s="9"/>
      <c r="F33" s="9"/>
      <c r="G33" s="9"/>
      <c r="H33" s="9"/>
      <c r="I33" s="9"/>
      <c r="J33" s="10"/>
    </row>
    <row r="34" spans="2:10" x14ac:dyDescent="0.2">
      <c r="B34" s="8">
        <v>281.58999999999997</v>
      </c>
      <c r="C34" s="9"/>
      <c r="D34" s="9">
        <v>815.13</v>
      </c>
      <c r="E34" s="9"/>
      <c r="F34" s="9"/>
      <c r="G34" s="9"/>
      <c r="H34" s="9"/>
      <c r="I34" s="9"/>
      <c r="J34" s="10"/>
    </row>
    <row r="35" spans="2:10" x14ac:dyDescent="0.2">
      <c r="B35" s="8">
        <v>223.47</v>
      </c>
      <c r="C35" s="9"/>
      <c r="D35" s="9">
        <v>1309.93</v>
      </c>
      <c r="E35" s="9"/>
      <c r="F35" s="9"/>
      <c r="G35" s="9"/>
      <c r="H35" s="9"/>
      <c r="I35" s="9"/>
      <c r="J35" s="10"/>
    </row>
    <row r="36" spans="2:10" x14ac:dyDescent="0.2">
      <c r="B36" s="8">
        <v>245.03</v>
      </c>
      <c r="C36" s="9"/>
      <c r="D36" s="9">
        <v>1422.26</v>
      </c>
      <c r="E36" s="9"/>
      <c r="F36" s="9"/>
      <c r="G36" s="9"/>
      <c r="H36" s="9"/>
      <c r="I36" s="9"/>
      <c r="J36" s="10"/>
    </row>
    <row r="37" spans="2:10" x14ac:dyDescent="0.2">
      <c r="B37" s="8">
        <v>226.26</v>
      </c>
      <c r="C37" s="9"/>
      <c r="D37" s="9">
        <v>1308.29</v>
      </c>
      <c r="E37" s="9"/>
      <c r="F37" s="9"/>
      <c r="G37" s="9"/>
      <c r="H37" s="9"/>
      <c r="I37" s="9"/>
      <c r="J37" s="10"/>
    </row>
    <row r="38" spans="2:10" x14ac:dyDescent="0.2">
      <c r="B38" s="8">
        <v>190.5</v>
      </c>
      <c r="C38" s="9"/>
      <c r="D38" s="9">
        <v>1539.51</v>
      </c>
      <c r="E38" s="9"/>
      <c r="F38" s="9"/>
      <c r="G38" s="9"/>
      <c r="H38" s="9"/>
      <c r="I38" s="9"/>
      <c r="J38" s="10"/>
    </row>
    <row r="39" spans="2:10" x14ac:dyDescent="0.2">
      <c r="B39" s="8">
        <v>226.02</v>
      </c>
      <c r="C39" s="9"/>
      <c r="D39" s="9">
        <v>1653.08</v>
      </c>
      <c r="E39" s="9"/>
      <c r="F39" s="9"/>
      <c r="G39" s="9"/>
      <c r="H39" s="9"/>
      <c r="I39" s="9"/>
      <c r="J39" s="10"/>
    </row>
    <row r="40" spans="2:10" x14ac:dyDescent="0.2">
      <c r="B40" s="8">
        <v>197.97</v>
      </c>
      <c r="C40" s="9"/>
      <c r="D40" s="9">
        <v>1568.8</v>
      </c>
      <c r="E40" s="9"/>
      <c r="F40" s="9"/>
      <c r="G40" s="9"/>
      <c r="H40" s="9"/>
      <c r="I40" s="9"/>
      <c r="J40" s="10"/>
    </row>
    <row r="41" spans="2:10" x14ac:dyDescent="0.2">
      <c r="B41" s="8">
        <v>216.51</v>
      </c>
      <c r="C41" s="9"/>
      <c r="D41" s="9">
        <v>1507.4</v>
      </c>
      <c r="E41" s="9"/>
      <c r="F41" s="9"/>
      <c r="G41" s="9"/>
      <c r="H41" s="9"/>
      <c r="I41" s="9"/>
      <c r="J41" s="10"/>
    </row>
    <row r="42" spans="2:10" x14ac:dyDescent="0.2">
      <c r="B42" s="8">
        <v>274.32</v>
      </c>
      <c r="C42" s="9"/>
      <c r="D42" s="9">
        <v>1162.4000000000001</v>
      </c>
      <c r="E42" s="9"/>
      <c r="F42" s="9"/>
      <c r="G42" s="9"/>
      <c r="H42" s="9"/>
      <c r="I42" s="9"/>
      <c r="J42" s="10"/>
    </row>
    <row r="43" spans="2:10" x14ac:dyDescent="0.2">
      <c r="B43" s="8">
        <v>240.71</v>
      </c>
      <c r="C43" s="9"/>
      <c r="D43" s="9">
        <v>1008.4</v>
      </c>
      <c r="E43" s="9"/>
      <c r="F43" s="9"/>
      <c r="G43" s="9"/>
      <c r="H43" s="9"/>
      <c r="I43" s="9"/>
      <c r="J43" s="10"/>
    </row>
    <row r="44" spans="2:10" x14ac:dyDescent="0.2">
      <c r="B44" s="8">
        <v>220.45</v>
      </c>
      <c r="C44" s="9"/>
      <c r="D44" s="9"/>
      <c r="E44" s="9">
        <v>1634.4</v>
      </c>
      <c r="F44" s="9"/>
      <c r="G44" s="9"/>
      <c r="H44" s="9"/>
      <c r="I44" s="9"/>
      <c r="J44" s="10"/>
    </row>
    <row r="45" spans="2:10" x14ac:dyDescent="0.2">
      <c r="B45" s="8">
        <v>246.36</v>
      </c>
      <c r="C45" s="9"/>
      <c r="D45" s="9"/>
      <c r="E45" s="9">
        <v>1243</v>
      </c>
      <c r="F45" s="9"/>
      <c r="G45" s="9"/>
      <c r="H45" s="9"/>
      <c r="I45" s="9"/>
      <c r="J45" s="10"/>
    </row>
    <row r="46" spans="2:10" x14ac:dyDescent="0.2">
      <c r="B46" s="8">
        <v>237.12</v>
      </c>
      <c r="C46" s="9"/>
      <c r="D46" s="9"/>
      <c r="E46" s="9">
        <v>1877.2</v>
      </c>
      <c r="F46" s="9"/>
      <c r="G46" s="9"/>
      <c r="H46" s="9"/>
      <c r="I46" s="9"/>
      <c r="J46" s="10"/>
    </row>
    <row r="47" spans="2:10" x14ac:dyDescent="0.2">
      <c r="B47" s="8">
        <v>235.86</v>
      </c>
      <c r="C47" s="9"/>
      <c r="D47" s="9"/>
      <c r="E47" s="9">
        <v>2076.1999999999998</v>
      </c>
      <c r="F47" s="9"/>
      <c r="G47" s="9"/>
      <c r="H47" s="9"/>
      <c r="I47" s="9"/>
      <c r="J47" s="10"/>
    </row>
    <row r="48" spans="2:10" x14ac:dyDescent="0.2">
      <c r="B48" s="8">
        <v>275.18</v>
      </c>
      <c r="C48" s="9"/>
      <c r="D48" s="9"/>
      <c r="E48" s="9">
        <v>1526</v>
      </c>
      <c r="F48" s="9"/>
      <c r="G48" s="9"/>
      <c r="H48" s="9"/>
      <c r="I48" s="9"/>
      <c r="J48" s="10"/>
    </row>
    <row r="49" spans="2:10" x14ac:dyDescent="0.2">
      <c r="B49" s="8">
        <v>229.24</v>
      </c>
      <c r="C49" s="9"/>
      <c r="D49" s="9"/>
      <c r="E49" s="9">
        <v>1725</v>
      </c>
      <c r="F49" s="9"/>
      <c r="G49" s="9"/>
      <c r="H49" s="9"/>
      <c r="I49" s="9"/>
      <c r="J49" s="10"/>
    </row>
    <row r="50" spans="2:10" x14ac:dyDescent="0.2">
      <c r="B50" s="8">
        <v>189.3</v>
      </c>
      <c r="C50" s="9"/>
      <c r="D50" s="9"/>
      <c r="E50" s="9">
        <v>1859.8</v>
      </c>
      <c r="F50" s="9"/>
      <c r="G50" s="9"/>
      <c r="H50" s="9"/>
      <c r="I50" s="9"/>
      <c r="J50" s="10"/>
    </row>
    <row r="51" spans="2:10" x14ac:dyDescent="0.2">
      <c r="B51" s="8">
        <v>244.42</v>
      </c>
      <c r="C51" s="9"/>
      <c r="D51" s="9"/>
      <c r="E51" s="9">
        <v>1527.8</v>
      </c>
      <c r="F51" s="9"/>
      <c r="G51" s="9"/>
      <c r="H51" s="9"/>
      <c r="I51" s="9"/>
      <c r="J51" s="10"/>
    </row>
    <row r="52" spans="2:10" x14ac:dyDescent="0.2">
      <c r="B52" s="8">
        <v>220.18</v>
      </c>
      <c r="C52" s="9"/>
      <c r="D52" s="9"/>
      <c r="E52" s="9">
        <v>1527.8</v>
      </c>
      <c r="F52" s="9"/>
      <c r="G52" s="9"/>
      <c r="H52" s="9"/>
      <c r="I52" s="9"/>
      <c r="J52" s="10"/>
    </row>
    <row r="53" spans="2:10" x14ac:dyDescent="0.2">
      <c r="B53" s="8">
        <v>200.22</v>
      </c>
      <c r="C53" s="9"/>
      <c r="D53" s="9"/>
      <c r="E53" s="9">
        <v>1170.2</v>
      </c>
      <c r="F53" s="9"/>
      <c r="G53" s="9"/>
      <c r="H53" s="9"/>
      <c r="I53" s="9"/>
      <c r="J53" s="10"/>
    </row>
    <row r="54" spans="2:10" x14ac:dyDescent="0.2">
      <c r="B54" s="8">
        <v>223.64</v>
      </c>
      <c r="C54" s="9"/>
      <c r="D54" s="9"/>
      <c r="E54" s="9">
        <v>1543.8</v>
      </c>
      <c r="F54" s="9"/>
      <c r="G54" s="9"/>
      <c r="H54" s="9"/>
      <c r="I54" s="9"/>
      <c r="J54" s="10"/>
    </row>
    <row r="55" spans="2:10" x14ac:dyDescent="0.2">
      <c r="B55" s="8">
        <v>253.42</v>
      </c>
      <c r="C55" s="9"/>
      <c r="D55" s="9"/>
      <c r="E55" s="9">
        <v>1174.5999999999999</v>
      </c>
      <c r="F55" s="9"/>
      <c r="G55" s="9"/>
      <c r="H55" s="9"/>
      <c r="I55" s="9"/>
      <c r="J55" s="10"/>
    </row>
    <row r="56" spans="2:10" x14ac:dyDescent="0.2">
      <c r="B56" s="8">
        <v>189.22</v>
      </c>
      <c r="C56" s="9"/>
      <c r="D56" s="9"/>
      <c r="E56" s="9">
        <v>1105.5999999999999</v>
      </c>
      <c r="F56" s="9"/>
      <c r="G56" s="9"/>
      <c r="H56" s="9"/>
      <c r="I56" s="9"/>
      <c r="J56" s="10"/>
    </row>
    <row r="57" spans="2:10" x14ac:dyDescent="0.2">
      <c r="B57" s="8">
        <v>203.13</v>
      </c>
      <c r="C57" s="9"/>
      <c r="D57" s="9"/>
      <c r="E57" s="9">
        <v>1305.8</v>
      </c>
      <c r="F57" s="9"/>
      <c r="G57" s="9"/>
      <c r="H57" s="9"/>
      <c r="I57" s="9"/>
      <c r="J57" s="10"/>
    </row>
    <row r="58" spans="2:10" x14ac:dyDescent="0.2">
      <c r="B58" s="8">
        <v>241.19</v>
      </c>
      <c r="C58" s="9"/>
      <c r="D58" s="9"/>
      <c r="E58" s="9">
        <v>1125.4000000000001</v>
      </c>
      <c r="F58" s="9"/>
      <c r="G58" s="9"/>
      <c r="H58" s="9"/>
      <c r="I58" s="9"/>
      <c r="J58" s="10"/>
    </row>
    <row r="59" spans="2:10" x14ac:dyDescent="0.2">
      <c r="B59" s="8">
        <v>206.23</v>
      </c>
      <c r="C59" s="9"/>
      <c r="D59" s="9"/>
      <c r="E59" s="9">
        <v>1222.4000000000001</v>
      </c>
      <c r="F59" s="9"/>
      <c r="G59" s="9"/>
      <c r="H59" s="9"/>
      <c r="I59" s="9"/>
      <c r="J59" s="10"/>
    </row>
    <row r="60" spans="2:10" x14ac:dyDescent="0.2">
      <c r="B60" s="8">
        <v>170.09</v>
      </c>
      <c r="C60" s="9"/>
      <c r="D60" s="9"/>
      <c r="E60" s="9"/>
      <c r="F60" s="9">
        <v>1795.12</v>
      </c>
      <c r="G60" s="9"/>
      <c r="H60" s="9"/>
      <c r="I60" s="9"/>
      <c r="J60" s="10"/>
    </row>
    <row r="61" spans="2:10" x14ac:dyDescent="0.2">
      <c r="B61" s="8">
        <v>143.88999999999999</v>
      </c>
      <c r="C61" s="9"/>
      <c r="D61" s="9"/>
      <c r="E61" s="9"/>
      <c r="F61" s="9">
        <v>1680.05</v>
      </c>
      <c r="G61" s="9"/>
      <c r="H61" s="9"/>
      <c r="I61" s="9"/>
      <c r="J61" s="10"/>
    </row>
    <row r="62" spans="2:10" x14ac:dyDescent="0.2">
      <c r="B62" s="8">
        <v>177.23</v>
      </c>
      <c r="C62" s="9"/>
      <c r="D62" s="9"/>
      <c r="E62" s="9"/>
      <c r="F62" s="9">
        <v>1673.02</v>
      </c>
      <c r="G62" s="9"/>
      <c r="H62" s="9"/>
      <c r="I62" s="9"/>
      <c r="J62" s="10"/>
    </row>
    <row r="63" spans="2:10" x14ac:dyDescent="0.2">
      <c r="B63" s="8">
        <v>192.73</v>
      </c>
      <c r="C63" s="9"/>
      <c r="D63" s="9"/>
      <c r="E63" s="9"/>
      <c r="F63" s="9">
        <v>1997.49</v>
      </c>
      <c r="G63" s="9"/>
      <c r="H63" s="9"/>
      <c r="I63" s="9"/>
      <c r="J63" s="10"/>
    </row>
    <row r="64" spans="2:10" x14ac:dyDescent="0.2">
      <c r="B64" s="8">
        <v>96.23</v>
      </c>
      <c r="C64" s="9"/>
      <c r="D64" s="9"/>
      <c r="E64" s="9"/>
      <c r="F64" s="9">
        <v>1596.65</v>
      </c>
      <c r="G64" s="9"/>
      <c r="H64" s="9"/>
      <c r="I64" s="9"/>
      <c r="J64" s="10"/>
    </row>
    <row r="65" spans="2:10" x14ac:dyDescent="0.2">
      <c r="B65" s="8">
        <v>140.12</v>
      </c>
      <c r="C65" s="9"/>
      <c r="D65" s="9"/>
      <c r="E65" s="9"/>
      <c r="F65" s="9">
        <v>1737.74</v>
      </c>
      <c r="G65" s="9"/>
      <c r="H65" s="9"/>
      <c r="I65" s="9"/>
      <c r="J65" s="10"/>
    </row>
    <row r="66" spans="2:10" x14ac:dyDescent="0.2">
      <c r="B66" s="8">
        <v>170.79</v>
      </c>
      <c r="C66" s="9"/>
      <c r="D66" s="9"/>
      <c r="E66" s="9"/>
      <c r="F66" s="9">
        <v>1761.74</v>
      </c>
      <c r="G66" s="9"/>
      <c r="H66" s="9"/>
      <c r="I66" s="9"/>
      <c r="J66" s="10"/>
    </row>
    <row r="67" spans="2:10" x14ac:dyDescent="0.2">
      <c r="B67" s="8">
        <v>177.22</v>
      </c>
      <c r="C67" s="9"/>
      <c r="D67" s="9"/>
      <c r="E67" s="9"/>
      <c r="F67" s="9">
        <v>2125.4499999999998</v>
      </c>
      <c r="G67" s="9"/>
      <c r="H67" s="9"/>
      <c r="I67" s="9"/>
      <c r="J67" s="10"/>
    </row>
    <row r="68" spans="2:10" x14ac:dyDescent="0.2">
      <c r="B68" s="8">
        <v>120.39</v>
      </c>
      <c r="C68" s="9"/>
      <c r="D68" s="9"/>
      <c r="E68" s="9"/>
      <c r="F68" s="9">
        <v>1341.74</v>
      </c>
      <c r="G68" s="9"/>
      <c r="H68" s="9"/>
      <c r="I68" s="9"/>
      <c r="J68" s="10"/>
    </row>
    <row r="69" spans="2:10" x14ac:dyDescent="0.2">
      <c r="B69" s="8">
        <v>112.26</v>
      </c>
      <c r="C69" s="9"/>
      <c r="D69" s="9"/>
      <c r="E69" s="9"/>
      <c r="F69" s="9">
        <v>1837.33</v>
      </c>
      <c r="G69" s="9"/>
      <c r="H69" s="9"/>
      <c r="I69" s="9"/>
      <c r="J69" s="10"/>
    </row>
    <row r="70" spans="2:10" x14ac:dyDescent="0.2">
      <c r="B70" s="8">
        <v>176.09</v>
      </c>
      <c r="C70" s="9"/>
      <c r="D70" s="9"/>
      <c r="E70" s="9"/>
      <c r="F70" s="9">
        <v>2690.29</v>
      </c>
      <c r="G70" s="9"/>
      <c r="H70" s="9"/>
      <c r="I70" s="9"/>
      <c r="J70" s="10"/>
    </row>
    <row r="71" spans="2:10" x14ac:dyDescent="0.2">
      <c r="B71" s="8">
        <v>128.88999999999999</v>
      </c>
      <c r="C71" s="9"/>
      <c r="D71" s="9"/>
      <c r="E71" s="9"/>
      <c r="F71" s="9">
        <v>1403.97</v>
      </c>
      <c r="G71" s="9"/>
      <c r="H71" s="9"/>
      <c r="I71" s="9"/>
      <c r="J71" s="10"/>
    </row>
    <row r="72" spans="2:10" x14ac:dyDescent="0.2">
      <c r="B72" s="8">
        <v>36.29</v>
      </c>
      <c r="C72" s="9"/>
      <c r="D72" s="9"/>
      <c r="E72" s="9"/>
      <c r="F72" s="9">
        <v>2407.17</v>
      </c>
      <c r="G72" s="9"/>
      <c r="H72" s="9"/>
      <c r="I72" s="9"/>
      <c r="J72" s="10"/>
    </row>
    <row r="73" spans="2:10" x14ac:dyDescent="0.2">
      <c r="B73" s="8">
        <v>130.53</v>
      </c>
      <c r="C73" s="9"/>
      <c r="D73" s="9"/>
      <c r="E73" s="9"/>
      <c r="F73" s="9"/>
      <c r="G73" s="9">
        <v>3079.88</v>
      </c>
      <c r="H73" s="9"/>
      <c r="I73" s="9"/>
      <c r="J73" s="10"/>
    </row>
    <row r="74" spans="2:10" x14ac:dyDescent="0.2">
      <c r="B74" s="8">
        <v>100</v>
      </c>
      <c r="C74" s="9"/>
      <c r="D74" s="9"/>
      <c r="E74" s="9"/>
      <c r="F74" s="9"/>
      <c r="G74" s="9">
        <v>3202.91</v>
      </c>
      <c r="H74" s="9"/>
      <c r="I74" s="9"/>
      <c r="J74" s="10"/>
    </row>
    <row r="75" spans="2:10" x14ac:dyDescent="0.2">
      <c r="B75" s="8">
        <v>127.78</v>
      </c>
      <c r="C75" s="9"/>
      <c r="D75" s="9"/>
      <c r="E75" s="9"/>
      <c r="F75" s="9"/>
      <c r="G75" s="9">
        <v>4122.32</v>
      </c>
      <c r="H75" s="9"/>
      <c r="I75" s="9"/>
      <c r="J75" s="10"/>
    </row>
    <row r="76" spans="2:10" x14ac:dyDescent="0.2">
      <c r="B76" s="8">
        <v>115.56</v>
      </c>
      <c r="C76" s="9"/>
      <c r="D76" s="9"/>
      <c r="E76" s="9"/>
      <c r="F76" s="9"/>
      <c r="G76" s="9">
        <v>3905.71</v>
      </c>
      <c r="H76" s="9"/>
      <c r="I76" s="9"/>
      <c r="J76" s="10"/>
    </row>
    <row r="77" spans="2:10" x14ac:dyDescent="0.2">
      <c r="B77" s="8">
        <v>194.57</v>
      </c>
      <c r="C77" s="9"/>
      <c r="D77" s="9"/>
      <c r="E77" s="9"/>
      <c r="F77" s="9"/>
      <c r="G77" s="9">
        <v>4121.6899999999996</v>
      </c>
      <c r="H77" s="9"/>
      <c r="I77" s="9"/>
      <c r="J77" s="10"/>
    </row>
    <row r="78" spans="2:10" x14ac:dyDescent="0.2">
      <c r="B78" s="8">
        <v>141.66999999999999</v>
      </c>
      <c r="C78" s="9"/>
      <c r="D78" s="9"/>
      <c r="E78" s="9"/>
      <c r="F78" s="9"/>
      <c r="G78" s="9">
        <v>5249.49</v>
      </c>
      <c r="H78" s="9"/>
      <c r="I78" s="9"/>
      <c r="J78" s="10"/>
    </row>
    <row r="79" spans="2:10" x14ac:dyDescent="0.2">
      <c r="B79" s="8">
        <v>169.88</v>
      </c>
      <c r="C79" s="9"/>
      <c r="D79" s="9"/>
      <c r="E79" s="9"/>
      <c r="F79" s="9"/>
      <c r="G79" s="9">
        <v>3332.12</v>
      </c>
      <c r="H79" s="9"/>
      <c r="I79" s="9"/>
      <c r="J79" s="10"/>
    </row>
    <row r="80" spans="2:10" x14ac:dyDescent="0.2">
      <c r="B80" s="8">
        <v>166.67</v>
      </c>
      <c r="C80" s="9"/>
      <c r="D80" s="9"/>
      <c r="E80" s="9"/>
      <c r="F80" s="9"/>
      <c r="G80" s="9">
        <v>4485.4799999999996</v>
      </c>
      <c r="H80" s="9"/>
      <c r="I80" s="9"/>
      <c r="J80" s="10"/>
    </row>
    <row r="81" spans="2:10" x14ac:dyDescent="0.2">
      <c r="B81" s="8">
        <v>99.07</v>
      </c>
      <c r="C81" s="9"/>
      <c r="D81" s="9"/>
      <c r="E81" s="9"/>
      <c r="F81" s="9"/>
      <c r="G81" s="9">
        <v>6734.52</v>
      </c>
      <c r="H81" s="9"/>
      <c r="I81" s="9"/>
      <c r="J81" s="10"/>
    </row>
    <row r="82" spans="2:10" x14ac:dyDescent="0.2">
      <c r="B82" s="8">
        <v>110.48</v>
      </c>
      <c r="C82" s="9"/>
      <c r="D82" s="9"/>
      <c r="E82" s="9"/>
      <c r="F82" s="9"/>
      <c r="G82" s="9">
        <v>5971.29</v>
      </c>
      <c r="H82" s="9"/>
      <c r="I82" s="9"/>
      <c r="J82" s="10"/>
    </row>
    <row r="83" spans="2:10" x14ac:dyDescent="0.2">
      <c r="B83" s="8">
        <v>76.06</v>
      </c>
      <c r="C83" s="9"/>
      <c r="D83" s="9"/>
      <c r="E83" s="9"/>
      <c r="F83" s="9"/>
      <c r="G83" s="9">
        <v>4775.3999999999996</v>
      </c>
      <c r="H83" s="9"/>
      <c r="I83" s="9"/>
      <c r="J83" s="10"/>
    </row>
    <row r="84" spans="2:10" x14ac:dyDescent="0.2">
      <c r="B84" s="8">
        <v>71.19</v>
      </c>
      <c r="C84" s="9"/>
      <c r="D84" s="9"/>
      <c r="E84" s="9"/>
      <c r="F84" s="9"/>
      <c r="G84" s="9">
        <v>6351.89</v>
      </c>
      <c r="H84" s="9"/>
      <c r="I84" s="9"/>
      <c r="J84" s="10"/>
    </row>
    <row r="85" spans="2:10" x14ac:dyDescent="0.2">
      <c r="B85" s="8">
        <v>160</v>
      </c>
      <c r="C85" s="9"/>
      <c r="D85" s="9"/>
      <c r="E85" s="9"/>
      <c r="F85" s="9"/>
      <c r="G85" s="9">
        <v>3407.55</v>
      </c>
      <c r="H85" s="9"/>
      <c r="I85" s="9"/>
      <c r="J85" s="10"/>
    </row>
    <row r="86" spans="2:10" x14ac:dyDescent="0.2">
      <c r="B86" s="8">
        <v>160.87</v>
      </c>
      <c r="C86" s="9"/>
      <c r="D86" s="9"/>
      <c r="E86" s="9"/>
      <c r="F86" s="9"/>
      <c r="G86" s="9">
        <v>2488.3000000000002</v>
      </c>
      <c r="H86" s="9"/>
      <c r="I86" s="9"/>
      <c r="J86" s="10"/>
    </row>
    <row r="87" spans="2:10" x14ac:dyDescent="0.2">
      <c r="B87" s="8">
        <v>126.03</v>
      </c>
      <c r="C87" s="9"/>
      <c r="D87" s="9"/>
      <c r="E87" s="9"/>
      <c r="F87" s="9"/>
      <c r="G87" s="9">
        <v>3965.43</v>
      </c>
      <c r="H87" s="9"/>
      <c r="I87" s="9"/>
      <c r="J87" s="10"/>
    </row>
    <row r="88" spans="2:10" x14ac:dyDescent="0.2">
      <c r="B88" s="8">
        <v>102.5</v>
      </c>
      <c r="C88" s="9"/>
      <c r="D88" s="9"/>
      <c r="E88" s="9"/>
      <c r="F88" s="9"/>
      <c r="G88" s="9">
        <v>4671.5200000000004</v>
      </c>
      <c r="H88" s="9"/>
      <c r="I88" s="9"/>
      <c r="J88" s="10"/>
    </row>
    <row r="89" spans="2:10" x14ac:dyDescent="0.2">
      <c r="B89" s="8">
        <v>109.85</v>
      </c>
      <c r="C89" s="9"/>
      <c r="D89" s="9"/>
      <c r="E89" s="9"/>
      <c r="F89" s="9"/>
      <c r="G89" s="9"/>
      <c r="H89" s="9">
        <v>7042.73</v>
      </c>
      <c r="I89" s="9"/>
      <c r="J89" s="10"/>
    </row>
    <row r="90" spans="2:10" x14ac:dyDescent="0.2">
      <c r="B90" s="8">
        <v>102.96</v>
      </c>
      <c r="C90" s="9"/>
      <c r="D90" s="9"/>
      <c r="E90" s="9"/>
      <c r="F90" s="9"/>
      <c r="G90" s="9"/>
      <c r="H90" s="9">
        <v>4972.3100000000004</v>
      </c>
      <c r="I90" s="9"/>
      <c r="J90" s="10"/>
    </row>
    <row r="91" spans="2:10" x14ac:dyDescent="0.2">
      <c r="B91" s="8">
        <v>95.19</v>
      </c>
      <c r="C91" s="9"/>
      <c r="D91" s="9"/>
      <c r="E91" s="9"/>
      <c r="F91" s="9"/>
      <c r="G91" s="9"/>
      <c r="H91" s="9">
        <v>6302.87</v>
      </c>
      <c r="I91" s="9"/>
      <c r="J91" s="10"/>
    </row>
    <row r="92" spans="2:10" x14ac:dyDescent="0.2">
      <c r="B92" s="8">
        <v>99.1</v>
      </c>
      <c r="C92" s="9"/>
      <c r="D92" s="9"/>
      <c r="E92" s="9"/>
      <c r="F92" s="9"/>
      <c r="G92" s="9"/>
      <c r="H92" s="9">
        <v>6951.2</v>
      </c>
      <c r="I92" s="9"/>
      <c r="J92" s="10"/>
    </row>
    <row r="93" spans="2:10" x14ac:dyDescent="0.2">
      <c r="B93" s="8">
        <v>170.31</v>
      </c>
      <c r="C93" s="9"/>
      <c r="D93" s="9"/>
      <c r="E93" s="9"/>
      <c r="F93" s="9"/>
      <c r="G93" s="9"/>
      <c r="H93" s="9">
        <v>3246.29</v>
      </c>
      <c r="I93" s="9"/>
      <c r="J93" s="10"/>
    </row>
    <row r="94" spans="2:10" x14ac:dyDescent="0.2">
      <c r="B94" s="8">
        <v>136.72</v>
      </c>
      <c r="C94" s="9"/>
      <c r="D94" s="9"/>
      <c r="E94" s="9"/>
      <c r="F94" s="9"/>
      <c r="G94" s="9"/>
      <c r="H94" s="9">
        <v>4194.2299999999996</v>
      </c>
      <c r="I94" s="9"/>
      <c r="J94" s="10"/>
    </row>
    <row r="95" spans="2:10" x14ac:dyDescent="0.2">
      <c r="B95" s="8">
        <v>106.67</v>
      </c>
      <c r="C95" s="9"/>
      <c r="D95" s="9"/>
      <c r="E95" s="9"/>
      <c r="F95" s="9"/>
      <c r="G95" s="9"/>
      <c r="H95" s="9">
        <v>4767.59</v>
      </c>
      <c r="I95" s="9"/>
      <c r="J95" s="10"/>
    </row>
    <row r="96" spans="2:10" x14ac:dyDescent="0.2">
      <c r="B96" s="8">
        <v>93.6</v>
      </c>
      <c r="C96" s="9"/>
      <c r="D96" s="9"/>
      <c r="E96" s="9"/>
      <c r="F96" s="9"/>
      <c r="G96" s="9"/>
      <c r="H96" s="9">
        <v>3412.71</v>
      </c>
      <c r="I96" s="9"/>
      <c r="J96" s="10"/>
    </row>
    <row r="97" spans="2:10" x14ac:dyDescent="0.2">
      <c r="B97" s="8">
        <v>172.44</v>
      </c>
      <c r="C97" s="9"/>
      <c r="D97" s="9"/>
      <c r="E97" s="9"/>
      <c r="F97" s="9"/>
      <c r="G97" s="9"/>
      <c r="H97" s="9">
        <v>2810.82</v>
      </c>
      <c r="I97" s="9"/>
      <c r="J97" s="10"/>
    </row>
    <row r="98" spans="2:10" x14ac:dyDescent="0.2">
      <c r="B98" s="8">
        <v>119.23</v>
      </c>
      <c r="C98" s="9"/>
      <c r="D98" s="9"/>
      <c r="E98" s="9"/>
      <c r="F98" s="9"/>
      <c r="G98" s="9"/>
      <c r="H98" s="9">
        <v>3773.46</v>
      </c>
      <c r="I98" s="9"/>
      <c r="J98" s="10"/>
    </row>
    <row r="99" spans="2:10" x14ac:dyDescent="0.2">
      <c r="B99" s="8">
        <v>128.97</v>
      </c>
      <c r="C99" s="9"/>
      <c r="D99" s="9"/>
      <c r="E99" s="9"/>
      <c r="F99" s="9"/>
      <c r="G99" s="9"/>
      <c r="H99" s="9">
        <v>3232.3</v>
      </c>
      <c r="I99" s="9"/>
      <c r="J99" s="10"/>
    </row>
    <row r="100" spans="2:10" x14ac:dyDescent="0.2">
      <c r="B100" s="8">
        <v>119.15</v>
      </c>
      <c r="C100" s="9"/>
      <c r="D100" s="9"/>
      <c r="E100" s="9"/>
      <c r="F100" s="9"/>
      <c r="G100" s="9"/>
      <c r="H100" s="9">
        <v>3211.9</v>
      </c>
      <c r="I100" s="9"/>
      <c r="J100" s="10"/>
    </row>
    <row r="101" spans="2:10" x14ac:dyDescent="0.2">
      <c r="B101" s="8">
        <v>157.81</v>
      </c>
      <c r="C101" s="9"/>
      <c r="D101" s="9"/>
      <c r="E101" s="9"/>
      <c r="F101" s="9"/>
      <c r="G101" s="9"/>
      <c r="H101" s="9">
        <v>4097.7700000000004</v>
      </c>
      <c r="I101" s="9"/>
      <c r="J101" s="10"/>
    </row>
    <row r="102" spans="2:10" x14ac:dyDescent="0.2">
      <c r="B102" s="8">
        <v>188.97</v>
      </c>
      <c r="C102" s="9"/>
      <c r="D102" s="9"/>
      <c r="E102" s="9"/>
      <c r="F102" s="9"/>
      <c r="G102" s="9"/>
      <c r="H102" s="9">
        <v>3509.41</v>
      </c>
      <c r="I102" s="9"/>
      <c r="J102" s="10"/>
    </row>
    <row r="103" spans="2:10" x14ac:dyDescent="0.2">
      <c r="B103" s="8">
        <v>143.69999999999999</v>
      </c>
      <c r="C103" s="9"/>
      <c r="D103" s="9"/>
      <c r="E103" s="9"/>
      <c r="F103" s="9"/>
      <c r="G103" s="9"/>
      <c r="H103" s="9">
        <v>3236.21</v>
      </c>
      <c r="I103" s="9"/>
      <c r="J103" s="10"/>
    </row>
    <row r="104" spans="2:10" x14ac:dyDescent="0.2">
      <c r="B104" s="8">
        <v>140.94999999999999</v>
      </c>
      <c r="C104" s="9"/>
      <c r="D104" s="9"/>
      <c r="E104" s="9"/>
      <c r="F104" s="9"/>
      <c r="G104" s="9"/>
      <c r="H104" s="9">
        <v>2550.13</v>
      </c>
      <c r="I104" s="9"/>
      <c r="J104" s="10"/>
    </row>
    <row r="105" spans="2:10" x14ac:dyDescent="0.2">
      <c r="B105" s="8">
        <v>131.75</v>
      </c>
      <c r="C105" s="9"/>
      <c r="D105" s="9"/>
      <c r="E105" s="9"/>
      <c r="F105" s="9"/>
      <c r="G105" s="9"/>
      <c r="H105" s="9">
        <v>4074.48</v>
      </c>
      <c r="I105" s="9"/>
      <c r="J105" s="10"/>
    </row>
    <row r="106" spans="2:10" x14ac:dyDescent="0.2">
      <c r="B106" s="8">
        <v>181.97</v>
      </c>
      <c r="C106" s="9"/>
      <c r="D106" s="9"/>
      <c r="E106" s="9"/>
      <c r="F106" s="9"/>
      <c r="G106" s="9"/>
      <c r="H106" s="9">
        <v>3202.83</v>
      </c>
      <c r="I106" s="9"/>
      <c r="J106" s="10"/>
    </row>
    <row r="107" spans="2:10" x14ac:dyDescent="0.2">
      <c r="B107" s="8">
        <v>144.86000000000001</v>
      </c>
      <c r="C107" s="9"/>
      <c r="D107" s="9"/>
      <c r="E107" s="9"/>
      <c r="F107" s="9"/>
      <c r="G107" s="9"/>
      <c r="H107" s="9">
        <v>2698.18</v>
      </c>
      <c r="I107" s="9"/>
      <c r="J107" s="10"/>
    </row>
    <row r="108" spans="2:10" x14ac:dyDescent="0.2">
      <c r="B108" s="8">
        <v>114.41</v>
      </c>
      <c r="C108" s="9"/>
      <c r="D108" s="9"/>
      <c r="E108" s="9"/>
      <c r="F108" s="9"/>
      <c r="G108" s="9"/>
      <c r="H108" s="9">
        <v>2892.82</v>
      </c>
      <c r="I108" s="9"/>
      <c r="J108" s="10"/>
    </row>
    <row r="109" spans="2:10" x14ac:dyDescent="0.2">
      <c r="B109" s="8">
        <v>58.02</v>
      </c>
      <c r="C109" s="9"/>
      <c r="D109" s="9"/>
      <c r="E109" s="9"/>
      <c r="F109" s="9"/>
      <c r="G109" s="9"/>
      <c r="H109" s="9">
        <v>3611.41</v>
      </c>
      <c r="I109" s="9"/>
      <c r="J109" s="10"/>
    </row>
    <row r="110" spans="2:10" x14ac:dyDescent="0.2">
      <c r="B110" s="8">
        <v>89.76</v>
      </c>
      <c r="C110" s="9"/>
      <c r="D110" s="9"/>
      <c r="E110" s="9"/>
      <c r="F110" s="9"/>
      <c r="G110" s="9"/>
      <c r="H110" s="9">
        <v>2912.13</v>
      </c>
      <c r="I110" s="9"/>
      <c r="J110" s="10"/>
    </row>
    <row r="111" spans="2:10" x14ac:dyDescent="0.2">
      <c r="B111" s="8">
        <v>61.4</v>
      </c>
      <c r="C111" s="9"/>
      <c r="D111" s="9"/>
      <c r="E111" s="9"/>
      <c r="F111" s="9"/>
      <c r="G111" s="9"/>
      <c r="H111" s="9">
        <v>3475.95</v>
      </c>
      <c r="I111" s="9"/>
      <c r="J111" s="10"/>
    </row>
    <row r="112" spans="2:10" x14ac:dyDescent="0.2">
      <c r="B112" s="8">
        <v>101.02</v>
      </c>
      <c r="C112" s="9"/>
      <c r="D112" s="9"/>
      <c r="E112" s="9"/>
      <c r="F112" s="9"/>
      <c r="G112" s="9"/>
      <c r="H112" s="9">
        <v>2714.76</v>
      </c>
      <c r="I112" s="9"/>
      <c r="J112" s="10"/>
    </row>
    <row r="113" spans="2:10" x14ac:dyDescent="0.2">
      <c r="B113" s="8">
        <v>122.31</v>
      </c>
      <c r="C113" s="9"/>
      <c r="D113" s="9"/>
      <c r="E113" s="9"/>
      <c r="F113" s="9"/>
      <c r="G113" s="9"/>
      <c r="H113" s="9"/>
      <c r="I113" s="9">
        <v>3889.46</v>
      </c>
      <c r="J113" s="10"/>
    </row>
    <row r="114" spans="2:10" x14ac:dyDescent="0.2">
      <c r="B114" s="8">
        <v>119.46</v>
      </c>
      <c r="C114" s="9"/>
      <c r="D114" s="9"/>
      <c r="E114" s="9"/>
      <c r="F114" s="9"/>
      <c r="G114" s="9"/>
      <c r="H114" s="9"/>
      <c r="I114" s="9">
        <v>5705.91</v>
      </c>
      <c r="J114" s="10"/>
    </row>
    <row r="115" spans="2:10" x14ac:dyDescent="0.2">
      <c r="B115" s="8">
        <v>122.61</v>
      </c>
      <c r="C115" s="9"/>
      <c r="D115" s="9"/>
      <c r="E115" s="9"/>
      <c r="F115" s="9"/>
      <c r="G115" s="9"/>
      <c r="H115" s="9"/>
      <c r="I115" s="9">
        <v>5712.79</v>
      </c>
      <c r="J115" s="10"/>
    </row>
    <row r="116" spans="2:10" x14ac:dyDescent="0.2">
      <c r="B116" s="8">
        <v>122.13</v>
      </c>
      <c r="C116" s="9"/>
      <c r="D116" s="9"/>
      <c r="E116" s="9"/>
      <c r="F116" s="9"/>
      <c r="G116" s="9"/>
      <c r="H116" s="9"/>
      <c r="I116" s="9">
        <v>6916.57</v>
      </c>
      <c r="J116" s="10"/>
    </row>
    <row r="117" spans="2:10" x14ac:dyDescent="0.2">
      <c r="B117" s="8">
        <v>120</v>
      </c>
      <c r="C117" s="9"/>
      <c r="D117" s="9"/>
      <c r="E117" s="9"/>
      <c r="F117" s="9"/>
      <c r="G117" s="9"/>
      <c r="H117" s="9"/>
      <c r="I117" s="9">
        <v>6371.12</v>
      </c>
      <c r="J117" s="10"/>
    </row>
    <row r="118" spans="2:10" x14ac:dyDescent="0.2">
      <c r="B118" s="8">
        <v>82.31</v>
      </c>
      <c r="C118" s="9"/>
      <c r="D118" s="9"/>
      <c r="E118" s="9"/>
      <c r="F118" s="9"/>
      <c r="G118" s="9"/>
      <c r="H118" s="9"/>
      <c r="I118" s="9">
        <v>7272.15</v>
      </c>
      <c r="J118" s="10"/>
    </row>
    <row r="119" spans="2:10" x14ac:dyDescent="0.2">
      <c r="B119" s="8">
        <v>102.13</v>
      </c>
      <c r="C119" s="9"/>
      <c r="D119" s="9"/>
      <c r="E119" s="9"/>
      <c r="F119" s="9"/>
      <c r="G119" s="9"/>
      <c r="H119" s="9"/>
      <c r="I119" s="9">
        <v>8008.96</v>
      </c>
      <c r="J119" s="10"/>
    </row>
    <row r="120" spans="2:10" x14ac:dyDescent="0.2">
      <c r="B120" s="8">
        <v>101.19</v>
      </c>
      <c r="C120" s="9"/>
      <c r="D120" s="9"/>
      <c r="E120" s="9"/>
      <c r="F120" s="9"/>
      <c r="G120" s="9"/>
      <c r="H120" s="9"/>
      <c r="I120" s="9">
        <v>7062.66</v>
      </c>
      <c r="J120" s="10"/>
    </row>
    <row r="121" spans="2:10" x14ac:dyDescent="0.2">
      <c r="B121" s="8">
        <v>94.03</v>
      </c>
      <c r="C121" s="9"/>
      <c r="D121" s="9"/>
      <c r="E121" s="9"/>
      <c r="F121" s="9"/>
      <c r="G121" s="9"/>
      <c r="H121" s="9"/>
      <c r="I121" s="9">
        <v>8806.58</v>
      </c>
      <c r="J121" s="10"/>
    </row>
    <row r="122" spans="2:10" x14ac:dyDescent="0.2">
      <c r="B122" s="8">
        <v>99.24</v>
      </c>
      <c r="C122" s="9"/>
      <c r="D122" s="9"/>
      <c r="E122" s="9"/>
      <c r="F122" s="9"/>
      <c r="G122" s="9"/>
      <c r="H122" s="9"/>
      <c r="I122" s="9">
        <v>6867.32</v>
      </c>
      <c r="J122" s="10"/>
    </row>
    <row r="123" spans="2:10" x14ac:dyDescent="0.2">
      <c r="B123" s="8">
        <v>104.42</v>
      </c>
      <c r="C123" s="9"/>
      <c r="D123" s="9"/>
      <c r="E123" s="9"/>
      <c r="F123" s="9"/>
      <c r="G123" s="9"/>
      <c r="H123" s="9"/>
      <c r="I123" s="9">
        <v>6237.92</v>
      </c>
      <c r="J123" s="10"/>
    </row>
    <row r="124" spans="2:10" x14ac:dyDescent="0.2">
      <c r="B124" s="8">
        <v>106.36</v>
      </c>
      <c r="C124" s="9"/>
      <c r="D124" s="9"/>
      <c r="E124" s="9"/>
      <c r="F124" s="9"/>
      <c r="G124" s="9"/>
      <c r="H124" s="9"/>
      <c r="I124" s="9">
        <v>7989.26</v>
      </c>
      <c r="J124" s="10"/>
    </row>
    <row r="125" spans="2:10" x14ac:dyDescent="0.2">
      <c r="B125" s="8">
        <v>102.27</v>
      </c>
      <c r="C125" s="9"/>
      <c r="D125" s="9"/>
      <c r="E125" s="9"/>
      <c r="F125" s="9"/>
      <c r="G125" s="9"/>
      <c r="H125" s="9"/>
      <c r="I125" s="9">
        <v>3925.49</v>
      </c>
      <c r="J125" s="10"/>
    </row>
    <row r="126" spans="2:10" x14ac:dyDescent="0.2">
      <c r="B126" s="8">
        <v>102.26</v>
      </c>
      <c r="C126" s="9"/>
      <c r="D126" s="9"/>
      <c r="E126" s="9"/>
      <c r="F126" s="9"/>
      <c r="G126" s="9"/>
      <c r="H126" s="9"/>
      <c r="I126" s="9">
        <v>5641.27</v>
      </c>
      <c r="J126" s="10"/>
    </row>
    <row r="127" spans="2:10" x14ac:dyDescent="0.2">
      <c r="B127" s="8">
        <v>133.04</v>
      </c>
      <c r="C127" s="9"/>
      <c r="D127" s="9"/>
      <c r="E127" s="9"/>
      <c r="F127" s="9"/>
      <c r="G127" s="9"/>
      <c r="H127" s="9"/>
      <c r="I127" s="9">
        <v>5324.53</v>
      </c>
      <c r="J127" s="10"/>
    </row>
    <row r="128" spans="2:10" x14ac:dyDescent="0.2">
      <c r="B128" s="8">
        <v>130</v>
      </c>
      <c r="C128" s="9"/>
      <c r="D128" s="9"/>
      <c r="E128" s="9"/>
      <c r="F128" s="9"/>
      <c r="G128" s="9"/>
      <c r="H128" s="9"/>
      <c r="I128" s="9">
        <v>5480.24</v>
      </c>
      <c r="J128" s="10"/>
    </row>
    <row r="129" spans="2:10" x14ac:dyDescent="0.2">
      <c r="B129" s="8">
        <v>132.28</v>
      </c>
      <c r="C129" s="9"/>
      <c r="D129" s="9"/>
      <c r="E129" s="9"/>
      <c r="F129" s="9"/>
      <c r="G129" s="9"/>
      <c r="H129" s="9"/>
      <c r="I129" s="9">
        <v>4045.95</v>
      </c>
      <c r="J129" s="10"/>
    </row>
    <row r="130" spans="2:10" x14ac:dyDescent="0.2">
      <c r="B130" s="8">
        <v>138.97</v>
      </c>
      <c r="C130" s="9"/>
      <c r="D130" s="9"/>
      <c r="E130" s="9"/>
      <c r="F130" s="9"/>
      <c r="G130" s="9"/>
      <c r="H130" s="9"/>
      <c r="I130" s="9">
        <v>2550.84</v>
      </c>
      <c r="J130" s="10"/>
    </row>
    <row r="131" spans="2:10" x14ac:dyDescent="0.2">
      <c r="B131" s="8">
        <v>126.88</v>
      </c>
      <c r="C131" s="9"/>
      <c r="D131" s="9"/>
      <c r="E131" s="9"/>
      <c r="F131" s="9"/>
      <c r="G131" s="9"/>
      <c r="H131" s="9"/>
      <c r="I131" s="9">
        <v>3642.92</v>
      </c>
      <c r="J131" s="10"/>
    </row>
    <row r="132" spans="2:10" x14ac:dyDescent="0.2">
      <c r="B132" s="8">
        <v>141.41</v>
      </c>
      <c r="C132" s="9"/>
      <c r="D132" s="9"/>
      <c r="E132" s="9"/>
      <c r="F132" s="9"/>
      <c r="G132" s="9"/>
      <c r="H132" s="9"/>
      <c r="I132" s="9">
        <v>4366.9799999999996</v>
      </c>
      <c r="J132" s="10"/>
    </row>
    <row r="133" spans="2:10" x14ac:dyDescent="0.2">
      <c r="B133" s="8">
        <v>148.72</v>
      </c>
      <c r="C133" s="9"/>
      <c r="D133" s="9"/>
      <c r="E133" s="9"/>
      <c r="F133" s="9"/>
      <c r="G133" s="9"/>
      <c r="H133" s="9"/>
      <c r="I133" s="9">
        <v>5109.26</v>
      </c>
      <c r="J133" s="10"/>
    </row>
    <row r="134" spans="2:10" x14ac:dyDescent="0.2">
      <c r="B134" s="8">
        <v>123.97</v>
      </c>
      <c r="C134" s="9"/>
      <c r="D134" s="9"/>
      <c r="E134" s="9"/>
      <c r="F134" s="9"/>
      <c r="G134" s="9"/>
      <c r="H134" s="9"/>
      <c r="I134" s="9">
        <v>5015.8500000000004</v>
      </c>
      <c r="J134" s="10"/>
    </row>
    <row r="135" spans="2:10" x14ac:dyDescent="0.2">
      <c r="B135" s="8">
        <v>111.46</v>
      </c>
      <c r="C135" s="9"/>
      <c r="D135" s="9"/>
      <c r="E135" s="9"/>
      <c r="F135" s="9"/>
      <c r="G135" s="9"/>
      <c r="H135" s="9"/>
      <c r="I135" s="9">
        <v>3044.07</v>
      </c>
      <c r="J135" s="10"/>
    </row>
    <row r="136" spans="2:10" x14ac:dyDescent="0.2">
      <c r="B136" s="8">
        <v>78.95</v>
      </c>
      <c r="C136" s="9"/>
      <c r="D136" s="9"/>
      <c r="E136" s="9"/>
      <c r="F136" s="9"/>
      <c r="G136" s="9"/>
      <c r="H136" s="9"/>
      <c r="I136" s="9">
        <v>3499.87</v>
      </c>
      <c r="J136" s="10"/>
    </row>
    <row r="137" spans="2:10" x14ac:dyDescent="0.2">
      <c r="B137" s="8">
        <v>139.85</v>
      </c>
      <c r="C137" s="9"/>
      <c r="D137" s="9"/>
      <c r="E137" s="9"/>
      <c r="F137" s="9"/>
      <c r="G137" s="9"/>
      <c r="H137" s="9"/>
      <c r="I137" s="9"/>
      <c r="J137" s="10">
        <v>5644.32</v>
      </c>
    </row>
    <row r="138" spans="2:10" x14ac:dyDescent="0.2">
      <c r="B138" s="8">
        <v>127.94</v>
      </c>
      <c r="C138" s="9"/>
      <c r="D138" s="9"/>
      <c r="E138" s="9"/>
      <c r="F138" s="9"/>
      <c r="G138" s="9"/>
      <c r="H138" s="9"/>
      <c r="I138" s="9"/>
      <c r="J138" s="10">
        <v>5772.67</v>
      </c>
    </row>
    <row r="139" spans="2:10" x14ac:dyDescent="0.2">
      <c r="B139" s="8">
        <v>150.47</v>
      </c>
      <c r="C139" s="9"/>
      <c r="D139" s="9"/>
      <c r="E139" s="9"/>
      <c r="F139" s="9"/>
      <c r="G139" s="9"/>
      <c r="H139" s="9"/>
      <c r="I139" s="9"/>
      <c r="J139" s="10">
        <v>5071.1099999999997</v>
      </c>
    </row>
    <row r="140" spans="2:10" x14ac:dyDescent="0.2">
      <c r="B140" s="8">
        <v>135.41999999999999</v>
      </c>
      <c r="C140" s="9"/>
      <c r="D140" s="9"/>
      <c r="E140" s="9"/>
      <c r="F140" s="9"/>
      <c r="G140" s="9"/>
      <c r="H140" s="9"/>
      <c r="I140" s="9"/>
      <c r="J140" s="10">
        <v>6720.84</v>
      </c>
    </row>
    <row r="141" spans="2:10" x14ac:dyDescent="0.2">
      <c r="B141" s="8">
        <v>156.80000000000001</v>
      </c>
      <c r="C141" s="9"/>
      <c r="D141" s="9"/>
      <c r="E141" s="9"/>
      <c r="F141" s="9"/>
      <c r="G141" s="9"/>
      <c r="H141" s="9"/>
      <c r="I141" s="9"/>
      <c r="J141" s="10">
        <v>6321.4</v>
      </c>
    </row>
    <row r="142" spans="2:10" x14ac:dyDescent="0.2">
      <c r="B142" s="8">
        <v>159.32</v>
      </c>
      <c r="C142" s="9"/>
      <c r="D142" s="9"/>
      <c r="E142" s="9"/>
      <c r="F142" s="9"/>
      <c r="G142" s="9"/>
      <c r="H142" s="9"/>
      <c r="I142" s="9"/>
      <c r="J142" s="10">
        <v>5790.1</v>
      </c>
    </row>
    <row r="143" spans="2:10" x14ac:dyDescent="0.2">
      <c r="B143" s="8">
        <v>150</v>
      </c>
      <c r="C143" s="9"/>
      <c r="D143" s="9"/>
      <c r="E143" s="9"/>
      <c r="F143" s="9"/>
      <c r="G143" s="9"/>
      <c r="H143" s="9"/>
      <c r="I143" s="9"/>
      <c r="J143" s="10">
        <v>4892.7299999999996</v>
      </c>
    </row>
    <row r="144" spans="2:10" x14ac:dyDescent="0.2">
      <c r="B144" s="8">
        <v>168.24</v>
      </c>
      <c r="C144" s="9"/>
      <c r="D144" s="9"/>
      <c r="E144" s="9"/>
      <c r="F144" s="9"/>
      <c r="G144" s="9"/>
      <c r="H144" s="9"/>
      <c r="I144" s="9"/>
      <c r="J144" s="10">
        <v>5549.97</v>
      </c>
    </row>
    <row r="145" spans="2:10" x14ac:dyDescent="0.2">
      <c r="B145" s="8">
        <v>101.38</v>
      </c>
      <c r="C145" s="9"/>
      <c r="D145" s="9"/>
      <c r="E145" s="9"/>
      <c r="F145" s="9"/>
      <c r="G145" s="9"/>
      <c r="H145" s="9"/>
      <c r="I145" s="9"/>
      <c r="J145" s="10">
        <v>7537.61</v>
      </c>
    </row>
    <row r="146" spans="2:10" x14ac:dyDescent="0.2">
      <c r="B146" s="8">
        <v>102.11</v>
      </c>
      <c r="C146" s="9"/>
      <c r="D146" s="9"/>
      <c r="E146" s="9"/>
      <c r="F146" s="9"/>
      <c r="G146" s="9"/>
      <c r="H146" s="9"/>
      <c r="I146" s="9"/>
      <c r="J146" s="10">
        <v>6305.38</v>
      </c>
    </row>
    <row r="147" spans="2:10" x14ac:dyDescent="0.2">
      <c r="B147" s="8">
        <v>104.59</v>
      </c>
      <c r="C147" s="9"/>
      <c r="D147" s="9"/>
      <c r="E147" s="9"/>
      <c r="F147" s="9"/>
      <c r="G147" s="9"/>
      <c r="H147" s="9"/>
      <c r="I147" s="9"/>
      <c r="J147" s="10">
        <v>6231.82</v>
      </c>
    </row>
    <row r="148" spans="2:10" x14ac:dyDescent="0.2">
      <c r="B148" s="8">
        <v>111.54</v>
      </c>
      <c r="C148" s="9"/>
      <c r="D148" s="9"/>
      <c r="E148" s="9"/>
      <c r="F148" s="9"/>
      <c r="G148" s="9"/>
      <c r="H148" s="9"/>
      <c r="I148" s="9"/>
      <c r="J148" s="10">
        <v>6413.64</v>
      </c>
    </row>
    <row r="149" spans="2:10" x14ac:dyDescent="0.2">
      <c r="B149" s="8">
        <v>139.41999999999999</v>
      </c>
      <c r="C149" s="9"/>
      <c r="D149" s="9"/>
      <c r="E149" s="9"/>
      <c r="F149" s="9"/>
      <c r="G149" s="9"/>
      <c r="H149" s="9"/>
      <c r="I149" s="9"/>
      <c r="J149" s="10">
        <v>2908.45</v>
      </c>
    </row>
    <row r="150" spans="2:10" x14ac:dyDescent="0.2">
      <c r="B150" s="8">
        <v>126.61</v>
      </c>
      <c r="C150" s="9"/>
      <c r="D150" s="9"/>
      <c r="E150" s="9"/>
      <c r="F150" s="9"/>
      <c r="G150" s="9"/>
      <c r="H150" s="9"/>
      <c r="I150" s="9"/>
      <c r="J150" s="10">
        <v>3231.21</v>
      </c>
    </row>
    <row r="151" spans="2:10" x14ac:dyDescent="0.2">
      <c r="B151" s="8">
        <v>137.78</v>
      </c>
      <c r="C151" s="9"/>
      <c r="D151" s="9"/>
      <c r="E151" s="9"/>
      <c r="F151" s="9"/>
      <c r="G151" s="9"/>
      <c r="H151" s="9"/>
      <c r="I151" s="9"/>
      <c r="J151" s="10">
        <v>3154.6</v>
      </c>
    </row>
    <row r="152" spans="2:10" x14ac:dyDescent="0.2">
      <c r="B152" s="8">
        <v>109.18</v>
      </c>
      <c r="C152" s="9"/>
      <c r="D152" s="9"/>
      <c r="E152" s="9"/>
      <c r="F152" s="9"/>
      <c r="G152" s="9"/>
      <c r="H152" s="9"/>
      <c r="I152" s="9"/>
      <c r="J152" s="10">
        <v>3376.05</v>
      </c>
    </row>
    <row r="153" spans="2:10" x14ac:dyDescent="0.2">
      <c r="B153" s="8">
        <v>189.72</v>
      </c>
      <c r="C153" s="9"/>
      <c r="D153" s="9"/>
      <c r="E153" s="9"/>
      <c r="F153" s="9"/>
      <c r="G153" s="9"/>
      <c r="H153" s="9"/>
      <c r="I153" s="9"/>
      <c r="J153" s="10">
        <v>2536.92</v>
      </c>
    </row>
    <row r="154" spans="2:10" x14ac:dyDescent="0.2">
      <c r="B154" s="8">
        <v>160.78</v>
      </c>
      <c r="C154" s="9"/>
      <c r="D154" s="9"/>
      <c r="E154" s="9"/>
      <c r="F154" s="9"/>
      <c r="G154" s="9"/>
      <c r="H154" s="9"/>
      <c r="I154" s="9"/>
      <c r="J154" s="10">
        <v>3602.19</v>
      </c>
    </row>
    <row r="155" spans="2:10" x14ac:dyDescent="0.2">
      <c r="B155" s="8">
        <v>205.49</v>
      </c>
      <c r="C155" s="9"/>
      <c r="D155" s="9"/>
      <c r="E155" s="9"/>
      <c r="F155" s="9"/>
      <c r="G155" s="9"/>
      <c r="H155" s="9"/>
      <c r="I155" s="9"/>
      <c r="J155" s="10">
        <v>3541.69</v>
      </c>
    </row>
    <row r="156" spans="2:10" x14ac:dyDescent="0.2">
      <c r="B156" s="8">
        <v>131.87</v>
      </c>
      <c r="C156" s="9"/>
      <c r="D156" s="9"/>
      <c r="E156" s="9"/>
      <c r="F156" s="9"/>
      <c r="G156" s="9"/>
      <c r="H156" s="9"/>
      <c r="I156" s="9"/>
      <c r="J156" s="10">
        <v>2971.3</v>
      </c>
    </row>
    <row r="157" spans="2:10" x14ac:dyDescent="0.2">
      <c r="B157" s="8">
        <v>175.89</v>
      </c>
      <c r="C157" s="9"/>
      <c r="D157" s="9"/>
      <c r="E157" s="9"/>
      <c r="F157" s="9"/>
      <c r="G157" s="9"/>
      <c r="H157" s="9"/>
      <c r="I157" s="9"/>
      <c r="J157" s="10">
        <v>4088.31</v>
      </c>
    </row>
    <row r="158" spans="2:10" x14ac:dyDescent="0.2">
      <c r="B158" s="8">
        <v>94.96</v>
      </c>
      <c r="C158" s="9"/>
      <c r="D158" s="9"/>
      <c r="E158" s="9"/>
      <c r="F158" s="9"/>
      <c r="G158" s="9"/>
      <c r="H158" s="9"/>
      <c r="I158" s="9"/>
      <c r="J158" s="10">
        <v>4653.46</v>
      </c>
    </row>
    <row r="159" spans="2:10" x14ac:dyDescent="0.2">
      <c r="B159" s="8">
        <v>113.73</v>
      </c>
      <c r="C159" s="9"/>
      <c r="D159" s="9"/>
      <c r="E159" s="9"/>
      <c r="F159" s="9"/>
      <c r="G159" s="9"/>
      <c r="H159" s="9"/>
      <c r="I159" s="9"/>
      <c r="J159" s="10">
        <v>4487.28</v>
      </c>
    </row>
    <row r="160" spans="2:10" x14ac:dyDescent="0.2">
      <c r="B160" s="8">
        <v>131.68</v>
      </c>
      <c r="C160" s="9"/>
      <c r="D160" s="9"/>
      <c r="E160" s="9"/>
      <c r="F160" s="9"/>
      <c r="G160" s="9"/>
      <c r="H160" s="9"/>
      <c r="I160" s="9"/>
      <c r="J160" s="10">
        <v>3037.9</v>
      </c>
    </row>
    <row r="161" spans="2:10" x14ac:dyDescent="0.2">
      <c r="B161" s="8">
        <v>159.43</v>
      </c>
      <c r="C161" s="9"/>
      <c r="D161" s="9"/>
      <c r="E161" s="9"/>
      <c r="F161" s="9"/>
      <c r="G161" s="9"/>
      <c r="H161" s="9"/>
      <c r="I161" s="9"/>
      <c r="J161" s="10">
        <v>4173.91</v>
      </c>
    </row>
    <row r="162" spans="2:10" x14ac:dyDescent="0.2">
      <c r="B162" s="8">
        <v>134.44999999999999</v>
      </c>
      <c r="C162" s="9"/>
      <c r="D162" s="9"/>
      <c r="E162" s="9"/>
      <c r="F162" s="9"/>
      <c r="G162" s="9"/>
      <c r="H162" s="9"/>
      <c r="I162" s="9"/>
      <c r="J162" s="10">
        <v>4608.4399999999996</v>
      </c>
    </row>
    <row r="163" spans="2:10" x14ac:dyDescent="0.2">
      <c r="B163" s="8">
        <v>130.77000000000001</v>
      </c>
      <c r="C163" s="9"/>
      <c r="D163" s="9"/>
      <c r="E163" s="9"/>
      <c r="F163" s="9"/>
      <c r="G163" s="9"/>
      <c r="H163" s="9"/>
      <c r="I163" s="9"/>
      <c r="J163" s="10">
        <v>3731.48</v>
      </c>
    </row>
    <row r="164" spans="2:10" x14ac:dyDescent="0.2">
      <c r="B164" s="8">
        <v>87.39</v>
      </c>
      <c r="C164" s="9"/>
      <c r="D164" s="9"/>
      <c r="E164" s="9"/>
      <c r="F164" s="9"/>
      <c r="G164" s="9"/>
      <c r="H164" s="9"/>
      <c r="I164" s="9"/>
      <c r="J164" s="10">
        <v>4548.49</v>
      </c>
    </row>
    <row r="165" spans="2:10" x14ac:dyDescent="0.2">
      <c r="B165" s="8">
        <v>106.38</v>
      </c>
      <c r="C165" s="9"/>
      <c r="D165" s="9"/>
      <c r="E165" s="9"/>
      <c r="F165" s="9"/>
      <c r="G165" s="9"/>
      <c r="H165" s="9"/>
      <c r="I165" s="9"/>
      <c r="J165" s="10">
        <v>4545.91</v>
      </c>
    </row>
    <row r="166" spans="2:10" x14ac:dyDescent="0.2">
      <c r="B166" s="8">
        <v>113.33</v>
      </c>
      <c r="C166" s="9"/>
      <c r="D166" s="9"/>
      <c r="E166" s="9"/>
      <c r="F166" s="9"/>
      <c r="G166" s="9"/>
      <c r="H166" s="9"/>
      <c r="I166" s="9"/>
      <c r="J166" s="10">
        <v>3739.22</v>
      </c>
    </row>
    <row r="167" spans="2:10" x14ac:dyDescent="0.2">
      <c r="B167" s="8">
        <v>130.11000000000001</v>
      </c>
      <c r="C167" s="9"/>
      <c r="D167" s="9"/>
      <c r="E167" s="9"/>
      <c r="F167" s="9"/>
      <c r="G167" s="9"/>
      <c r="H167" s="9"/>
      <c r="I167" s="9"/>
      <c r="J167" s="10">
        <v>3802.92</v>
      </c>
    </row>
    <row r="168" spans="2:10" x14ac:dyDescent="0.2">
      <c r="B168" s="8">
        <v>129.72999999999999</v>
      </c>
      <c r="C168" s="9"/>
      <c r="D168" s="9"/>
      <c r="E168" s="9"/>
      <c r="F168" s="9"/>
      <c r="G168" s="9"/>
      <c r="H168" s="9"/>
      <c r="I168" s="9"/>
      <c r="J168" s="10">
        <v>4940.1000000000004</v>
      </c>
    </row>
    <row r="169" spans="2:10" x14ac:dyDescent="0.2">
      <c r="B169" s="8">
        <v>128.83000000000001</v>
      </c>
      <c r="C169" s="9"/>
      <c r="D169" s="9"/>
      <c r="E169" s="9"/>
      <c r="F169" s="9"/>
      <c r="G169" s="9"/>
      <c r="H169" s="9"/>
      <c r="I169" s="9"/>
      <c r="J169" s="10">
        <v>3970.59</v>
      </c>
    </row>
    <row r="170" spans="2:10" x14ac:dyDescent="0.2">
      <c r="B170" s="8">
        <v>117.2</v>
      </c>
      <c r="C170" s="9"/>
      <c r="D170" s="9"/>
      <c r="E170" s="9"/>
      <c r="F170" s="9"/>
      <c r="G170" s="9"/>
      <c r="H170" s="9"/>
      <c r="I170" s="9"/>
      <c r="J170" s="10">
        <v>3646.43</v>
      </c>
    </row>
    <row r="171" spans="2:10" ht="17" thickBot="1" x14ac:dyDescent="0.25">
      <c r="B171" s="11">
        <v>123</v>
      </c>
      <c r="C171" s="12"/>
      <c r="D171" s="12"/>
      <c r="E171" s="12"/>
      <c r="F171" s="12"/>
      <c r="G171" s="12"/>
      <c r="H171" s="12"/>
      <c r="I171" s="12"/>
      <c r="J171" s="13">
        <v>5064.3900000000003</v>
      </c>
    </row>
    <row r="172" spans="2:10" x14ac:dyDescent="0.2">
      <c r="B172" s="4" t="s">
        <v>20</v>
      </c>
      <c r="C172">
        <f>COUNT(C5:C171)</f>
        <v>27</v>
      </c>
      <c r="D172">
        <f t="shared" ref="D172:J172" si="0">COUNT(D5:D171)</f>
        <v>12</v>
      </c>
      <c r="E172">
        <f t="shared" si="0"/>
        <v>16</v>
      </c>
      <c r="F172">
        <f t="shared" si="0"/>
        <v>13</v>
      </c>
      <c r="G172">
        <f t="shared" si="0"/>
        <v>16</v>
      </c>
      <c r="H172">
        <f t="shared" si="0"/>
        <v>24</v>
      </c>
      <c r="I172">
        <f t="shared" si="0"/>
        <v>24</v>
      </c>
      <c r="J172">
        <f t="shared" si="0"/>
        <v>35</v>
      </c>
    </row>
    <row r="173" spans="2:10" x14ac:dyDescent="0.2">
      <c r="B173" t="s">
        <v>34</v>
      </c>
      <c r="C173" t="s">
        <v>36</v>
      </c>
    </row>
    <row r="174" spans="2:10" x14ac:dyDescent="0.2">
      <c r="B174" t="s">
        <v>35</v>
      </c>
      <c r="C174">
        <v>0.40570000000000001</v>
      </c>
    </row>
  </sheetData>
  <mergeCells count="1">
    <mergeCell ref="C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BEF0-38B5-A843-B17A-4BCB39DFD9D8}">
  <sheetPr>
    <tabColor theme="3" tint="0.79998168889431442"/>
  </sheetPr>
  <dimension ref="B3:J63"/>
  <sheetViews>
    <sheetView topLeftCell="A71" workbookViewId="0">
      <selection activeCell="M48" sqref="M48"/>
    </sheetView>
  </sheetViews>
  <sheetFormatPr baseColWidth="10" defaultRowHeight="16" x14ac:dyDescent="0.2"/>
  <cols>
    <col min="2" max="2" width="22.1640625" customWidth="1"/>
  </cols>
  <sheetData>
    <row r="3" spans="2:10" ht="30" customHeight="1" x14ac:dyDescent="0.2">
      <c r="C3" s="117" t="s">
        <v>152</v>
      </c>
      <c r="D3" s="117"/>
      <c r="E3" s="26"/>
      <c r="F3" s="26"/>
      <c r="G3" s="26"/>
      <c r="H3" s="26"/>
      <c r="I3" s="26"/>
      <c r="J3" s="26"/>
    </row>
    <row r="4" spans="2:10" ht="30" thickBot="1" x14ac:dyDescent="0.25">
      <c r="B4" s="25" t="s">
        <v>33</v>
      </c>
      <c r="C4" s="2" t="s">
        <v>30</v>
      </c>
      <c r="D4" s="2" t="s">
        <v>31</v>
      </c>
      <c r="E4" s="2"/>
      <c r="F4" s="2"/>
      <c r="G4" s="2"/>
      <c r="H4" s="2"/>
    </row>
    <row r="5" spans="2:10" x14ac:dyDescent="0.2">
      <c r="B5" s="5">
        <v>70</v>
      </c>
      <c r="C5" s="6">
        <v>3889.46</v>
      </c>
      <c r="D5" s="7"/>
    </row>
    <row r="6" spans="2:10" x14ac:dyDescent="0.2">
      <c r="B6" s="8">
        <v>77.849999999999994</v>
      </c>
      <c r="C6" s="9">
        <v>5705.91</v>
      </c>
      <c r="D6" s="10"/>
    </row>
    <row r="7" spans="2:10" x14ac:dyDescent="0.2">
      <c r="B7" s="8">
        <v>60.87</v>
      </c>
      <c r="C7" s="9">
        <v>5712.79</v>
      </c>
      <c r="D7" s="10"/>
    </row>
    <row r="8" spans="2:10" x14ac:dyDescent="0.2">
      <c r="B8" s="8">
        <v>81.97</v>
      </c>
      <c r="C8" s="9">
        <v>6916.57</v>
      </c>
      <c r="D8" s="10"/>
    </row>
    <row r="9" spans="2:10" x14ac:dyDescent="0.2">
      <c r="B9" s="8">
        <v>36.92</v>
      </c>
      <c r="C9" s="9">
        <v>6371.12</v>
      </c>
      <c r="D9" s="10"/>
    </row>
    <row r="10" spans="2:10" x14ac:dyDescent="0.2">
      <c r="B10" s="8">
        <v>43.85</v>
      </c>
      <c r="C10" s="9">
        <v>7272.15</v>
      </c>
      <c r="D10" s="10"/>
    </row>
    <row r="11" spans="2:10" x14ac:dyDescent="0.2">
      <c r="B11" s="8">
        <v>23.4</v>
      </c>
      <c r="C11" s="9">
        <v>8008.96</v>
      </c>
      <c r="D11" s="10"/>
    </row>
    <row r="12" spans="2:10" x14ac:dyDescent="0.2">
      <c r="B12" s="8">
        <v>71.430000000000007</v>
      </c>
      <c r="C12" s="9">
        <v>7062.66</v>
      </c>
      <c r="D12" s="10"/>
    </row>
    <row r="13" spans="2:10" x14ac:dyDescent="0.2">
      <c r="B13" s="8">
        <v>93.28</v>
      </c>
      <c r="C13" s="9">
        <v>8806.58</v>
      </c>
      <c r="D13" s="10"/>
    </row>
    <row r="14" spans="2:10" x14ac:dyDescent="0.2">
      <c r="B14" s="8">
        <v>73.48</v>
      </c>
      <c r="C14" s="9">
        <v>6867.32</v>
      </c>
      <c r="D14" s="10"/>
    </row>
    <row r="15" spans="2:10" x14ac:dyDescent="0.2">
      <c r="B15" s="8">
        <v>69.03</v>
      </c>
      <c r="C15" s="9">
        <v>6237.92</v>
      </c>
      <c r="D15" s="10"/>
    </row>
    <row r="16" spans="2:10" x14ac:dyDescent="0.2">
      <c r="B16" s="8">
        <v>53.64</v>
      </c>
      <c r="C16" s="9">
        <v>7989.26</v>
      </c>
      <c r="D16" s="10"/>
    </row>
    <row r="17" spans="2:4" x14ac:dyDescent="0.2">
      <c r="B17" s="8">
        <v>9.85</v>
      </c>
      <c r="C17" s="9">
        <v>3925.49</v>
      </c>
      <c r="D17" s="10"/>
    </row>
    <row r="18" spans="2:4" x14ac:dyDescent="0.2">
      <c r="B18" s="8">
        <v>21.05</v>
      </c>
      <c r="C18" s="9">
        <v>5641.27</v>
      </c>
      <c r="D18" s="10"/>
    </row>
    <row r="19" spans="2:4" x14ac:dyDescent="0.2">
      <c r="B19" s="8">
        <v>33.04</v>
      </c>
      <c r="C19" s="9">
        <v>5324.53</v>
      </c>
      <c r="D19" s="10"/>
    </row>
    <row r="20" spans="2:4" x14ac:dyDescent="0.2">
      <c r="B20" s="8">
        <v>7.27</v>
      </c>
      <c r="C20" s="9">
        <v>5480.24</v>
      </c>
      <c r="D20" s="10"/>
    </row>
    <row r="21" spans="2:4" x14ac:dyDescent="0.2">
      <c r="B21" s="8">
        <v>63.78</v>
      </c>
      <c r="C21" s="9">
        <v>4045.95</v>
      </c>
      <c r="D21" s="10"/>
    </row>
    <row r="22" spans="2:4" x14ac:dyDescent="0.2">
      <c r="B22" s="8">
        <v>54.41</v>
      </c>
      <c r="C22" s="9">
        <v>2550.84</v>
      </c>
      <c r="D22" s="10"/>
    </row>
    <row r="23" spans="2:4" x14ac:dyDescent="0.2">
      <c r="B23" s="8">
        <v>45.16</v>
      </c>
      <c r="C23" s="9">
        <v>3642.92</v>
      </c>
      <c r="D23" s="10"/>
    </row>
    <row r="24" spans="2:4" x14ac:dyDescent="0.2">
      <c r="B24" s="8">
        <v>40.4</v>
      </c>
      <c r="C24" s="9">
        <v>4366.9799999999996</v>
      </c>
      <c r="D24" s="10"/>
    </row>
    <row r="25" spans="2:4" x14ac:dyDescent="0.2">
      <c r="B25" s="8">
        <v>3.31</v>
      </c>
      <c r="C25" s="9">
        <v>5015.8500000000004</v>
      </c>
      <c r="D25" s="10"/>
    </row>
    <row r="26" spans="2:4" x14ac:dyDescent="0.2">
      <c r="B26" s="8">
        <v>65.41</v>
      </c>
      <c r="C26" s="9"/>
      <c r="D26" s="10">
        <v>5644.32</v>
      </c>
    </row>
    <row r="27" spans="2:4" x14ac:dyDescent="0.2">
      <c r="B27" s="8">
        <v>56.62</v>
      </c>
      <c r="C27" s="9"/>
      <c r="D27" s="10">
        <v>5772.67</v>
      </c>
    </row>
    <row r="28" spans="2:4" x14ac:dyDescent="0.2">
      <c r="B28" s="8">
        <v>71.03</v>
      </c>
      <c r="C28" s="9"/>
      <c r="D28" s="10">
        <v>5071.1099999999997</v>
      </c>
    </row>
    <row r="29" spans="2:4" x14ac:dyDescent="0.2">
      <c r="B29" s="8">
        <v>59.38</v>
      </c>
      <c r="C29" s="9"/>
      <c r="D29" s="10">
        <v>6720.84</v>
      </c>
    </row>
    <row r="30" spans="2:4" x14ac:dyDescent="0.2">
      <c r="B30" s="8">
        <v>58.4</v>
      </c>
      <c r="C30" s="9"/>
      <c r="D30" s="10">
        <v>6321.4</v>
      </c>
    </row>
    <row r="31" spans="2:4" x14ac:dyDescent="0.2">
      <c r="B31" s="8">
        <v>47.46</v>
      </c>
      <c r="C31" s="9"/>
      <c r="D31" s="10">
        <v>5790.1</v>
      </c>
    </row>
    <row r="32" spans="2:4" x14ac:dyDescent="0.2">
      <c r="B32" s="8">
        <v>48.86</v>
      </c>
      <c r="C32" s="9"/>
      <c r="D32" s="10">
        <v>4892.7299999999996</v>
      </c>
    </row>
    <row r="33" spans="2:4" x14ac:dyDescent="0.2">
      <c r="B33" s="8">
        <v>20</v>
      </c>
      <c r="C33" s="9"/>
      <c r="D33" s="10">
        <v>5549.97</v>
      </c>
    </row>
    <row r="34" spans="2:4" x14ac:dyDescent="0.2">
      <c r="B34" s="8">
        <v>209.66</v>
      </c>
      <c r="C34" s="9"/>
      <c r="D34" s="10">
        <v>7537.61</v>
      </c>
    </row>
    <row r="35" spans="2:4" x14ac:dyDescent="0.2">
      <c r="B35" s="8">
        <v>233.1</v>
      </c>
      <c r="C35" s="9"/>
      <c r="D35" s="10">
        <v>6305.38</v>
      </c>
    </row>
    <row r="36" spans="2:4" x14ac:dyDescent="0.2">
      <c r="B36" s="8">
        <v>224.77</v>
      </c>
      <c r="C36" s="9"/>
      <c r="D36" s="10">
        <v>6231.82</v>
      </c>
    </row>
    <row r="37" spans="2:4" x14ac:dyDescent="0.2">
      <c r="B37" s="8">
        <v>154.81</v>
      </c>
      <c r="C37" s="9"/>
      <c r="D37" s="10">
        <v>6413.64</v>
      </c>
    </row>
    <row r="38" spans="2:4" x14ac:dyDescent="0.2">
      <c r="B38" s="8">
        <v>62.5</v>
      </c>
      <c r="C38" s="9"/>
      <c r="D38" s="10">
        <v>2908.45</v>
      </c>
    </row>
    <row r="39" spans="2:4" x14ac:dyDescent="0.2">
      <c r="B39" s="8">
        <v>42.2</v>
      </c>
      <c r="C39" s="9"/>
      <c r="D39" s="10">
        <v>3231.21</v>
      </c>
    </row>
    <row r="40" spans="2:4" x14ac:dyDescent="0.2">
      <c r="B40" s="8">
        <v>38.89</v>
      </c>
      <c r="C40" s="9"/>
      <c r="D40" s="10">
        <v>3154.6</v>
      </c>
    </row>
    <row r="41" spans="2:4" x14ac:dyDescent="0.2">
      <c r="B41" s="8">
        <v>39.799999999999997</v>
      </c>
      <c r="C41" s="9"/>
      <c r="D41" s="10">
        <v>3376.05</v>
      </c>
    </row>
    <row r="42" spans="2:4" x14ac:dyDescent="0.2">
      <c r="B42" s="8">
        <v>45.79</v>
      </c>
      <c r="C42" s="9"/>
      <c r="D42" s="10">
        <v>2536.92</v>
      </c>
    </row>
    <row r="43" spans="2:4" x14ac:dyDescent="0.2">
      <c r="B43" s="8">
        <v>48.04</v>
      </c>
      <c r="C43" s="9"/>
      <c r="D43" s="10">
        <v>3602.19</v>
      </c>
    </row>
    <row r="44" spans="2:4" x14ac:dyDescent="0.2">
      <c r="B44" s="8">
        <v>54.95</v>
      </c>
      <c r="C44" s="9"/>
      <c r="D44" s="10">
        <v>3541.69</v>
      </c>
    </row>
    <row r="45" spans="2:4" x14ac:dyDescent="0.2">
      <c r="B45" s="8">
        <v>73.63</v>
      </c>
      <c r="C45" s="9"/>
      <c r="D45" s="10">
        <v>2971.3</v>
      </c>
    </row>
    <row r="46" spans="2:4" x14ac:dyDescent="0.2">
      <c r="B46" s="8">
        <v>33.04</v>
      </c>
      <c r="C46" s="9"/>
      <c r="D46" s="10">
        <v>4088.31</v>
      </c>
    </row>
    <row r="47" spans="2:4" x14ac:dyDescent="0.2">
      <c r="B47" s="8">
        <v>41.18</v>
      </c>
      <c r="C47" s="9"/>
      <c r="D47" s="10">
        <v>4653.46</v>
      </c>
    </row>
    <row r="48" spans="2:4" x14ac:dyDescent="0.2">
      <c r="B48" s="8">
        <v>15.69</v>
      </c>
      <c r="C48" s="9"/>
      <c r="D48" s="10">
        <v>4487.28</v>
      </c>
    </row>
    <row r="49" spans="2:4" x14ac:dyDescent="0.2">
      <c r="B49" s="8">
        <v>36.630000000000003</v>
      </c>
      <c r="C49" s="9"/>
      <c r="D49" s="10">
        <v>3037.9</v>
      </c>
    </row>
    <row r="50" spans="2:4" x14ac:dyDescent="0.2">
      <c r="B50" s="8">
        <v>41.51</v>
      </c>
      <c r="C50" s="9"/>
      <c r="D50" s="10">
        <v>4173.91</v>
      </c>
    </row>
    <row r="51" spans="2:4" x14ac:dyDescent="0.2">
      <c r="B51" s="8">
        <v>43.7</v>
      </c>
      <c r="C51" s="9"/>
      <c r="D51" s="10">
        <v>4608.4399999999996</v>
      </c>
    </row>
    <row r="52" spans="2:4" x14ac:dyDescent="0.2">
      <c r="B52" s="8">
        <v>38.46</v>
      </c>
      <c r="C52" s="9"/>
      <c r="D52" s="10">
        <v>3731.48</v>
      </c>
    </row>
    <row r="53" spans="2:4" x14ac:dyDescent="0.2">
      <c r="B53" s="8">
        <v>130.63</v>
      </c>
      <c r="C53" s="9"/>
      <c r="D53" s="10">
        <v>4548.49</v>
      </c>
    </row>
    <row r="54" spans="2:4" x14ac:dyDescent="0.2">
      <c r="B54" s="8">
        <v>141.49</v>
      </c>
      <c r="C54" s="9"/>
      <c r="D54" s="10">
        <v>4545.91</v>
      </c>
    </row>
    <row r="55" spans="2:4" x14ac:dyDescent="0.2">
      <c r="B55" s="8">
        <v>113.33</v>
      </c>
      <c r="C55" s="9"/>
      <c r="D55" s="10">
        <v>3739.22</v>
      </c>
    </row>
    <row r="56" spans="2:4" x14ac:dyDescent="0.2">
      <c r="B56" s="8">
        <v>102.15</v>
      </c>
      <c r="C56" s="9"/>
      <c r="D56" s="10">
        <v>3802.92</v>
      </c>
    </row>
    <row r="57" spans="2:4" x14ac:dyDescent="0.2">
      <c r="B57" s="8">
        <v>161.26</v>
      </c>
      <c r="C57" s="9"/>
      <c r="D57" s="10">
        <v>4940.1000000000004</v>
      </c>
    </row>
    <row r="58" spans="2:4" x14ac:dyDescent="0.2">
      <c r="B58" s="8">
        <v>119.82</v>
      </c>
      <c r="C58" s="9"/>
      <c r="D58" s="10">
        <v>3970.59</v>
      </c>
    </row>
    <row r="59" spans="2:4" x14ac:dyDescent="0.2">
      <c r="B59" s="8">
        <v>122.58</v>
      </c>
      <c r="C59" s="9"/>
      <c r="D59" s="10">
        <v>3646.43</v>
      </c>
    </row>
    <row r="60" spans="2:4" ht="17" thickBot="1" x14ac:dyDescent="0.25">
      <c r="B60" s="11">
        <v>83</v>
      </c>
      <c r="C60" s="12"/>
      <c r="D60" s="13">
        <v>5064.3900000000003</v>
      </c>
    </row>
    <row r="61" spans="2:4" x14ac:dyDescent="0.2">
      <c r="B61" t="s">
        <v>20</v>
      </c>
      <c r="C61">
        <f>COUNT(C5:C60)</f>
        <v>21</v>
      </c>
      <c r="D61">
        <f>COUNT(D5:D60)</f>
        <v>35</v>
      </c>
    </row>
    <row r="62" spans="2:4" x14ac:dyDescent="0.2">
      <c r="B62" t="s">
        <v>34</v>
      </c>
      <c r="C62">
        <v>0.2165</v>
      </c>
      <c r="D62" s="23">
        <v>4.1999999999999997E-3</v>
      </c>
    </row>
    <row r="63" spans="2:4" x14ac:dyDescent="0.2">
      <c r="B63" t="s">
        <v>35</v>
      </c>
      <c r="C63" s="1">
        <v>7.9219999999999999E-2</v>
      </c>
      <c r="D63" s="1">
        <v>0.22259999999999999</v>
      </c>
    </row>
  </sheetData>
  <mergeCells count="1">
    <mergeCell ref="C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2496-B553-D348-A2FE-BD70327921BB}">
  <sheetPr>
    <tabColor theme="5" tint="0.79998168889431442"/>
  </sheetPr>
  <dimension ref="A1:J14"/>
  <sheetViews>
    <sheetView workbookViewId="0">
      <selection activeCell="E21" sqref="E21"/>
    </sheetView>
  </sheetViews>
  <sheetFormatPr baseColWidth="10" defaultRowHeight="16" x14ac:dyDescent="0.2"/>
  <sheetData>
    <row r="1" spans="1:10" x14ac:dyDescent="0.2">
      <c r="A1" s="28"/>
      <c r="C1" s="118" t="s">
        <v>38</v>
      </c>
      <c r="D1" s="118"/>
      <c r="E1" s="118"/>
      <c r="F1" s="118"/>
      <c r="G1" s="118"/>
      <c r="H1" s="118"/>
      <c r="I1" s="118"/>
      <c r="J1" s="118"/>
    </row>
    <row r="2" spans="1:10" x14ac:dyDescent="0.2">
      <c r="C2" s="116" t="s">
        <v>37</v>
      </c>
      <c r="D2" s="116"/>
      <c r="E2" s="116"/>
      <c r="F2" s="116"/>
      <c r="G2" s="116"/>
      <c r="H2" s="116"/>
      <c r="I2" s="116"/>
      <c r="J2" s="116"/>
    </row>
    <row r="3" spans="1:10" ht="17" thickBot="1" x14ac:dyDescent="0.25">
      <c r="B3" t="s">
        <v>6</v>
      </c>
      <c r="C3" s="4" t="s">
        <v>22</v>
      </c>
      <c r="D3" s="4" t="s">
        <v>23</v>
      </c>
      <c r="E3" s="4">
        <v>1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</row>
    <row r="4" spans="1:10" x14ac:dyDescent="0.2">
      <c r="C4" s="5">
        <v>11.85256624</v>
      </c>
      <c r="D4" s="6">
        <v>2.5152103540000001</v>
      </c>
      <c r="E4" s="6">
        <v>1.7215721580000001</v>
      </c>
      <c r="F4" s="6">
        <v>0</v>
      </c>
      <c r="G4" s="6">
        <v>0.65</v>
      </c>
      <c r="H4" s="6">
        <v>1.05</v>
      </c>
      <c r="I4" s="6">
        <v>0</v>
      </c>
      <c r="J4" s="7">
        <v>0</v>
      </c>
    </row>
    <row r="5" spans="1:10" x14ac:dyDescent="0.2">
      <c r="C5" s="8">
        <v>15.02949763</v>
      </c>
      <c r="D5" s="9">
        <v>3.2203214789999999</v>
      </c>
      <c r="E5" s="9">
        <v>0.77606411320000002</v>
      </c>
      <c r="F5" s="9">
        <v>0.12</v>
      </c>
      <c r="G5" s="9">
        <v>1.04</v>
      </c>
      <c r="H5" s="9">
        <v>1.46</v>
      </c>
      <c r="I5" s="9">
        <v>0.38</v>
      </c>
      <c r="J5" s="10">
        <v>0.49726504230000002</v>
      </c>
    </row>
    <row r="6" spans="1:10" x14ac:dyDescent="0.2">
      <c r="C6" s="8">
        <v>24.27183848</v>
      </c>
      <c r="D6" s="9">
        <v>2.8560919679999999</v>
      </c>
      <c r="E6" s="9">
        <v>0</v>
      </c>
      <c r="F6" s="9">
        <v>0</v>
      </c>
      <c r="G6" s="9">
        <v>0.74</v>
      </c>
      <c r="H6" s="9">
        <v>0</v>
      </c>
      <c r="I6" s="9">
        <v>0</v>
      </c>
      <c r="J6" s="10">
        <v>0.21114864859999999</v>
      </c>
    </row>
    <row r="7" spans="1:10" x14ac:dyDescent="0.2">
      <c r="C7" s="8">
        <v>14.33470144</v>
      </c>
      <c r="D7" s="9"/>
      <c r="E7" s="9">
        <v>0</v>
      </c>
      <c r="F7" s="9">
        <v>0.11</v>
      </c>
      <c r="G7" s="9">
        <v>0.69</v>
      </c>
      <c r="H7" s="9">
        <v>0.24</v>
      </c>
      <c r="I7" s="9">
        <v>1.37</v>
      </c>
      <c r="J7" s="10"/>
    </row>
    <row r="8" spans="1:10" x14ac:dyDescent="0.2">
      <c r="C8" s="8"/>
      <c r="D8" s="9"/>
      <c r="E8" s="9"/>
      <c r="F8" s="9"/>
      <c r="G8" s="9"/>
      <c r="H8" s="9">
        <v>0.24</v>
      </c>
      <c r="I8" s="9">
        <v>0</v>
      </c>
      <c r="J8" s="10"/>
    </row>
    <row r="9" spans="1:10" ht="17" thickBot="1" x14ac:dyDescent="0.25">
      <c r="C9" s="11"/>
      <c r="D9" s="12"/>
      <c r="E9" s="12"/>
      <c r="F9" s="12"/>
      <c r="G9" s="12"/>
      <c r="H9" s="12">
        <v>0</v>
      </c>
      <c r="I9" s="12">
        <v>0</v>
      </c>
      <c r="J9" s="13"/>
    </row>
    <row r="10" spans="1:10" x14ac:dyDescent="0.2">
      <c r="B10" s="4" t="s">
        <v>7</v>
      </c>
      <c r="C10">
        <f>AVERAGE(C4:C9)</f>
        <v>16.3721509475</v>
      </c>
      <c r="D10">
        <f t="shared" ref="D10:J10" si="0">AVERAGE(D4:D9)</f>
        <v>2.8638746003333329</v>
      </c>
      <c r="E10">
        <f t="shared" si="0"/>
        <v>0.62440906780000005</v>
      </c>
      <c r="F10">
        <f t="shared" si="0"/>
        <v>5.7499999999999996E-2</v>
      </c>
      <c r="G10">
        <f t="shared" si="0"/>
        <v>0.77999999999999992</v>
      </c>
      <c r="H10">
        <f t="shared" si="0"/>
        <v>0.49833333333333335</v>
      </c>
      <c r="I10">
        <f t="shared" si="0"/>
        <v>0.29166666666666669</v>
      </c>
      <c r="J10">
        <f t="shared" si="0"/>
        <v>0.23613789696666668</v>
      </c>
    </row>
    <row r="11" spans="1:10" x14ac:dyDescent="0.2">
      <c r="B11" s="4" t="s">
        <v>8</v>
      </c>
      <c r="C11">
        <f>(STDEV(C4:C9))/SQRT(C12)</f>
        <v>2.7200739491480985</v>
      </c>
      <c r="D11">
        <f t="shared" ref="D11:J11" si="1">(STDEV(D4:D9))/SQRT(D12)</f>
        <v>0.20358524150358373</v>
      </c>
      <c r="E11">
        <f t="shared" si="1"/>
        <v>0.40891517734878091</v>
      </c>
      <c r="F11">
        <f t="shared" si="1"/>
        <v>3.3260336739125179E-2</v>
      </c>
      <c r="G11">
        <f t="shared" si="1"/>
        <v>8.8600225733347096E-2</v>
      </c>
      <c r="H11">
        <f t="shared" si="1"/>
        <v>0.24895001729486002</v>
      </c>
      <c r="I11">
        <f t="shared" si="1"/>
        <v>0.22441652741671633</v>
      </c>
      <c r="J11">
        <f t="shared" si="1"/>
        <v>0.14409080178120717</v>
      </c>
    </row>
    <row r="12" spans="1:10" x14ac:dyDescent="0.2">
      <c r="B12" s="4" t="s">
        <v>21</v>
      </c>
      <c r="C12">
        <f>COUNT(C4:C9)</f>
        <v>4</v>
      </c>
      <c r="D12">
        <f t="shared" ref="D12:J12" si="2">COUNT(D4:D9)</f>
        <v>3</v>
      </c>
      <c r="E12">
        <f t="shared" si="2"/>
        <v>4</v>
      </c>
      <c r="F12">
        <f t="shared" si="2"/>
        <v>4</v>
      </c>
      <c r="G12">
        <f t="shared" si="2"/>
        <v>4</v>
      </c>
      <c r="H12">
        <f t="shared" si="2"/>
        <v>6</v>
      </c>
      <c r="I12">
        <f t="shared" si="2"/>
        <v>6</v>
      </c>
      <c r="J12">
        <f t="shared" si="2"/>
        <v>3</v>
      </c>
    </row>
    <row r="13" spans="1:10" ht="17" thickBot="1" x14ac:dyDescent="0.25">
      <c r="C13" s="118" t="s">
        <v>39</v>
      </c>
      <c r="D13" s="118"/>
      <c r="E13" s="118"/>
      <c r="F13" s="118"/>
      <c r="G13" s="118"/>
      <c r="H13" s="118"/>
      <c r="I13" s="118"/>
      <c r="J13" s="118"/>
    </row>
    <row r="14" spans="1:10" ht="17" thickBot="1" x14ac:dyDescent="0.25">
      <c r="C14" s="31">
        <v>16.37</v>
      </c>
      <c r="D14" s="32">
        <v>16.190000000000001</v>
      </c>
      <c r="E14" s="32">
        <v>15.15</v>
      </c>
      <c r="F14" s="32">
        <v>14.02</v>
      </c>
      <c r="G14" s="32">
        <v>12</v>
      </c>
      <c r="H14" s="32">
        <v>10.28</v>
      </c>
      <c r="I14" s="32">
        <v>6.45</v>
      </c>
      <c r="J14" s="33">
        <v>2.54</v>
      </c>
    </row>
  </sheetData>
  <mergeCells count="3">
    <mergeCell ref="C2:J2"/>
    <mergeCell ref="C1:J1"/>
    <mergeCell ref="C13:J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8E1E-A5CD-F34F-A767-D1A02E7984BA}">
  <sheetPr>
    <tabColor theme="5" tint="0.79998168889431442"/>
  </sheetPr>
  <dimension ref="A1:J28"/>
  <sheetViews>
    <sheetView topLeftCell="A16" workbookViewId="0">
      <selection activeCell="D35" sqref="D35"/>
    </sheetView>
  </sheetViews>
  <sheetFormatPr baseColWidth="10" defaultRowHeight="16" x14ac:dyDescent="0.2"/>
  <cols>
    <col min="2" max="2" width="15.6640625" customWidth="1"/>
  </cols>
  <sheetData>
    <row r="1" spans="1:1" x14ac:dyDescent="0.2">
      <c r="A1" s="27"/>
    </row>
    <row r="17" spans="2:10" x14ac:dyDescent="0.2">
      <c r="C17" s="116" t="s">
        <v>24</v>
      </c>
      <c r="D17" s="116"/>
      <c r="E17" s="116"/>
      <c r="F17" s="116"/>
      <c r="G17" s="116"/>
      <c r="H17" s="116"/>
      <c r="I17" s="116"/>
      <c r="J17" s="116"/>
    </row>
    <row r="18" spans="2:10" ht="17" thickBot="1" x14ac:dyDescent="0.25">
      <c r="B18" t="s">
        <v>6</v>
      </c>
      <c r="C18" s="4" t="s">
        <v>22</v>
      </c>
      <c r="D18" s="4" t="s">
        <v>23</v>
      </c>
      <c r="E18" s="4">
        <v>1</v>
      </c>
      <c r="F18" s="2" t="s">
        <v>0</v>
      </c>
      <c r="G18" s="2" t="s">
        <v>1</v>
      </c>
      <c r="H18" s="2" t="s">
        <v>2</v>
      </c>
      <c r="I18" s="2" t="s">
        <v>3</v>
      </c>
      <c r="J18" s="2" t="s">
        <v>4</v>
      </c>
    </row>
    <row r="19" spans="2:10" x14ac:dyDescent="0.2">
      <c r="C19" s="5">
        <v>0</v>
      </c>
      <c r="D19" s="6">
        <v>0.36231884060000003</v>
      </c>
      <c r="E19" s="6">
        <v>16.783625730000001</v>
      </c>
      <c r="F19" s="6">
        <v>0</v>
      </c>
      <c r="G19" s="6">
        <v>12.50932675</v>
      </c>
      <c r="H19" s="6">
        <v>7.9490252979999996</v>
      </c>
      <c r="I19" s="6">
        <v>1.3392857140000001</v>
      </c>
      <c r="J19" s="7">
        <v>0</v>
      </c>
    </row>
    <row r="20" spans="2:10" x14ac:dyDescent="0.2">
      <c r="C20" s="8">
        <v>0</v>
      </c>
      <c r="D20" s="9">
        <v>0.83426028919999995</v>
      </c>
      <c r="E20" s="9">
        <v>8.672156459</v>
      </c>
      <c r="F20" s="9">
        <v>7.1549227799999997</v>
      </c>
      <c r="G20" s="9">
        <v>7.9815831619999997</v>
      </c>
      <c r="H20" s="9">
        <v>21.900750779999999</v>
      </c>
      <c r="I20" s="9">
        <v>1.467584131</v>
      </c>
      <c r="J20" s="10">
        <v>0</v>
      </c>
    </row>
    <row r="21" spans="2:10" x14ac:dyDescent="0.2">
      <c r="C21" s="8">
        <v>0.3546099291</v>
      </c>
      <c r="D21" s="9">
        <v>14.027777779999999</v>
      </c>
      <c r="E21" s="9">
        <v>8.8031900059999995</v>
      </c>
      <c r="F21" s="9">
        <v>0.74074074069999996</v>
      </c>
      <c r="G21" s="9">
        <v>12.921739130000001</v>
      </c>
      <c r="H21" s="9">
        <v>11.513178290000001</v>
      </c>
      <c r="I21" s="9">
        <v>0.8064516129</v>
      </c>
      <c r="J21" s="10">
        <v>0.44642857139999997</v>
      </c>
    </row>
    <row r="22" spans="2:10" x14ac:dyDescent="0.2">
      <c r="C22" s="8">
        <v>0.3846153846</v>
      </c>
      <c r="D22" s="9">
        <v>1.97</v>
      </c>
      <c r="E22" s="9">
        <v>11.94449376</v>
      </c>
      <c r="F22" s="9">
        <v>1.818181818</v>
      </c>
      <c r="G22" s="9">
        <v>7.2202797199999997</v>
      </c>
      <c r="H22" s="9">
        <v>14.409041390000001</v>
      </c>
      <c r="I22" s="9">
        <v>0</v>
      </c>
      <c r="J22" s="10">
        <v>0</v>
      </c>
    </row>
    <row r="23" spans="2:10" x14ac:dyDescent="0.2">
      <c r="C23" s="8">
        <v>0</v>
      </c>
      <c r="D23" s="9">
        <v>3.7</v>
      </c>
      <c r="E23" s="9"/>
      <c r="F23" s="9"/>
      <c r="G23" s="9"/>
      <c r="H23" s="9">
        <v>5.2859421280000003</v>
      </c>
      <c r="I23" s="9">
        <v>0.81300813009999995</v>
      </c>
      <c r="J23" s="10">
        <v>0</v>
      </c>
    </row>
    <row r="24" spans="2:10" x14ac:dyDescent="0.2">
      <c r="C24" s="8"/>
      <c r="D24" s="9">
        <v>1</v>
      </c>
      <c r="E24" s="9"/>
      <c r="F24" s="9"/>
      <c r="G24" s="9"/>
      <c r="H24" s="9">
        <v>22.868710239999999</v>
      </c>
      <c r="I24" s="9">
        <v>0.81300813009999995</v>
      </c>
      <c r="J24" s="10">
        <v>0</v>
      </c>
    </row>
    <row r="25" spans="2:10" ht="17" thickBot="1" x14ac:dyDescent="0.25">
      <c r="C25" s="11"/>
      <c r="D25" s="12">
        <v>6.5</v>
      </c>
      <c r="E25" s="12"/>
      <c r="F25" s="12"/>
      <c r="G25" s="12"/>
      <c r="H25" s="12"/>
      <c r="I25" s="12"/>
      <c r="J25" s="13"/>
    </row>
    <row r="26" spans="2:10" x14ac:dyDescent="0.2">
      <c r="B26" s="4" t="s">
        <v>7</v>
      </c>
      <c r="C26">
        <f>AVERAGE(C19:C25)</f>
        <v>0.14784506274000001</v>
      </c>
      <c r="D26">
        <f t="shared" ref="D26:J26" si="0">AVERAGE(D19:D25)</f>
        <v>4.0563367014000002</v>
      </c>
      <c r="E26">
        <f t="shared" si="0"/>
        <v>11.55086648875</v>
      </c>
      <c r="F26">
        <f t="shared" si="0"/>
        <v>2.4284613346749997</v>
      </c>
      <c r="G26">
        <f t="shared" si="0"/>
        <v>10.1582321905</v>
      </c>
      <c r="H26">
        <f t="shared" si="0"/>
        <v>13.987774687666667</v>
      </c>
      <c r="I26">
        <f t="shared" si="0"/>
        <v>0.87322295301666664</v>
      </c>
      <c r="J26">
        <f t="shared" si="0"/>
        <v>7.4404761899999991E-2</v>
      </c>
    </row>
    <row r="27" spans="2:10" x14ac:dyDescent="0.2">
      <c r="B27" s="4" t="s">
        <v>8</v>
      </c>
      <c r="C27">
        <f>(STDEV(C19:C25))/SQRT(C28)</f>
        <v>9.0660460787583746E-2</v>
      </c>
      <c r="D27">
        <f t="shared" ref="D27:J27" si="1">(STDEV(D19:D25))/SQRT(D28)</f>
        <v>1.8468096208092988</v>
      </c>
      <c r="E27">
        <f t="shared" si="1"/>
        <v>1.9011708934846727</v>
      </c>
      <c r="F27">
        <f t="shared" si="1"/>
        <v>1.6190970770760775</v>
      </c>
      <c r="G27">
        <f t="shared" si="1"/>
        <v>1.4869987094973733</v>
      </c>
      <c r="H27">
        <f t="shared" si="1"/>
        <v>2.9437826231797484</v>
      </c>
      <c r="I27">
        <f t="shared" si="1"/>
        <v>0.21171585473640819</v>
      </c>
      <c r="J27">
        <f t="shared" si="1"/>
        <v>7.4404761900000005E-2</v>
      </c>
    </row>
    <row r="28" spans="2:10" x14ac:dyDescent="0.2">
      <c r="B28" s="4" t="s">
        <v>21</v>
      </c>
      <c r="C28">
        <f>COUNT(C19:C25)</f>
        <v>5</v>
      </c>
      <c r="D28">
        <f t="shared" ref="D28:J28" si="2">COUNT(D19:D25)</f>
        <v>7</v>
      </c>
      <c r="E28">
        <f t="shared" si="2"/>
        <v>4</v>
      </c>
      <c r="F28">
        <f t="shared" si="2"/>
        <v>4</v>
      </c>
      <c r="G28">
        <f t="shared" si="2"/>
        <v>4</v>
      </c>
      <c r="H28">
        <f t="shared" si="2"/>
        <v>6</v>
      </c>
      <c r="I28">
        <f t="shared" si="2"/>
        <v>6</v>
      </c>
      <c r="J28">
        <f t="shared" si="2"/>
        <v>6</v>
      </c>
    </row>
  </sheetData>
  <mergeCells count="1">
    <mergeCell ref="C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Fig. 1d</vt:lpstr>
      <vt:lpstr>Fig. 1f</vt:lpstr>
      <vt:lpstr>Fig. 1h</vt:lpstr>
      <vt:lpstr>Fig. 2a</vt:lpstr>
      <vt:lpstr>Fig. 2c</vt:lpstr>
      <vt:lpstr>Fig. 2e</vt:lpstr>
      <vt:lpstr>Fig. 2f</vt:lpstr>
      <vt:lpstr>Fig. 3b</vt:lpstr>
      <vt:lpstr>Fig. 3d</vt:lpstr>
      <vt:lpstr>Fig. 3g-o</vt:lpstr>
      <vt:lpstr>Fig. 4b</vt:lpstr>
      <vt:lpstr>Fig. 4d</vt:lpstr>
      <vt:lpstr>Fig. 4f</vt:lpstr>
      <vt:lpstr>Fig. 4g</vt:lpstr>
      <vt:lpstr>Fig. 5c</vt:lpstr>
      <vt:lpstr>Fig. 5d</vt:lpstr>
      <vt:lpstr>Fig. 5f</vt:lpstr>
      <vt:lpstr>ED Fig. 1</vt:lpstr>
      <vt:lpstr>ED Fig. 2</vt:lpstr>
      <vt:lpstr>ED Fig. 3</vt:lpstr>
      <vt:lpstr>ED Fig. 4</vt:lpstr>
      <vt:lpstr>ED Fig. 5</vt:lpstr>
      <vt:lpstr>ED Fig. 6</vt:lpstr>
      <vt:lpstr>ED Fig. 7</vt:lpstr>
      <vt:lpstr>ED Fig.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Sailor</dc:creator>
  <cp:lastModifiedBy>Kurt Sailor</cp:lastModifiedBy>
  <dcterms:created xsi:type="dcterms:W3CDTF">2021-11-08T15:33:11Z</dcterms:created>
  <dcterms:modified xsi:type="dcterms:W3CDTF">2021-12-19T13:49:01Z</dcterms:modified>
</cp:coreProperties>
</file>