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OneDrive\PC Desktop\Web Scraping\Manitoba\"/>
    </mc:Choice>
  </mc:AlternateContent>
  <xr:revisionPtr revIDLastSave="60" documentId="13_ncr:40009_{8155D4B0-E75D-4EB1-ADE8-CE85D602F255}" xr6:coauthVersionLast="36" xr6:coauthVersionMax="36" xr10:uidLastSave="{4E3BD013-3F0C-4646-AEE5-E95AB47FA0F8}"/>
  <bookViews>
    <workbookView xWindow="0" yWindow="0" windowWidth="19560" windowHeight="7530" xr2:uid="{00000000-000D-0000-FFFF-FFFF00000000}"/>
  </bookViews>
  <sheets>
    <sheet name="Manitoba_Mental_health_Addictio"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8" i="1" l="1"/>
  <c r="A27" i="1"/>
  <c r="A26" i="1" l="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<sst xmlns="http://schemas.openxmlformats.org/spreadsheetml/2006/main" count="398" uniqueCount="320">
  <si>
    <t>Address</t>
  </si>
  <si>
    <t>Coverage Area</t>
  </si>
  <si>
    <t>Eligibility</t>
  </si>
  <si>
    <t>Hotline</t>
  </si>
  <si>
    <t>Hours Of Operation</t>
  </si>
  <si>
    <t>How To Access</t>
  </si>
  <si>
    <t>Mailing Address</t>
  </si>
  <si>
    <t>Program</t>
  </si>
  <si>
    <t>Service Description</t>
  </si>
  <si>
    <t>Toll Free</t>
  </si>
  <si>
    <t>provider</t>
  </si>
  <si>
    <t>Accessibility</t>
  </si>
  <si>
    <t>Business Line</t>
  </si>
  <si>
    <t>Fax</t>
  </si>
  <si>
    <t>Administration</t>
  </si>
  <si>
    <t>ICATS Fax</t>
  </si>
  <si>
    <t>T TY</t>
  </si>
  <si>
    <t>Ligne d'affaires</t>
  </si>
  <si>
    <t>Sans frais</t>
  </si>
  <si>
    <t>TTY</t>
  </si>
  <si>
    <t>TÃ©lÃ©copieur</t>
  </si>
  <si>
    <t>After Hours</t>
  </si>
  <si>
    <t>Winnipeg</t>
  </si>
  <si>
    <t>children and youth experiencing acute psychosocial distress; Age Requirements: Ages: 18 year(s) and under</t>
  </si>
  <si>
    <t>204-949-4777</t>
  </si>
  <si>
    <t>Mon - Sun 24 hours</t>
  </si>
  <si>
    <t>Phone intake</t>
  </si>
  <si>
    <t>175 Mayfair Ave
  Winnipeg
  MB, R3L 0A1
  Canada</t>
  </si>
  <si>
    <t>www.mys.mb.ca</t>
  </si>
  <si>
    <t>* provides community-based crisis intervention services for youth (under 18) and their families
* offers quick, accessible services to children, youth and families in crisis, examples of which include:
mental health concerns self-harm thoughts of suicide traumatic events
* helps settle crises;assists families / caregivers in their own homes through an intake line and Mobile Crisis Teams, and with follow-up referrals to the Brief Therapy Team
* is a partnership between Macdonald Youth Services, Marymound, Project Neecheewam and Ma Mawi Wi Chi Itata Centre</t>
  </si>
  <si>
    <t>1-888-383-2776</t>
  </si>
  <si>
    <t>Macdonald Youth Services</t>
  </si>
  <si>
    <t xml:space="preserve">St. Boniface Hospital
  409 TachÃ© Ave
  Winnipeg
  MB, R2H 2A6
  Canada
</t>
  </si>
  <si>
    <t>Winnipeg Regional Health Authority</t>
  </si>
  <si>
    <t>For patients presenting to ER with mental health issues.</t>
  </si>
  <si>
    <t>Mon-Sun  9 am - 11:45 pm</t>
  </si>
  <si>
    <t>Triage in ER flags potential cases</t>
  </si>
  <si>
    <t>St. Boniface Hospital
  409 TachÃ© Ave
  Winnipeg
  MB, R2H 2A6
  Canada</t>
  </si>
  <si>
    <t>www.sbgh.mb.ca</t>
  </si>
  <si>
    <t>* provides emergency psychiatric consultation and recommendations for management, disposition and treatment for child and adolescent patients seen by emergency room (ER) pediatric physicians at Children's Hospital and St. Boniface Hospital.</t>
  </si>
  <si>
    <t>St. Boniface Hospital</t>
  </si>
  <si>
    <t>Fully Accessible - including washrooms, parking for the public and public meeting spaces</t>
  </si>
  <si>
    <t>204-237-2260 Emergency (Urgence)</t>
  </si>
  <si>
    <t>204-237-2268</t>
  </si>
  <si>
    <t>Winnipeg - and surrounding area</t>
  </si>
  <si>
    <t>Anyone; phone, email, check online for specifics</t>
  </si>
  <si>
    <t>* closed weekends, most statutory holidays</t>
  </si>
  <si>
    <t>Self Referral - by Phone, Email, or Online</t>
  </si>
  <si>
    <t>www.aulneau.com</t>
  </si>
  <si>
    <t>* provides counselling for mental health and addictions
* provides counselling for employment and training, including adult education, academic upgrading, apprenticeship / work experience
* provides counselling, support groups for youth and child mental health
* offers Children and Parenting - Parent/child programs, Parenting Teens
* provides health support groups
* provides abuse and assault counselling
* provides LGBTQ2S counselling</t>
  </si>
  <si>
    <t>Aulneau Renewal Centre</t>
  </si>
  <si>
    <t>Accessible - Wheelchair ramp at the back of the building; no additional information provided</t>
  </si>
  <si>
    <t>204-987-7090</t>
  </si>
  <si>
    <t>204-987-8880</t>
  </si>
  <si>
    <t>Manitoba</t>
  </si>
  <si>
    <t>Age Requirements: 16 year(s) and up</t>
  </si>
  <si>
    <t>* closed holidays</t>
  </si>
  <si>
    <t>Phone or e-mail; attend an intake session with one of our therapists; clients will then be placed on the appropriate wait list for therapy services.After the intake and assessment appointment has been attended, the client will have access to pre-therapy services while on the waitlist (which can include pre-therapy groups)Pre-therapy groups are encouraged to attend before entering the long term therapy program at the centre  referral will be made to an outside agency if they do not meet the mandate of the centre. Groups are open and available at various times throughout the fiscal year</t>
  </si>
  <si>
    <t>The Laurel Centre
  104 Roslyn Rd
  Winnipeg
  MB, R3L 0G6
  Canada</t>
  </si>
  <si>
    <t>www.thelaurelcentre.com</t>
  </si>
  <si>
    <t>Laurel Centre Inc.</t>
  </si>
  <si>
    <t>Partially Accessible - Doors are not fully automatic; no designated handicap parking ; Wheelchair Access via ramp at front of building</t>
  </si>
  <si>
    <t>204-783-5460</t>
  </si>
  <si>
    <t>204-774-2912</t>
  </si>
  <si>
    <t xml:space="preserve">228 Maryland St
  Winnipeg
  MB, R3G 1L6
  Canada
</t>
  </si>
  <si>
    <t>Age Requirements: Ages: 3 year(s) - 18 year(s);</t>
  </si>
  <si>
    <t>Mon-Thu  8 am-8 pm Fri  8 am-4:30 pm</t>
  </si>
  <si>
    <t>Physician referral; Self-referral (if old enough); Family or Guardian</t>
  </si>
  <si>
    <t>228 Maryland St
  Winnipeg
  MB, R3G 1L6
  Canada</t>
  </si>
  <si>
    <t>www.matc.ca</t>
  </si>
  <si>
    <t xml:space="preserve">Provides Community based mental health treatment services for Winnipeg children or youth with emotional or psychiatric disorders, their families. Doctors referral; self-referral if old enough, if not the legal guardian would make the contact or call.
Services communautaires de traitement des enfants et des adolescents
:Enfants et adolescents pris de troubles psychiatriques ou Ã©motionnels. Sur recommandation d'un mÃ©decin ou par initiative personnelle si l'adolescent est d'Ã¢ge lÃ©gal; sinon le parent ou le tuteur doit appeler.
</t>
  </si>
  <si>
    <t>Manitoba Adolescent Treatment Centre</t>
  </si>
  <si>
    <t>Partially Accessible - Wheelchair Accessible - no details provided</t>
  </si>
  <si>
    <t>204-958-9600</t>
  </si>
  <si>
    <t>204-958-9618</t>
  </si>
  <si>
    <t>Age Requirements: Ages: 1.5 year(s) - 5 year(s);</t>
  </si>
  <si>
    <t>* Clinic operates by appointment onlyDates: Closed Statutory Holidays</t>
  </si>
  <si>
    <t>Referrals from parents, caregivers, pediatricians, physicians are directed to the Child &amp; Adolescent Mental Health Program Centralized Intake Service at 204-958-9660</t>
  </si>
  <si>
    <t>* works with paediatricians, family physicians, Provincial Day Care office to provide assessment, brief treatment for families of infants, toddlers and children.</t>
  </si>
  <si>
    <t>204-958-9636</t>
  </si>
  <si>
    <t>Age Requirements: Ages: 5 year(s) - 17 year(s);</t>
  </si>
  <si>
    <t>Mon-Fri 8:30 am - 4:30 pm</t>
  </si>
  <si>
    <t>Referral required contact Child &amp; Adolescent Mental Health - Centralized Intake at 204-958-9660</t>
  </si>
  <si>
    <t>Provides consultation, assessment and treatment services to children and adolescents to age 17 who are experiencing symptoms of tourette's disorder in conjuction with associated disorders.</t>
  </si>
  <si>
    <t xml:space="preserve">125 Sherbrook St
  Winnipeg
  MB, R3C 2B5
  Canada
</t>
  </si>
  <si>
    <t>Age Requirements: 29 year(s) and under for most programs</t>
  </si>
  <si>
    <t>* Sat 12 noon-4 pm</t>
  </si>
  <si>
    <t>Phone, Email, Drop-in</t>
  </si>
  <si>
    <t>125 Sherbrook St
  Winnipeg
  MB, R3C 2B5
  Canada</t>
  </si>
  <si>
    <t>www.rayinc.ca</t>
  </si>
  <si>
    <t>* runs a drop-in, providing access to resources
* provides basic needs including clothing, food bank, showers, laundry, toiletries
* offers mental health and addictions support including counselling, referrals to treatment</t>
  </si>
  <si>
    <t>Resource Assistance for Youth, Inc.</t>
  </si>
  <si>
    <t>Partially Accessible - no automatic doors; no designated parking spots ; wheelchair access via main entrance, elevator, wheelchair friendly shower.</t>
  </si>
  <si>
    <t>204-783-5617</t>
  </si>
  <si>
    <t>204-775-4988</t>
  </si>
  <si>
    <t xml:space="preserve">Psych Health Centre
  771 Bannatyne Ave
  Winnipeg
  MB, R3E 3N4
  Canada
</t>
  </si>
  <si>
    <t>Age Requirements: Ages: 17 year(s) and under;</t>
  </si>
  <si>
    <t>Mon-Sun 24 hours</t>
  </si>
  <si>
    <t>phone</t>
  </si>
  <si>
    <t>820 Sherbrook St
  Winnipeg
  MB, R3A 1R9
  Canada</t>
  </si>
  <si>
    <t>www.hsc.mb.ca</t>
  </si>
  <si>
    <t>* offers consultation and recommendations for management, disposition and treatment for child and adolescent patients seen by emergency room paediatric physicals at the Health Sciences Centre [Children's] and St. Boniface General Hospital.
located in PZ107</t>
  </si>
  <si>
    <t>Health Sciences Centre Winnipeg</t>
  </si>
  <si>
    <t>204-787-7032</t>
  </si>
  <si>
    <t>204-787-4975</t>
  </si>
  <si>
    <t>204-787-3379</t>
  </si>
  <si>
    <t>204-787-7152</t>
  </si>
  <si>
    <t>Manitoba - Winnipeg Regional Health Authority</t>
  </si>
  <si>
    <t>Age Requirements: Ages: 18 year(s) and under;</t>
  </si>
  <si>
    <t>Mon-Fri  8 am-4:30 pm</t>
  </si>
  <si>
    <t>through children's emergency, centralized intake</t>
  </si>
  <si>
    <t>provides safety assessment and the beginning of treatment to children and adolescents mental health services</t>
  </si>
  <si>
    <t>204-787-7889</t>
  </si>
  <si>
    <t>Manitoba ; Winnipeg Regional Health Authority</t>
  </si>
  <si>
    <t>children and adolescents in need of mental health services</t>
  </si>
  <si>
    <t>Mon-Fri  8 am - 4:30 pm  Mon-Fri  8 am - 4 pm Consultation - Liaison Services8 am - 4: pm  In-patient Services</t>
  </si>
  <si>
    <t>* also through ER with consult</t>
  </si>
  <si>
    <t>offers intensive short-term intervention for children, adolescents and families who are in crisis and do not require inpatient hospitalization.</t>
  </si>
  <si>
    <t>204-787-7101</t>
  </si>
  <si>
    <t xml:space="preserve">120 Tecumseh St
  Winnipeg
  MB, R3E 2A9
  Canada
</t>
  </si>
  <si>
    <t>Age Requirements: Ages: 12 year(s) - 18 year(s);</t>
  </si>
  <si>
    <t>* Fri 8:30 am-5 pm 120 Tecumseh St: 24 hours</t>
  </si>
  <si>
    <t>Phone Central Intake at 204-958-9660</t>
  </si>
  <si>
    <t>120 Tecumseh St
  Winnipeg
  MB, R3E 2A9
  Canada</t>
  </si>
  <si>
    <t>* is a psychiatric hospital that provides both intensive inpatient services plus day services and follow-up .</t>
  </si>
  <si>
    <t>1-877-477-4991</t>
  </si>
  <si>
    <t>Partially Accessible ; Wheelchair Accessible - no details provided</t>
  </si>
  <si>
    <t>204-477-6391</t>
  </si>
  <si>
    <t>204-783-8948</t>
  </si>
  <si>
    <t>204-772-1021</t>
  </si>
  <si>
    <t xml:space="preserve">120, rue Tecumseh
  Winnipeg,
  MB, R3E 2A9
  Canada
</t>
  </si>
  <si>
    <t>Ã‚ge requis : Ã‚ges : 12 ans - 18 ans;</t>
  </si>
  <si>
    <t>* 120 Tecumseh St: 24 heures</t>
  </si>
  <si>
    <t>Appelez le tÃ©lÃ©phone central au 204 958-9660</t>
  </si>
  <si>
    <t>est un hÃ´pital psychiatrique qui offre des services intensifs pour patients hospitalisÃ©s, des services de jour et un suivi</t>
  </si>
  <si>
    <t>partiallement accessible; fauteuil roulant, aucune details fournis</t>
  </si>
  <si>
    <t xml:space="preserve">165 St Mary's Rd
  Winnipeg
  MB, R2H 1J1
  Canada
</t>
  </si>
  <si>
    <t>unknown; call for details</t>
  </si>
  <si>
    <t>Phone</t>
  </si>
  <si>
    <t>provides a single point of entry to the mental health system in Winnipeg for children and adolescents experiencing emotional or behavioural concerns as well as symptoms of mental illness.</t>
  </si>
  <si>
    <t>Not Accessible</t>
  </si>
  <si>
    <t>204-958-9660</t>
  </si>
  <si>
    <t>204-958-9626</t>
  </si>
  <si>
    <t xml:space="preserve">930 Portage Ave
  Winnipeg
  MB, R3G 0P8
  Canada
</t>
  </si>
  <si>
    <t>Winnipeg; Outside Winnipeg when possible</t>
  </si>
  <si>
    <t>groups and organizations working with youth aged 12 to 24 years of age on mental health issues</t>
  </si>
  <si>
    <t>* courses happen frequently evenings and weekends for registered participants</t>
  </si>
  <si>
    <t>930 Portage Ave
  Winnipeg
  MB, R3G 0P8
  Canada</t>
  </si>
  <si>
    <t>mbwpg.cmha.ca</t>
  </si>
  <si>
    <t>* works with organizations, schools, campuses, youth groups,Â others with youth aged 12-24 on mental health promotional programming, and with people who work with youth in that age category
*Â offers servicesÂ through our Youth Mental Health PromotionÂ including presentations,Â workshops for community organizations, and M.I.L.E. 5, a 5-day school-based stigma reduction program</t>
  </si>
  <si>
    <t>Canadian Mental Health Association, Manitoba and Winnipeg</t>
  </si>
  <si>
    <t>Wheelchair Accessible - no details provided</t>
  </si>
  <si>
    <t>204-982-6100</t>
  </si>
  <si>
    <t>204-982-6128</t>
  </si>
  <si>
    <t xml:space="preserve">605 Wall St.
  Administrative Office
  Winnipeg
  MB, R3G 2T5
  Canada
</t>
  </si>
  <si>
    <t>Age Requirements: 11 year(s) - 17 year(s)</t>
  </si>
  <si>
    <t>Office: Mon-Fri 8:30 am-4:30 pm</t>
  </si>
  <si>
    <t>No information provided</t>
  </si>
  <si>
    <t>605 Wall St.
  Winnipeg
  MB, R3G 2T5
  Canada</t>
  </si>
  <si>
    <t>www.neecheewam.com</t>
  </si>
  <si>
    <t>* provides residential treatment, temporary shelter and crisis stabilization services</t>
  </si>
  <si>
    <t>Project Neecheewam Inc.</t>
  </si>
  <si>
    <t>some programs might be accessible; phone for details</t>
  </si>
  <si>
    <t>204-775-9240</t>
  </si>
  <si>
    <t>204-774-4970</t>
  </si>
  <si>
    <t xml:space="preserve">545 Watt St
  Winnipeg
  MB, R2K 2S2
  Canada
</t>
  </si>
  <si>
    <t>primarily Elmwood area of Winnipeg</t>
  </si>
  <si>
    <t>Youth</t>
  </si>
  <si>
    <t>phone for specifics re groups</t>
  </si>
  <si>
    <t>Phone for information;  Youth Counseling services are by appointment only</t>
  </si>
  <si>
    <t>545 Watt St
  Winnipeg
  MB, R2K 2S2
  Canada</t>
  </si>
  <si>
    <t>www.elmwoodcrc.ca</t>
  </si>
  <si>
    <t>* includes youth counseling services, wellness groups, leadership, coping and support groups</t>
  </si>
  <si>
    <t>Elmwood Community Resource Centre and Area Association Inc.</t>
  </si>
  <si>
    <t>Partially Accessible - Wheelchair accessible - no details provided re other disability access ; Wheelchair Accessible entrance (no ramp needed) * all doors are fully automatic (both inside and outside) * designated handicap parking located closest to the entrance door</t>
  </si>
  <si>
    <t>204-982-1720</t>
  </si>
  <si>
    <t xml:space="preserve">900 Harrow St E
  Unit 102
  Winnipeg
  MB, R3M 3Y7
  Canada
</t>
  </si>
  <si>
    <t>Manitoba - primarily South Central, South East, and southern Manitoba</t>
  </si>
  <si>
    <t>Age Requirements: 4 year(s) - 90 year(s)</t>
  </si>
  <si>
    <t>* offices open year-round</t>
  </si>
  <si>
    <t>Self-referrral</t>
  </si>
  <si>
    <t>900 Harrow St E
  Unit 102
  Winnipeg
  MB, R3M 3Y7
  Canada</t>
  </si>
  <si>
    <t>www.edenhealthcare.ca/roh</t>
  </si>
  <si>
    <t>* is a counselling centre for individuals, couples, families
* offers marriage counselling,Â counselling for couples, family relationship issues, parenting, depression, abuse/abuse recovery, addictions, low self esteem, stress management, confusing/strong feelings, adjusting to a new stage of life, work difficulties, personal growth, spiritual issues</t>
  </si>
  <si>
    <t>1-866-493-6202</t>
  </si>
  <si>
    <t>Recovery of Hope Inc.</t>
  </si>
  <si>
    <t>Fully Accessible ; Wheelchair Access via street level entrance (no incline, decline, or steps) * fully automatic doors * free designated handicap parking next to front doors</t>
  </si>
  <si>
    <t>204-477-4673</t>
  </si>
  <si>
    <t>204-453-7748</t>
  </si>
  <si>
    <t xml:space="preserve">1857 Notre Dame Ave
  Winnipeg
  MB, R3E 3E7
  Canada
</t>
  </si>
  <si>
    <t>Age Requirements: 18 year(s) and under</t>
  </si>
  <si>
    <t>Office: Mon-Fri 8 am-4 pm</t>
  </si>
  <si>
    <t>Phone, Drop-in, Interview</t>
  </si>
  <si>
    <t>1857 Notre Dame Ave
  Winnipeg
  MB, R3E 3E7
  Canada</t>
  </si>
  <si>
    <t>https://www.smd.mb.ca/smd-services/recreation-and-leisure-programs</t>
  </si>
  <si>
    <t>* coordinates year-round leisure / recreation programs, providing children and youth of all abilities opportunities to develop community living skills in areas such as life skills, leisure, and recreation
* has staff who work with community-based programs to ensure the programs offered are accessible to individuals of all abilities, and provide the necessary supports for the individual
* In Winnipeg and Brandon camps for individuals with disabilities, provide physical, emotional and educational experiences, fostering camaraderie and overall well-being
* offers programs including: SMD Sledge Hockey Day camp, Power Wheelchair Hockey Program, Memories in the Making recreation and leisure program for deaf and hard of hearing children and youth</t>
  </si>
  <si>
    <t>1-866-282-8041</t>
  </si>
  <si>
    <t>Society For Manitobans With Disabilities Inc.</t>
  </si>
  <si>
    <t>Partially Accessible - no details</t>
  </si>
  <si>
    <t>204-975-3261</t>
  </si>
  <si>
    <t>204-975-3012</t>
  </si>
  <si>
    <t>1-800-225-9108</t>
  </si>
  <si>
    <t xml:space="preserve">2065 Henderson Hwy
  Winnipeg
  MB, R2G 1P7
  Canada
</t>
  </si>
  <si>
    <t>Manitoba ; North Western Ontario</t>
  </si>
  <si>
    <t>Age Requirements: 12 year(s) - 17 year(s)</t>
  </si>
  <si>
    <t>Treatment homes operate 24 hours per day</t>
  </si>
  <si>
    <t>Referrals are received from Child and Family Services agencies through the provincial placement deskFederally funded CFS agencies and/or out of province agencies refer clients directly to the Centre.</t>
  </si>
  <si>
    <t>2065 Henderson Hwy
  Winnipeg
  MB, R2G 1P7
  Canada</t>
  </si>
  <si>
    <t>www.knowlescentre.org</t>
  </si>
  <si>
    <t>* offers treatment in a group setting for youth facing behavioural and emotional challenges
* serves up to 28 youth (males and females) in semi-secure units on campus, and open units in the River East community
* provides each unit with a treatment team including: a therapist, a unit supervisor, youth care workers, recreation staff, aboriginal cultural workers
*operates in close coordination with the school system</t>
  </si>
  <si>
    <t>Knowles Centre Inc.</t>
  </si>
  <si>
    <t>Partially Accessible ; has accessible parking for the public, wheel chair accessible washrooms, and public and private meeting spaces on the main floor. It can accommodate clients with mobility issues in the Foster Care Treatment, Day Treatment, Counselling and Sexual Abuse Treatment programs, but not in the Group Care Treatment and Independent Living programs.</t>
  </si>
  <si>
    <t>204-339-1951</t>
  </si>
  <si>
    <t>204-334-4173</t>
  </si>
  <si>
    <t xml:space="preserve">175 Nomad St
  Southport
  MB, R0H 1N1
  Canada
</t>
  </si>
  <si>
    <t>Age Requirements: Ages: 13 year(s) - 17 year(s);</t>
  </si>
  <si>
    <t>service operates Mon-Sun 24 hours; Intake Office open Mon - Fri 8:30 am - 4:30 pm</t>
  </si>
  <si>
    <t>Application completed by AFM or other community addiction counsellors</t>
  </si>
  <si>
    <t>175 Nomad St
  Southport
  MB, R0H 1N1
  Canada</t>
  </si>
  <si>
    <t>https://afm.mb.ca/programs-and-services/for-youth/compass-residential-youth-program/</t>
  </si>
  <si>
    <t>* is a voluntary residential program for adolescents 13-17 years old who are experiencing significant problems with their use of alcohol or other drugs
* offers a safe, drug-free, smoke-free therapeutic environment for young people who recognize that their drug use is a problem, and want to make changes, but have been unable to do so with resources available to them in their community
* provides support to youth from a multi-disciplinary team which includes counsellors, nurses, youth care workers, learning coordinator, leisure consultant
* works with the young person to develop strategies to help them meet their objectives</t>
  </si>
  <si>
    <t>Addictions Foundation of Manitoba</t>
  </si>
  <si>
    <t>Unknown</t>
  </si>
  <si>
    <t>204-428-6600</t>
  </si>
  <si>
    <t xml:space="preserve">Family Resource Centre
  234 Princess Ave
  Portage La Prairie
  MB, R1N 0R1
  Canada
</t>
  </si>
  <si>
    <t>Austin; Elie; Elm Creek; Portage la Prairie; Sandy Bay; St. Claude</t>
  </si>
  <si>
    <t>Residency Requirements: Sandy Bay, Elie, Elm Creek, St. Claude, Austin</t>
  </si>
  <si>
    <t>Mon-Fri  9 am-4 pm, year-round</t>
  </si>
  <si>
    <t>Phone, Email, Drop in</t>
  </si>
  <si>
    <t>Family Resource Centre
  234 Princess Ave
  Portage La Prairie
  MB, R1N 0R1
  Canada</t>
  </si>
  <si>
    <t>http://tsfrc.com/</t>
  </si>
  <si>
    <t>* offers counselling
* provides support and referral
* has drop-in
* offers nutrition programs
* offers parent and child playgroups
* provides parenting education
* delivers sexuality education, and healthy relationship presentations
* has activities including child literacy programs, personal development workshops, outreach, volunteer opportunities, clothing depot, special events</t>
  </si>
  <si>
    <t>Tupper Street Family Resource Centre</t>
  </si>
  <si>
    <t>204-239-3986</t>
  </si>
  <si>
    <t>204-239-3988</t>
  </si>
  <si>
    <t xml:space="preserve">150 McTavish Ave E
  Brandon
  MB, R7A 2B3
  Canada
</t>
  </si>
  <si>
    <t>Prairie Mountain Health Authority</t>
  </si>
  <si>
    <t>Reston, Baldur, Hartney.</t>
  </si>
  <si>
    <t>1-866-403-5459</t>
  </si>
  <si>
    <t>services are provided at various sites throughout the province; phone for a site nearest your locationalso accepts referrals from parents, caregivers (including physicians), school staff, child welfare agencies, or individuals</t>
  </si>
  <si>
    <t>150 McTavish Ave E
  Brandon
  MB, R7A 2B3
  Canada</t>
  </si>
  <si>
    <t>www.prairiemountainhealth.ca</t>
  </si>
  <si>
    <t>provides various mental health services including* assessment* individual therapy* family therapy* mental health education* parenting groups  &amp;nbsp&amp;nbsp&amp;nbsp&amp;nbsp&amp;nbsp* positive parenting program&amp;nbsp&amp;nbsp&amp;nbsp&amp;nbsp&amp;nbsp
* active parenting of teens* public awareness* consultation* other services based on needs.</t>
  </si>
  <si>
    <t>Prairie Mountain Health</t>
  </si>
  <si>
    <t xml:space="preserve">150 7th St
  A
  Brandon
  MB, R7A 7M2
  Canada
</t>
  </si>
  <si>
    <t>Brandon</t>
  </si>
  <si>
    <t>call for details</t>
  </si>
  <si>
    <t>Office:  Mon-Fri 8:30 am - 4:30 pm</t>
  </si>
  <si>
    <t>150 7th St
  A
  Brandon
  MB, R7A 7M2
  Canada</t>
  </si>
  <si>
    <t>* serves Child and Adolescent Treatment Centre (CATC); Centre for Adult Psychiatry (CAP); Centre for Geriatric Psychiatry (CGP);
* also offers support to Westman Crisis Services (Admin Office) Ph: 204-725-3108, Fax: 204-726-4665</t>
  </si>
  <si>
    <t>1-888-379-7699  Mobile Crisis Unit</t>
  </si>
  <si>
    <t>204-578-2400</t>
  </si>
  <si>
    <t>204-578-2822</t>
  </si>
  <si>
    <t>Age Requirements: Ages: 5 year(s) - 18 year(s);</t>
  </si>
  <si>
    <t>204-578-2700</t>
  </si>
  <si>
    <t>varies by program</t>
  </si>
  <si>
    <t>Phone To Access Prairie Mountain Health Mental Health Services; If you are in crisis of need more immediate assistance: Mobile Crisis Unit:  1-888-379-7699 or 204-725-4411 or visit the nearest open Emergency room.</t>
  </si>
  <si>
    <t>1240 10 th St
  Brandon
  MB, R7A 7L6
  Canada</t>
  </si>
  <si>
    <t>The treatment team is comprised of a multidisciplinary treatment team including: Psychiatrists (outpatient services), psychologists, social workers, registered psychiatric nurses, registered nurses, teachers and occupational therapists.Community Mental Health Service is available in Brandon and the rest of Prairie Mountain Health.
Community Services
:Clients are seen on an appointment basis. Services are accessed through the Intake Workers, through phone contact and appointment. Walk-in services are also provided.
Day Program
Treatment is provided through individual and group therapies, focusing on self-esteem, social skills, communication, anger management, life skills and leisure skill development. Families are part of the treatment process and parent education and intervention is provided. Program staff also work in cooperation with school personnel and other involved agencies to provide the most appropriate treatment for each individual.Clients are transitioned to community school on completion of the program.
Crisis Stabilization Unit
:Provides 24-hour care to clients in crisis from Prairie Mountain RHA.Treatment focuses on alleviating the crisis and returning the client to the community. Services provided include: multi-disciplinary team assessments, individual treatment, group and family therapy, community transition and consultation with community resources.The involvement of families is very important to treatment and parents will be provided with education, and additional resource information as necessary.</t>
  </si>
  <si>
    <t>Partially Accessible - would need help with front doors</t>
  </si>
  <si>
    <t>204-578-2850</t>
  </si>
  <si>
    <t>226 St Mary's Rd
  Winnipeg
  MB, R2H 1J3
  Canada</t>
  </si>
  <si>
    <t>1240 10 th St
  Brandon
  MB, R7A 7L6
  Canada</t>
  </si>
  <si>
    <t>* provides long-term therapy services for women who have experienced childhood or adolescent sexual victimization
*
offers long-term
Individual Therapy,
that responding concurrently to child sexual abuse and compulsive coping behaviours (addictions), recognizing that many compulsive behaviours (addictions) grow out of the survivors attempt to cope with the pain of the abuse
* offers
Group Therapy
sessions on topics such as relationships, Body, Mind, Spirit, Anger, trauma and movement, (pre) parenting, young adult group, Capacity Building, Cultivating Strength
* has
Couples Therapy Program
which
offers a safe, healing environment in which couples can address issues around trust, intimacy, sexuality, and skills needed to have a healthy intimate relationship
* provides
Follow-up Program
services to clients who have completed treatment; clients in the Follow-Up Program receive services of up to 8 sessions on a one time occurrence
* offers
Case Management,
which assists participants / clients in gaining an understanding of the effects of trauma and creating safety in their lives; provides information and referrals, with a focus on housing, nutrition, health care, legal systems
* provides
Public Awareness/Education
and consultation to social services, businesses, community groups on trauma specific workshops; retains staff with specialized training, education and experience in issues related to women and childhood traumas including sexual abuse, mental health, relationships, suicide prevention
* has programs for youth, couples, parenting, follow-up</t>
  </si>
  <si>
    <t>228 Hamel Ave
  Winnipeg
  MB, R2H 0K6
  Canada</t>
  </si>
  <si>
    <t xml:space="preserve">228 Hamel Ave
  Winnipeg
  MB, R2H 0K6
  Canada
</t>
  </si>
  <si>
    <t>Web address</t>
  </si>
  <si>
    <t>Agency Description</t>
  </si>
  <si>
    <t>* provides group care programs, foster care, supported independent living, emergency youth resources and employment skills development.</t>
  </si>
  <si>
    <t>* is a primary and acute care facility and research hospital
* provides full medical, nursing and emergency services. See individual programs for details</t>
  </si>
  <si>
    <t>is a counselling / therapy centre</t>
  </si>
  <si>
    <t>* offers individual and group therapy for women and youth who have experienced childhood and adolescent victimization recognizing mental health challenges and addictions as related to unresolved trauma
* provides women and youth with information about the impact of abuse, and empowers them to understand the ways in which their present lives are affected by their past
* encourages its clients to share their own experiences, feelings, and beliefs about the abuse; and also encourages them to identify how their own strengths have helped them to survive
Expected outcomes clients include: improved self-esteem, decreased anxiety and depression, decreased/free of use of substances and other unhealthy coping behaviours, boundaries, and a more balanced lifestyle for the participants and their families.</t>
  </si>
  <si>
    <t>* provides treatment to psychiatrically and emotionally disturbed clients and their families
* promotes public awareness of child and adolescent mental health issues
* facilitates resource development for these children and adolescents through assessment and treatment programs in the community, or in a hospital setting on day, residential or outpatient basis
See individual programs for details</t>
  </si>
  <si>
    <t>* is a non-profit street-level agency working with street-entrenched and homeless youth up to the age of 29
* is non-judgmental and non-partisan, employing a harm reduction approach to all interactions with youth in need.</t>
  </si>
  <si>
    <t>Offers primary, urgent, and acute care. General and specialty clinics offer services in the following areas, allergies, dental, obstetrics, gynecology, dermatology, infectious diseases, hypertension, cleft lip and palate, etc. Support services offered in physiotherapy, social work, occupational therapy, etc.See individual site and service records for details</t>
  </si>
  <si>
    <t>* is part of a nation wide agency that promotes mental health of all and supports the resilience and recovery of people experiencing mental illness
* provides direct services in communities through regional offices
* offers information to consumers of mental health services
* lobbies government for improvement of the mental health system in the province
* assembles information about the mental health system in Manitoba and elsewhere</t>
  </si>
  <si>
    <t>operates residential facilities for youth who have experienced severe family, personal and societal difficulties.</t>
  </si>
  <si>
    <t>is a community resource centre</t>
  </si>
  <si>
    <t>is a professional counselling agency which offers individual, couple and family counselling.  Clients come to Recovery of Hope with themes that may include marital relationships, depression, abuse and abuse recovery, addictions, low self-esteem, stress management, grief work, anger management and spiritual issues.  see separate service records for details is a program of Eden Health Services, but operates as a separate agency</t>
  </si>
  <si>
    <t>* is an agency that provides rehabilitation services to the disabled citizens of Manitoba
* provides social and rehabilitative programs for physically disabled and deaf or hard of hearing children and adults</t>
  </si>
  <si>
    <t>* offers a range of therapeutic and skills-based programs that help young people and their families to address past struggles, to develop healthier relationships and ways of life, and to reach their full potential in the future
programs include group care treatment, treatment foster care, independent living, day treatment and sexual abuse treatment programs plus a range of support services to young people from Manitoba and other Canadian communities</t>
  </si>
  <si>
    <t>is a crown agency committed to serving individuals and their families with a range of addiction related issues</t>
  </si>
  <si>
    <t>is a family resource centre that shares knowledge, resources and encourages families to make healthy choices.</t>
  </si>
  <si>
    <t>coordinates Health Care Services for Prairie Mountain Health Region</t>
  </si>
  <si>
    <t>* provides counselling services to children and youth 24/7/365 accessible by phone, online and Live Chat
* provides children and youth between the ages of 5-20 with free professional counselling on an anonymous and confidential basis</t>
  </si>
  <si>
    <t>* supports the mental health &amp; well-being of youth in Canada.</t>
  </si>
  <si>
    <t>Kids Help Phone</t>
  </si>
  <si>
    <t>1-800-668-6868</t>
  </si>
  <si>
    <t>204-770-8053</t>
  </si>
  <si>
    <t>24/7/365</t>
  </si>
  <si>
    <t>kidshelpphone.ca</t>
  </si>
  <si>
    <t>Age Requirements: 5 year(s) - 20 year(s)</t>
  </si>
  <si>
    <t>* is one of 2 Community based Healing Homes in Thompson
* is a 4-bed placement for female youth, provides individualized moderate and long-term care
* puts the focus on stabilizing behaviour and providing an assessment of the youth's needs and current level of functioning to assist in long-term placement planning
* provides safe, caring, nurturing environments that emphasize maintaining the connection with families and the community
* seeks to meet the needs of the youth while encouraging / supporting them to make healthy decisions, and to develop the responsibility to live a positive, productive and ultimately independent life
* involves the youth in regular day programming, which may comprise education, pre-employment training, life skills training and/or employment</t>
  </si>
  <si>
    <t xml:space="preserve">MYS Kisewatisiwin Wuskwatim Healing Home
  79 McGill Place
  Thompson
  MB, R8N 0H9
  Canada
</t>
  </si>
  <si>
    <t>MYS Kisewatisiwin Wuskwatim Healing Home
  79 McGill Place
  Thompson
  MB, R8N 0H9
  Canada</t>
  </si>
  <si>
    <t>204-677-7870</t>
  </si>
  <si>
    <t>204-778-7778</t>
  </si>
  <si>
    <t>phone for details</t>
  </si>
  <si>
    <t>Opaskwayak Cree Nation First Nation ; The Pas ; Thompson (City)</t>
  </si>
  <si>
    <t>Age Requirements: 21 year(s) and under</t>
  </si>
  <si>
    <t>Additional Services</t>
  </si>
  <si>
    <t>Aboriginal Services,Psychiatric Emergency Room Nurses at St. Boniface Hospital,Adult Anxiety Disorders Service â€“ Clinical Health Psychology Program,Adult Critical Care,Adult Endocrine Clinic
Ambulatory Care Clinics,Angiographie â€“ Interventionnelle,Angiography â€“ Interventional,Bone Density,Cardiac Sciences Outpatient Clinic
Cardiology (Heart) Services,Clinical Health Psychology Program,Clinique dâ€™Endocrine pour les Adultes,Clinique des Maladies Gastro-Intestinales,Clinique des Maladies Infectieuses
Communication Disorders,DensitÃ© Osseuse,Diagnostic Imaging,Emergency Department,Gastrointestinal Disease Clinic
Geriatric Day Hospital,Grief Support Program,HÃ´pital de Jour de GÃ©riatrie,Infectious Diseases Clinic,La clinique de prÃ©vention des accidents vasculaires cÃ©rÃ©braux (AVC)
Neonatal (Newborns) Care,Neurology Services,Psychologie clinique,Renal Health,Renal Services, Hemodialysis
SantÃ© RÃ©nale,Sciences Cardiaques Consultations Externes,Service dâ€™Urgence,Service de troubles dâ€™anxiÃ©tÃ© chez les adultes â€“ Psychologie clinique de la santÃ©,Services RÃ©naux, HÃ©modialyse
Services aux Autochtones,Services de Cardiologie (cour),Services de neurologie,Services de santÃ© mentale,Social Work Department
Soins Ambulatoires pour Adultes, Programme de SantÃ© Mentale,Soins Critiques pour Adultes,Soins NÃ©onatals (Nouveau-NÃ©s),Stroke Prevention Clinic,Therapy Services
Womenâ€™s Health</t>
  </si>
  <si>
    <t>Attention Deficit Hyperactivity Disorder Service,Centralized Intake Service (Mental Health),Early Childhood Clinic at Maryland St Site,Intensive Treatment Services,Manitoba Adolescent Treatment Centre
Neurodevelopmental Services,Services de Soins Intensif,Services de Traitement Communautaire (SantÃ© Mentale),Tourette Disorder Service,Youth Forensic Services</t>
  </si>
  <si>
    <t>Attention Deficit Hyperactivity Disorder Service,Centralized Intake Service (Mental Health),Tourette Disorder Service at Maryland St Site,Intensive Treatment Services,Manitoba Adolescent Treatment Centre
Services de Soins Intensif,Youth Forensic Services</t>
  </si>
  <si>
    <t>Employment and Training Department,Food Bank,Housing Search,Outreach Van,Teen Clinic</t>
  </si>
  <si>
    <t>Child and Adolescent Help â€“ Inpatient Services at Psych Health Centre,Addictions Unit,Ambulatory Care Clinics, Allergy and Immunology Clinic,Ambulatory Care Clinics, Amputee Program,Ambulatory Care Clinics, Dental Clinic
Ambulatory Care Clinics, Endocrine Clinic,Ambulatory Care Clinics, Gastroenterology / Hepatology / Liver Clinic,Ambulatory Care Clinics, Hypertension Clinic,Ambulatory Care Clinics, Infectious Diseases,Ambulatory Care Clinics, Internal Medicine Clinic
Ambulatory Care Clinics, MS Clinic,Ambulatory Care Clinics, Neurology Clinic,Ambulatory Care Clinics, Stroke Prevention Clinic,Ambulatory Care Clinics, Viral Hepatitis Clinic,Assistive Technology
Audiology and Speech Language Pathology Services, Audiology,Audiology and Speech Language Pathology Services, Pediatric Speech Pathology,Audiology and Speech Language Pathology,Autism (Children),Breast Feeding / Lactation Services
Cardiac Stress Lab,Cardiology Services â€” Variety Heart Centre,Child / Adolescent Eating Disorders,Child Adolescent Acute Assessment Service,Childrenâ€™s Asthma and Allergy Education
Childrenâ€™s Clinic,Childrenâ€™s Clinic, Ambulatory Care,Childrenâ€™s Clinic, Cleft Palate / Craniofacial Clinic,Childrenâ€™s Clinic, Ear, Nose and Throat (Otolaryngology),Childrenâ€™s Clinic, Infectious Diseases Clinic
Childrenâ€™s Clinic, Nephrology,Childrenâ€™s Clinic, Neurology,Childrenâ€™s Clinic, Occupational Therapy,Childrenâ€™s Clinic, Pediatric Adolescent Clinic,Childrenâ€™s Clinic, Urology
Childrenâ€™s Emergency Department,Clinical Health Psychology Program,Consultation â€“ Liaison Service,Critical Care (Adult),Diabetes Education Resource for Children and Adolescents
Diabetes Services,Diagnostic Imaging (Children),Diagnostic Imaging, Angiography,Diagnostic Imaging, CT Scan,Diagnostic Imaging, Fluoroscopy
Diagnostic Imaging, General Radiography (Outpatients and Mammography),Diagnostic Imaging, MRI,Diagnostic Imaging, Nuclear Medicine,Diagnostic Imaging, Ultrasound,Eating Disorders Program
Emergency Department,Endocrinology and Metabolism (Children),Family Planning,Fetal Assessment Unit,Forensic Psychiatry
Gastroenterology (Children),General Psychiatry Program,Genetics (Children),Genetics and Metabolism,Gynecology Clinics
HIV Program,Hematology / Oncology (Cancer) (Children),Hemodialysis,Indigenous Health Services,Indigenous Health Services, Aboriginal Traditional Wellness Clinic
Medical In-patient (Children),Mood Disorders Program,Neurosurgery (Children),Obstetrical Clinic,Obstetrical Services
Obstetrics and Gynaecology,Ophthalmology (Children),Orthopedics (Children),Pain Management Centre,Pediatric Special Care
Pharmaceutical Services,Physiotherapy (Children),Physiotherapy Services,Pregnancy Counselling Clinic,Pregnancy Counselling
Prenatal Nursing Clinic,Rehab Clinic 2,Rehabilitation,Renal (Kidney) Health Clinic,Respiratory Clinic
Rheumatology (Children),Schizophrenia Treatment and Education Program,Sexual Assault Nurse Examiner Program,Short Term Assessment and Treatment Program,Social Work Services (Children)
Social Work Services,Spinal Cord / Amputee / Neurolocomotor,Spiritual Health Services,Volunteer Services</t>
  </si>
  <si>
    <t>Intensive Child and Adolescent Treatment Services at Psych Health Centre,Addictions Unit,Allergy &amp; Immunology (Children),Ambulatory Care Clinics, Allergy and Immunology Clinic,Ambulatory Care Clinics, Amputee Program
Ambulatory Care Clinics, Dental Clinic,Ambulatory Care Clinics, Endocrine Clinic,Ambulatory Care Clinics, Gastroenterology / Hepatology / Liver Clinic,Ambulatory Care Clinics, Hypertension Clinic,Ambulatory Care Clinics, Infectious Diseases
Ambulatory Care Clinics, Internal Medicine Clinic,Ambulatory Care Clinics, MS Clinic,Ambulatory Care Clinics, Neurology Clinic,Ambulatory Care Clinics, Stroke Prevention Clinic,Ambulatory Care Clinics, Viral Hepatitis Clinic
Assistive Technology,Audiology and Speech Language Pathology Services, Audiology,Audiology and Speech Language Pathology Services, Pediatric Speech Pathology,Audiology and Speech Language Pathology,Autism (Children)
Breast Feeding / Lactation Services,Cardiac Stress Lab,Cardiology Services â€” Variety Heart Centre,Child / Adolescent Eating Disorders,Child Adolescent Acute Assessment Service
Child and Adolescent Help â€“ Inpatient Services,Childrenâ€™s Asthma and Allergy Education,Childrenâ€™s Clinic,Childrenâ€™s Clinic, Ambulatory Care,Childrenâ€™s Clinic, Cleft Palate / Craniofacial Clinic
Childrenâ€™s Clinic, Dental Services,Childrenâ€™s Clinic, Ear, Nose and Throat (Otolaryngology),Childrenâ€™s Clinic, Infectious Diseases Clinic,Childrenâ€™s Clinic, Nephrology,Childrenâ€™s Clinic, Neurology
Childrenâ€™s Clinic, Occupational Therapy,Childrenâ€™s Clinic, Pediatric Adolescent Clinic,Childrenâ€™s Clinic, Urology,Childrenâ€™s Emergency Department,Clinical Health Psychology Program
Consultation â€“ Liaison Service,Critical Care (Adult),Diabetes Education Resource for Children and Adolescents,Diabetes Services,Diagnostic Imaging (Children)
Diagnostic Imaging, Angiography,Diagnostic Imaging, CT Scan,Diagnostic Imaging, Fluoroscopy,Diagnostic Imaging, General Radiography (Outpatients and Mammography),Diagnostic Imaging, MRI
Diagnostic Imaging, Nuclear Medicine,Diagnostic Imaging, Ultrasound,Eating Disorders Program,Emergency Department,Endocrinology and Metabolism (Children)
Family Planning,Fetal Assessment Unit,Forensic Psychiatry,Gastroenterology (Children),General Psychiatry Program
Genetics (Children),Genetics and Metabolism,Geriatrics,Gynecology Clinics,HIV Program
Hematology / Oncology (Cancer) (Children),Hemodialysis,Indigenous Health Services,Indigenous Health Services, Aboriginal Traditional Wellness Clinic,Medical In-patient (Children)
Mood Disorders Program,Neurosurgery (Children),Newborns (Neonatal) Services,Obstetrical Clinic,Obstetrical Services
Obstetrics and Gynaecology,Ophthalmology (Children),Orthopedics (Children),Pain Management Centre,Pediatric Intensive Care
Pediatric Special Care,Pharmaceutical Services,Physiotherapy (Children),Physiotherapy Services,Pregnancy Counselling Clinic
Pregnancy Counselling,Prenatal Nursing Clinic,Rehab Clinic 2,Rehabilitation,Renal (Kidney) Health Clinic
Respiratory Clinic,Respirology (Children),Rheumatology (Children),Schizophrenia Treatment and Education Program,Sexual Assault Nurse Examiner Program
Short Term Assessment and Treatment Program,Social Work Services (Children),Social Work Services,Spinal Cord / Amputee / Neurolocomotor,Spiritual Health Services
Sports and Dance Medicine (Children),Teen Clinic,Volunteer Services</t>
  </si>
  <si>
    <t>Attention Deficit Hyperactivity Disorder Service,Centralized Intake Service (Mental Health),Intensive Treatment Services at Tecumseh St. Site,Manitoba Adolescent Treatment Centre,Services de Soins Intensif
Youth Forensic Services</t>
  </si>
  <si>
    <t>Attention Deficit Hyperactivity Disorder Service,Centralized Intake Service (Mental Health),Services de Soins Intensif au Site Rue Tecumseh,Manitoba Adolescent Treatment Centre,Youth Forensic Services</t>
  </si>
  <si>
    <t>Attention Deficit Hyperactivity Disorder Service,Centralized Intake Service (Mental Health) at St. Maryâ€™s Site,Manitoba Adolescent Treatment Centre,Youth Forensic Services</t>
  </si>
  <si>
    <t>Bounce Back: Reclaim Your Health,Community Education,Community Housing With Supports,Futures Forward,Information and Educations Services
Information and Referral,Parent Wellness Initiative Program,Programming,Rehabilitation and Recovery Services,Rights Consultation</t>
  </si>
  <si>
    <t>CARE Counselling,Counselling Services,EAP Program</t>
  </si>
  <si>
    <t>Adult Leisure and Recreation Services,Recreation / Life Skills (Children, Youth) at Interlake Regional Office â€“ Selkirk,Adult Services, Deaf and Hard of Hearing Services,Adult Services, Deaf and Hard of Hearing Services, Living with Hearing Loss Program,Adult Services, Employment Services
Children Services, Communication Centre for Children,Childrenâ€™s Service Coordination,Computer Skills Development,Disability Travel Card,Ethno-cultural Services
Outreach Therapy Services for Children,Parking Permits,Recreation / Life Skills (Children, Youth),Travel Assistance,Wheelchair Services</t>
  </si>
  <si>
    <t>Day Treatment Program,Sexual Abuse Treatment Program,Supported Advancement to Independent Living Program,Treatment Foster Care Program</t>
  </si>
  <si>
    <t>Addiction Services,Adult Residential Treatment Services,Compass Residential Youth Program at Southport Office,Family Services,Gambling Services
Knowledge Exchange Centre,Links Menâ€™s Support Group,Manitoba Addictions Help Line,Menâ€™s Treatment Services,Non-Medical Withdrawal Management Unit
Problem Gambling Helpline,School Based Counselling,Women and Family Services</t>
  </si>
  <si>
    <t>Child and Youth Community Mental Health at Brandon Regional Health Centre,Brandon Ministerial Association Benevolent Fund,Child and Youth Community Mental Health,Community Health Nurse,Heart Rehabilitation Program
Home Care,Midwifery Services,Palliative Care,Personal Care Home,Public Health Nurse
Public Health,Respite Services,Sexual Health Program</t>
  </si>
  <si>
    <t>Community Mental Health Services at Brandon Community Health Services,Adult Day Program,Brandon Ministerial Association Benevolent Fund,Child and Youth Community Mental Health,Community Health Nurse
Community Mental Health Worker (Adult),Heart Rehabilitation Program,Home Care,Housing Search Assistance,Income Tax Program
Long Term Care Administration,Medical Services, Acute Care Services,Medical Services, Audiology,Mental Health Program, Adults,Mental Health Services, Adult
Mental Health Services, Children and Adolescents,Mental Health Services, Seniors,Midwifery Services,Palliative Care,Personal Care Home
Public Health Nurse,Public Health,Respite Services,Sexual Health Program</t>
  </si>
  <si>
    <t>Mental Health Services, Children and Adolescents at Child and Adolescent Treatment Centre,Adult Day Program,Brandon Ministerial Association Benevolent Fund,Child and Youth Community Mental Health,Community Health Nurse
Community Mental Health Worker (Adult),Heart Rehabilitation Program,Home Care,Housing Search Assistance,Income Tax Program
Long Term Care Administration,Medical Services, Acute Care Services,Medical Services, Audiology,Mental Health Program, Adults,Mental Health Services, Adult
Mental Health Services, Seniors,Midwifery Services,Palliative Care,Personal Care Home,Public Health Nurse
Public Health,Respite Services,Sexual Health Program</t>
  </si>
  <si>
    <t>Kisewatisiwin has a centralized intake system in the North for all referrals with the exception of Wuskwatim, the female Community-Based Healing Home. 
For all other child and youth programs, child welfare agency case managers must contact our office in Thompson (204. 677. 7870) and complete a verbal intake form. This provides our office with information about the client's needs, what type of resources and services are being sought and in which community they would like to secure placement (Thompson or The Pas/OCN). The referral process is the same for Fischer Place; however, referrals come from Community Living with disAbilities Services (CLdS) workers.</t>
  </si>
  <si>
    <t>Adolescent Resources in Community Homes Services,Alternative Parent Home Service,Alternative Parent Home Service, Purple Martin Program,Coach Program,Community Based Healing Homes (Northern)
Community Based Healing Homes (Northern) at MYS Kisewatisiwin Wuskwatim Healing Home,Family Navigator Program,Learning and Independence Fosters Empowerment (Thompson),Life Train Program, Transition Resources,Northern Alternative Parent Homes
Specialized Individual Placement,Work Force Venture, Adolescent Resources in Community Homes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</si>
</sst>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9">
    <xf numFmtId="0" fontId="0" fillId="0" borderId="0" xfId="0"/>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9" fillId="0" borderId="10" xfId="42" applyBorder="1"/>
    <xf numFmtId="0" fontId="18" fillId="33" borderId="11" xfId="0" applyFont="1" applyFill="1" applyBorder="1" applyAlignment="1">
      <alignment horizontal="center"/>
    </xf>
    <xf numFmtId="0" fontId="0" fillId="0" borderId="11" xfId="0" applyBorder="1"/>
    <xf numFmtId="0" fontId="0" fillId="0" borderId="0" xfId="0" applyAlignment="1">
      <alignment wrapText="1"/>
    </xf>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8"/>
  <sheetViews>
    <sheetView tabSelected="1" zoomScale="40" zoomScaleNormal="40" workbookViewId="0">
      <selection activeCell="AB6" sqref="AB6"/>
    </sheetView>
  </sheetViews>
  <sheetFormatPr defaultColWidth="14.42578125" defaultRowHeight="15" x14ac:dyDescent="0.25"/>
  <cols>
    <col min="1" max="1" width="91" bestFit="1" customWidth="1"/>
    <col min="2" max="2" width="252" customWidth="1"/>
    <col min="3" max="3" width="255.7109375" bestFit="1" customWidth="1"/>
    <col min="4" max="4" width="68.42578125" customWidth="1"/>
    <col min="5" max="5" width="22.7109375" customWidth="1"/>
    <col min="6" max="6" width="17.7109375" customWidth="1"/>
    <col min="7" max="7" width="33.85546875" customWidth="1"/>
    <col min="8" max="8" width="16.5703125" customWidth="1"/>
    <col min="9" max="9" width="37.5703125" customWidth="1"/>
    <col min="10" max="10" width="14.85546875" customWidth="1"/>
    <col min="11" max="11" width="16.28515625" customWidth="1"/>
    <col min="12" max="13" width="14.42578125" customWidth="1"/>
    <col min="14" max="14" width="16.5703125" customWidth="1"/>
    <col min="15" max="16" width="16.140625" customWidth="1"/>
    <col min="17" max="17" width="17.7109375" customWidth="1"/>
    <col min="18" max="18" width="14.85546875" customWidth="1"/>
    <col min="19" max="19" width="112.5703125" bestFit="1" customWidth="1"/>
    <col min="20" max="20" width="91.28515625" bestFit="1" customWidth="1"/>
    <col min="21" max="21" width="73.42578125" bestFit="1" customWidth="1"/>
    <col min="22" max="22" width="109.7109375" bestFit="1" customWidth="1"/>
    <col min="23" max="24" width="255.7109375" bestFit="1" customWidth="1"/>
    <col min="25" max="25" width="186.42578125" style="7" bestFit="1" customWidth="1"/>
    <col min="26" max="26" width="14.42578125" style="8"/>
  </cols>
  <sheetData>
    <row r="1" spans="1:56" s="1" customFormat="1" ht="23.25" x14ac:dyDescent="0.35">
      <c r="A1" s="3" t="s">
        <v>7</v>
      </c>
      <c r="B1" s="3" t="s">
        <v>8</v>
      </c>
      <c r="C1" s="3" t="s">
        <v>267</v>
      </c>
      <c r="D1" s="3" t="s">
        <v>10</v>
      </c>
      <c r="E1" s="3" t="s">
        <v>0</v>
      </c>
      <c r="F1" s="3" t="s">
        <v>6</v>
      </c>
      <c r="G1" s="3" t="s">
        <v>9</v>
      </c>
      <c r="H1" s="3" t="s">
        <v>3</v>
      </c>
      <c r="I1" s="3" t="s">
        <v>12</v>
      </c>
      <c r="J1" s="3" t="s">
        <v>13</v>
      </c>
      <c r="K1" s="3" t="s">
        <v>14</v>
      </c>
      <c r="L1" s="3" t="s">
        <v>15</v>
      </c>
      <c r="M1" s="3" t="s">
        <v>16</v>
      </c>
      <c r="N1" s="3" t="s">
        <v>17</v>
      </c>
      <c r="O1" s="3" t="s">
        <v>18</v>
      </c>
      <c r="P1" s="3" t="s">
        <v>19</v>
      </c>
      <c r="Q1" s="3" t="s">
        <v>20</v>
      </c>
      <c r="R1" s="3" t="s">
        <v>21</v>
      </c>
      <c r="S1" s="3" t="s">
        <v>4</v>
      </c>
      <c r="T1" s="3" t="s">
        <v>266</v>
      </c>
      <c r="U1" s="3" t="s">
        <v>1</v>
      </c>
      <c r="V1" s="3" t="s">
        <v>2</v>
      </c>
      <c r="W1" s="3" t="s">
        <v>5</v>
      </c>
      <c r="X1" s="5" t="s">
        <v>11</v>
      </c>
      <c r="Y1" s="3" t="s">
        <v>300</v>
      </c>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row>
    <row r="2" spans="1:56" s="1" customFormat="1" ht="75" x14ac:dyDescent="0.25">
      <c r="A2" s="4" t="str">
        <f>HYPERLINK("http://mb.211.ca/program-at-site/youth-crisis-stabilization-services-at-therapeutic-centre/","Youth Crisis Stabilization Services at Macdonald Youth Services")</f>
        <v>Youth Crisis Stabilization Services at Macdonald Youth Services</v>
      </c>
      <c r="B2" s="2" t="s">
        <v>29</v>
      </c>
      <c r="C2" s="1" t="s">
        <v>268</v>
      </c>
      <c r="D2" s="1" t="s">
        <v>31</v>
      </c>
      <c r="E2" s="2" t="s">
        <v>261</v>
      </c>
      <c r="F2" s="2" t="s">
        <v>27</v>
      </c>
      <c r="G2" s="1" t="s">
        <v>30</v>
      </c>
      <c r="H2" s="1" t="s">
        <v>24</v>
      </c>
      <c r="S2" s="1" t="s">
        <v>25</v>
      </c>
      <c r="T2" s="1" t="s">
        <v>28</v>
      </c>
      <c r="U2" s="1" t="s">
        <v>22</v>
      </c>
      <c r="V2" s="1" t="s">
        <v>23</v>
      </c>
      <c r="W2" s="1" t="s">
        <v>26</v>
      </c>
      <c r="X2" s="6"/>
      <c r="Y2" s="2"/>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row>
    <row r="3" spans="1:56" s="1" customFormat="1" ht="165" x14ac:dyDescent="0.25">
      <c r="A3" s="4" t="str">
        <f>HYPERLINK("http://mb.211.ca/program-at-site/psychiatric-emergency-room-nurses-at-st-boniface-hospital/","Psychiatric Emergency Room Nurses at St. Boniface Hospital")</f>
        <v>Psychiatric Emergency Room Nurses at St. Boniface Hospital</v>
      </c>
      <c r="B3" s="1" t="s">
        <v>39</v>
      </c>
      <c r="C3" s="2" t="s">
        <v>269</v>
      </c>
      <c r="D3" s="1" t="s">
        <v>40</v>
      </c>
      <c r="E3" s="2" t="s">
        <v>32</v>
      </c>
      <c r="F3" s="2" t="s">
        <v>37</v>
      </c>
      <c r="I3" s="1" t="s">
        <v>42</v>
      </c>
      <c r="J3" s="1" t="s">
        <v>43</v>
      </c>
      <c r="S3" s="1" t="s">
        <v>35</v>
      </c>
      <c r="T3" s="1" t="s">
        <v>38</v>
      </c>
      <c r="U3" s="1" t="s">
        <v>33</v>
      </c>
      <c r="V3" s="1" t="s">
        <v>34</v>
      </c>
      <c r="W3" s="1" t="s">
        <v>36</v>
      </c>
      <c r="X3" s="6" t="s">
        <v>41</v>
      </c>
      <c r="Y3" s="2" t="s">
        <v>301</v>
      </c>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row>
    <row r="4" spans="1:56" s="1" customFormat="1" ht="105" x14ac:dyDescent="0.25">
      <c r="A4" s="4" t="str">
        <f>HYPERLINK("http://mb.211.ca/program-at-site/aulneau-renewal-centre-at-aulneau-renewal-centre/","Counselling Services at Winnipeg Office")</f>
        <v>Counselling Services at Winnipeg Office</v>
      </c>
      <c r="B4" s="2" t="s">
        <v>49</v>
      </c>
      <c r="C4" s="1" t="s">
        <v>270</v>
      </c>
      <c r="D4" s="1" t="s">
        <v>50</v>
      </c>
      <c r="E4" s="2" t="s">
        <v>265</v>
      </c>
      <c r="F4" s="2" t="s">
        <v>264</v>
      </c>
      <c r="I4" s="1" t="s">
        <v>52</v>
      </c>
      <c r="J4" s="1" t="s">
        <v>53</v>
      </c>
      <c r="S4" s="1" t="s">
        <v>46</v>
      </c>
      <c r="T4" s="1" t="s">
        <v>48</v>
      </c>
      <c r="U4" s="1" t="s">
        <v>44</v>
      </c>
      <c r="V4" s="1" t="s">
        <v>45</v>
      </c>
      <c r="W4" s="1" t="s">
        <v>47</v>
      </c>
      <c r="X4" s="6" t="s">
        <v>51</v>
      </c>
      <c r="Y4" s="2"/>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row>
    <row r="5" spans="1:56" s="1" customFormat="1" ht="345" x14ac:dyDescent="0.25">
      <c r="A5" s="4" t="str">
        <f>HYPERLINK("http://mb.211.ca/program-at-site/the-laurel-centre-at-laurel-centre/","Supportive  Services at Winnipeg Office")</f>
        <v>Supportive  Services at Winnipeg Office</v>
      </c>
      <c r="B5" s="2" t="s">
        <v>263</v>
      </c>
      <c r="C5" s="2" t="s">
        <v>271</v>
      </c>
      <c r="D5" s="1" t="s">
        <v>60</v>
      </c>
      <c r="E5" s="2" t="s">
        <v>58</v>
      </c>
      <c r="F5" s="2" t="s">
        <v>58</v>
      </c>
      <c r="I5" s="1" t="s">
        <v>62</v>
      </c>
      <c r="J5" s="1" t="s">
        <v>63</v>
      </c>
      <c r="S5" s="1" t="s">
        <v>56</v>
      </c>
      <c r="T5" s="1" t="s">
        <v>59</v>
      </c>
      <c r="U5" s="1" t="s">
        <v>54</v>
      </c>
      <c r="V5" s="1" t="s">
        <v>55</v>
      </c>
      <c r="W5" s="1" t="s">
        <v>57</v>
      </c>
      <c r="X5" s="6" t="s">
        <v>61</v>
      </c>
      <c r="Y5" s="2"/>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row>
    <row r="6" spans="1:56" s="1" customFormat="1" ht="90" x14ac:dyDescent="0.25">
      <c r="A6" s="4" t="str">
        <f>HYPERLINK("http://mb.211.ca/program-at-site/child-adolescent-mental-health-treatment-services-at-maryland-st-site/","Child / Adolescent Mental Health, Treatment Services at Maryland St Site")</f>
        <v>Child / Adolescent Mental Health, Treatment Services at Maryland St Site</v>
      </c>
      <c r="B6" s="2" t="s">
        <v>70</v>
      </c>
      <c r="C6" s="2" t="s">
        <v>272</v>
      </c>
      <c r="D6" s="1" t="s">
        <v>71</v>
      </c>
      <c r="E6" s="2" t="s">
        <v>64</v>
      </c>
      <c r="F6" s="2" t="s">
        <v>68</v>
      </c>
      <c r="I6" s="1" t="s">
        <v>73</v>
      </c>
      <c r="J6" s="1" t="s">
        <v>74</v>
      </c>
      <c r="S6" s="1" t="s">
        <v>66</v>
      </c>
      <c r="T6" s="1" t="s">
        <v>69</v>
      </c>
      <c r="U6" s="1" t="s">
        <v>54</v>
      </c>
      <c r="V6" s="1" t="s">
        <v>65</v>
      </c>
      <c r="W6" s="1" t="s">
        <v>67</v>
      </c>
      <c r="X6" s="6" t="s">
        <v>72</v>
      </c>
      <c r="Y6" s="2"/>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row>
    <row r="7" spans="1:56" s="1" customFormat="1" ht="90" x14ac:dyDescent="0.25">
      <c r="A7" s="4" t="str">
        <f>HYPERLINK("http://mb.211.ca/program-at-site/early-childhood-clinic-at-maryland-st-site/","Early Childhood Clinic at Maryland St Site")</f>
        <v>Early Childhood Clinic at Maryland St Site</v>
      </c>
      <c r="B7" s="1" t="s">
        <v>78</v>
      </c>
      <c r="C7" s="2" t="s">
        <v>272</v>
      </c>
      <c r="D7" s="1" t="s">
        <v>71</v>
      </c>
      <c r="E7" s="2" t="s">
        <v>64</v>
      </c>
      <c r="F7" s="2" t="s">
        <v>68</v>
      </c>
      <c r="I7" s="1" t="s">
        <v>79</v>
      </c>
      <c r="J7" s="1" t="s">
        <v>74</v>
      </c>
      <c r="S7" s="1" t="s">
        <v>76</v>
      </c>
      <c r="T7" s="1" t="s">
        <v>69</v>
      </c>
      <c r="U7" s="1" t="s">
        <v>54</v>
      </c>
      <c r="V7" s="1" t="s">
        <v>75</v>
      </c>
      <c r="W7" s="1" t="s">
        <v>77</v>
      </c>
      <c r="X7" s="6" t="s">
        <v>72</v>
      </c>
      <c r="Y7" s="2" t="s">
        <v>302</v>
      </c>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row>
    <row r="8" spans="1:56" s="1" customFormat="1" ht="90" x14ac:dyDescent="0.25">
      <c r="A8" s="4" t="str">
        <f>HYPERLINK("http://mb.211.ca/program-at-site/tourette-disorder-service-at-maryland-st-site/","Tourette Disorder Service at Maryland St Site")</f>
        <v>Tourette Disorder Service at Maryland St Site</v>
      </c>
      <c r="B8" s="1" t="s">
        <v>83</v>
      </c>
      <c r="C8" s="2" t="s">
        <v>272</v>
      </c>
      <c r="D8" s="1" t="s">
        <v>71</v>
      </c>
      <c r="E8" s="2" t="s">
        <v>64</v>
      </c>
      <c r="F8" s="2" t="s">
        <v>68</v>
      </c>
      <c r="I8" s="1" t="s">
        <v>73</v>
      </c>
      <c r="J8" s="1" t="s">
        <v>74</v>
      </c>
      <c r="S8" s="1" t="s">
        <v>81</v>
      </c>
      <c r="T8" s="1" t="s">
        <v>69</v>
      </c>
      <c r="U8" s="1" t="s">
        <v>44</v>
      </c>
      <c r="V8" s="1" t="s">
        <v>80</v>
      </c>
      <c r="W8" s="1" t="s">
        <v>82</v>
      </c>
      <c r="X8" s="6" t="s">
        <v>72</v>
      </c>
      <c r="Y8" s="2" t="s">
        <v>303</v>
      </c>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row>
    <row r="9" spans="1:56" s="1" customFormat="1" ht="90" x14ac:dyDescent="0.25">
      <c r="A9" s="4" t="str">
        <f>HYPERLINK("http://mb.211.ca/program-at-site/resource-assistance-for-youth-at-resource-assistance-for-youth-inc/","Supportive Services at Winnipeg Office")</f>
        <v>Supportive Services at Winnipeg Office</v>
      </c>
      <c r="B9" s="2" t="s">
        <v>90</v>
      </c>
      <c r="C9" s="2" t="s">
        <v>273</v>
      </c>
      <c r="D9" s="1" t="s">
        <v>91</v>
      </c>
      <c r="E9" s="2" t="s">
        <v>84</v>
      </c>
      <c r="F9" s="2" t="s">
        <v>88</v>
      </c>
      <c r="I9" s="1" t="s">
        <v>93</v>
      </c>
      <c r="J9" s="1" t="s">
        <v>94</v>
      </c>
      <c r="S9" s="1" t="s">
        <v>86</v>
      </c>
      <c r="T9" s="1" t="s">
        <v>89</v>
      </c>
      <c r="U9" s="1" t="s">
        <v>22</v>
      </c>
      <c r="V9" s="1" t="s">
        <v>85</v>
      </c>
      <c r="W9" s="1" t="s">
        <v>87</v>
      </c>
      <c r="X9" s="6" t="s">
        <v>92</v>
      </c>
      <c r="Y9" s="2" t="s">
        <v>304</v>
      </c>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row>
    <row r="10" spans="1:56" s="1" customFormat="1" ht="90" x14ac:dyDescent="0.25">
      <c r="A10" s="4" t="str">
        <f>HYPERLINK("http://mb.211.ca/program-at-site/mental-health-services-children-at-psych-health-centre/","Mental Health Services (Children) at Psych Health Centre")</f>
        <v>Mental Health Services (Children) at Psych Health Centre</v>
      </c>
      <c r="B10" s="2" t="s">
        <v>101</v>
      </c>
      <c r="C10" s="1" t="s">
        <v>274</v>
      </c>
      <c r="D10" s="1" t="s">
        <v>102</v>
      </c>
      <c r="E10" s="2" t="s">
        <v>95</v>
      </c>
      <c r="F10" s="2" t="s">
        <v>99</v>
      </c>
      <c r="I10" s="1" t="s">
        <v>103</v>
      </c>
      <c r="J10" s="1" t="s">
        <v>104</v>
      </c>
      <c r="K10" s="1" t="s">
        <v>105</v>
      </c>
      <c r="L10" s="1" t="s">
        <v>106</v>
      </c>
      <c r="S10" s="1" t="s">
        <v>97</v>
      </c>
      <c r="T10" s="1" t="s">
        <v>100</v>
      </c>
      <c r="U10" s="1" t="s">
        <v>54</v>
      </c>
      <c r="V10" s="1" t="s">
        <v>96</v>
      </c>
      <c r="W10" s="1" t="s">
        <v>98</v>
      </c>
      <c r="X10" s="6" t="s">
        <v>72</v>
      </c>
      <c r="Y10" s="2"/>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row>
    <row r="11" spans="1:56" s="1" customFormat="1" ht="345" x14ac:dyDescent="0.25">
      <c r="A11" s="4" t="str">
        <f>HYPERLINK("http://mb.211.ca/program-at-site/child-and-adolescent-help-inpatient-services-at-psych-health-centre/","Child and Adolescent Help â€“ Inpatient Services at Psych Health Centre")</f>
        <v>Child and Adolescent Help â€“ Inpatient Services at Psych Health Centre</v>
      </c>
      <c r="B11" s="1" t="s">
        <v>111</v>
      </c>
      <c r="C11" s="1" t="s">
        <v>274</v>
      </c>
      <c r="D11" s="1" t="s">
        <v>102</v>
      </c>
      <c r="E11" s="2" t="s">
        <v>95</v>
      </c>
      <c r="F11" s="2" t="s">
        <v>99</v>
      </c>
      <c r="I11" s="1" t="s">
        <v>112</v>
      </c>
      <c r="J11" s="1" t="s">
        <v>104</v>
      </c>
      <c r="S11" s="1" t="s">
        <v>109</v>
      </c>
      <c r="T11" s="1" t="s">
        <v>100</v>
      </c>
      <c r="U11" s="1" t="s">
        <v>107</v>
      </c>
      <c r="V11" s="1" t="s">
        <v>108</v>
      </c>
      <c r="W11" s="1" t="s">
        <v>110</v>
      </c>
      <c r="X11" s="6" t="s">
        <v>72</v>
      </c>
      <c r="Y11" s="2" t="s">
        <v>305</v>
      </c>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row>
    <row r="12" spans="1:56" s="1" customFormat="1" ht="405" x14ac:dyDescent="0.25">
      <c r="A12" s="4" t="str">
        <f>HYPERLINK("http://mb.211.ca/program-at-site/intensive-child-and-adolescent-treatment-services-at-psych-health-centre/","Intensive Child and Adolescent Treatment Services at Psych Health Centre")</f>
        <v>Intensive Child and Adolescent Treatment Services at Psych Health Centre</v>
      </c>
      <c r="B12" s="1" t="s">
        <v>117</v>
      </c>
      <c r="C12" s="1" t="s">
        <v>274</v>
      </c>
      <c r="D12" s="1" t="s">
        <v>102</v>
      </c>
      <c r="E12" s="2" t="s">
        <v>95</v>
      </c>
      <c r="F12" s="2" t="s">
        <v>99</v>
      </c>
      <c r="I12" s="1" t="s">
        <v>118</v>
      </c>
      <c r="J12" s="1" t="s">
        <v>106</v>
      </c>
      <c r="S12" s="1" t="s">
        <v>115</v>
      </c>
      <c r="T12" s="1" t="s">
        <v>100</v>
      </c>
      <c r="U12" s="1" t="s">
        <v>113</v>
      </c>
      <c r="V12" s="1" t="s">
        <v>114</v>
      </c>
      <c r="W12" s="1" t="s">
        <v>116</v>
      </c>
      <c r="X12" s="6" t="s">
        <v>72</v>
      </c>
      <c r="Y12" s="2" t="s">
        <v>306</v>
      </c>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row>
    <row r="13" spans="1:56" s="1" customFormat="1" ht="90" x14ac:dyDescent="0.25">
      <c r="A13" s="4" t="str">
        <f>HYPERLINK("http://mb.211.ca/program-at-site/intensive-treatment-services-at-tecumseh-st-site/","Intensive Treatment Services at Tecumseh St. Site")</f>
        <v>Intensive Treatment Services at Tecumseh St. Site</v>
      </c>
      <c r="B13" s="1" t="s">
        <v>124</v>
      </c>
      <c r="C13" s="2" t="s">
        <v>272</v>
      </c>
      <c r="D13" s="1" t="s">
        <v>71</v>
      </c>
      <c r="E13" s="2" t="s">
        <v>119</v>
      </c>
      <c r="F13" s="2" t="s">
        <v>123</v>
      </c>
      <c r="G13" s="1" t="s">
        <v>125</v>
      </c>
      <c r="I13" s="1" t="s">
        <v>127</v>
      </c>
      <c r="J13" s="1" t="s">
        <v>128</v>
      </c>
      <c r="M13" s="1" t="s">
        <v>129</v>
      </c>
      <c r="S13" s="1" t="s">
        <v>121</v>
      </c>
      <c r="T13" s="1" t="s">
        <v>69</v>
      </c>
      <c r="U13" s="1" t="s">
        <v>54</v>
      </c>
      <c r="V13" s="1" t="s">
        <v>120</v>
      </c>
      <c r="W13" s="1" t="s">
        <v>122</v>
      </c>
      <c r="X13" s="6" t="s">
        <v>126</v>
      </c>
      <c r="Y13" s="2" t="s">
        <v>307</v>
      </c>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row>
    <row r="14" spans="1:56" s="1" customFormat="1" ht="90" x14ac:dyDescent="0.25">
      <c r="A14" s="4" t="str">
        <f>HYPERLINK("http://mb.211.ca/program-at-site/services-de-soins-intensif-at-site-rue-tecumseh/","Services de Soins Intensif au Site Rue Tecumseh")</f>
        <v>Services de Soins Intensif au Site Rue Tecumseh</v>
      </c>
      <c r="B14" s="1" t="s">
        <v>134</v>
      </c>
      <c r="C14" s="2" t="s">
        <v>272</v>
      </c>
      <c r="D14" s="1" t="s">
        <v>71</v>
      </c>
      <c r="E14" s="2" t="s">
        <v>130</v>
      </c>
      <c r="F14" s="2" t="s">
        <v>123</v>
      </c>
      <c r="N14" s="1" t="s">
        <v>127</v>
      </c>
      <c r="O14" s="1" t="s">
        <v>125</v>
      </c>
      <c r="P14" s="1" t="s">
        <v>129</v>
      </c>
      <c r="Q14" s="1" t="s">
        <v>128</v>
      </c>
      <c r="S14" s="1" t="s">
        <v>132</v>
      </c>
      <c r="T14" s="1" t="s">
        <v>69</v>
      </c>
      <c r="U14" s="1" t="s">
        <v>54</v>
      </c>
      <c r="V14" s="1" t="s">
        <v>131</v>
      </c>
      <c r="W14" s="1" t="s">
        <v>133</v>
      </c>
      <c r="X14" s="6" t="s">
        <v>135</v>
      </c>
      <c r="Y14" s="2" t="s">
        <v>308</v>
      </c>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row>
    <row r="15" spans="1:56" s="1" customFormat="1" ht="90" x14ac:dyDescent="0.25">
      <c r="A15" s="4" t="str">
        <f>HYPERLINK("http://mb.211.ca/program-at-site/centralized-intake-service-mental-health-at-st-marys-site/","Centralized Intake Service (Mental Health) at St. Maryâ€™s Site")</f>
        <v>Centralized Intake Service (Mental Health) at St. Maryâ€™s Site</v>
      </c>
      <c r="B15" s="1" t="s">
        <v>139</v>
      </c>
      <c r="C15" s="2" t="s">
        <v>272</v>
      </c>
      <c r="D15" s="1" t="s">
        <v>71</v>
      </c>
      <c r="E15" s="2" t="s">
        <v>136</v>
      </c>
      <c r="F15" s="2" t="s">
        <v>123</v>
      </c>
      <c r="I15" s="1" t="s">
        <v>141</v>
      </c>
      <c r="J15" s="1" t="s">
        <v>142</v>
      </c>
      <c r="S15" s="1" t="s">
        <v>137</v>
      </c>
      <c r="T15" s="1" t="s">
        <v>69</v>
      </c>
      <c r="U15" s="1" t="s">
        <v>54</v>
      </c>
      <c r="V15" s="1" t="s">
        <v>108</v>
      </c>
      <c r="W15" s="1" t="s">
        <v>138</v>
      </c>
      <c r="X15" s="6" t="s">
        <v>140</v>
      </c>
      <c r="Y15" s="2" t="s">
        <v>309</v>
      </c>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row>
    <row r="16" spans="1:56" s="1" customFormat="1" ht="90" x14ac:dyDescent="0.25">
      <c r="A16" s="4" t="str">
        <f>HYPERLINK("http://mb.211.ca/program-at-site/youth-mental-health-promotion-services-at-manitoba-and-winnipeg-region/","Youth Mental Health Promotion Services at Manitoba and Winnipeg Region Office")</f>
        <v>Youth Mental Health Promotion Services at Manitoba and Winnipeg Region Office</v>
      </c>
      <c r="B16" s="2" t="s">
        <v>149</v>
      </c>
      <c r="C16" s="2" t="s">
        <v>275</v>
      </c>
      <c r="D16" s="1" t="s">
        <v>150</v>
      </c>
      <c r="E16" s="2" t="s">
        <v>143</v>
      </c>
      <c r="F16" s="2" t="s">
        <v>147</v>
      </c>
      <c r="I16" s="1" t="s">
        <v>152</v>
      </c>
      <c r="J16" s="1" t="s">
        <v>153</v>
      </c>
      <c r="S16" s="1" t="s">
        <v>146</v>
      </c>
      <c r="T16" s="1" t="s">
        <v>148</v>
      </c>
      <c r="U16" s="1" t="s">
        <v>144</v>
      </c>
      <c r="V16" s="1" t="s">
        <v>145</v>
      </c>
      <c r="W16" s="1" t="s">
        <v>138</v>
      </c>
      <c r="X16" s="6" t="s">
        <v>151</v>
      </c>
      <c r="Y16" s="2" t="s">
        <v>310</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s="1" customFormat="1" ht="90" x14ac:dyDescent="0.25">
      <c r="A17" s="4" t="str">
        <f>HYPERLINK("http://mb.211.ca/program-at-site/project-neecheewam-at-project-neecheewam/","Project Neecheewam at Project Neecheewam")</f>
        <v>Project Neecheewam at Project Neecheewam</v>
      </c>
      <c r="B17" s="1" t="s">
        <v>160</v>
      </c>
      <c r="C17" s="1" t="s">
        <v>276</v>
      </c>
      <c r="D17" s="1" t="s">
        <v>161</v>
      </c>
      <c r="E17" s="2" t="s">
        <v>154</v>
      </c>
      <c r="F17" s="2" t="s">
        <v>158</v>
      </c>
      <c r="I17" s="1" t="s">
        <v>163</v>
      </c>
      <c r="J17" s="1" t="s">
        <v>164</v>
      </c>
      <c r="S17" s="1" t="s">
        <v>156</v>
      </c>
      <c r="T17" s="1" t="s">
        <v>159</v>
      </c>
      <c r="U17" s="1" t="s">
        <v>22</v>
      </c>
      <c r="V17" s="1" t="s">
        <v>155</v>
      </c>
      <c r="W17" s="1" t="s">
        <v>157</v>
      </c>
      <c r="X17" s="6" t="s">
        <v>162</v>
      </c>
      <c r="Y17" s="2"/>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s="1" customFormat="1" ht="90" x14ac:dyDescent="0.25">
      <c r="A18" s="4" t="str">
        <f>HYPERLINK("http://mb.211.ca/program-at-site/youth-mental-health-and-wellness-programming-at-watt-street-main-office/","Youth Mental Health and Wellness Programming at Watt Street- Main Office")</f>
        <v>Youth Mental Health and Wellness Programming at Watt Street- Main Office</v>
      </c>
      <c r="B18" s="1" t="s">
        <v>172</v>
      </c>
      <c r="C18" s="1" t="s">
        <v>277</v>
      </c>
      <c r="D18" s="1" t="s">
        <v>173</v>
      </c>
      <c r="E18" s="2" t="s">
        <v>165</v>
      </c>
      <c r="F18" s="2" t="s">
        <v>170</v>
      </c>
      <c r="I18" s="1" t="s">
        <v>175</v>
      </c>
      <c r="S18" s="1" t="s">
        <v>168</v>
      </c>
      <c r="T18" s="1" t="s">
        <v>171</v>
      </c>
      <c r="U18" s="1" t="s">
        <v>166</v>
      </c>
      <c r="V18" s="1" t="s">
        <v>167</v>
      </c>
      <c r="W18" s="1" t="s">
        <v>169</v>
      </c>
      <c r="X18" s="6" t="s">
        <v>174</v>
      </c>
      <c r="Y18" s="2"/>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s="1" customFormat="1" ht="90" x14ac:dyDescent="0.25">
      <c r="A19" s="4" t="str">
        <f>HYPERLINK("http://mb.211.ca/program-at-site/counselling-services-at-recovery-of-hope-inc/","Counselling Services at Recovery of Hope, Winnipeg Head Office")</f>
        <v>Counselling Services at Recovery of Hope, Winnipeg Head Office</v>
      </c>
      <c r="B19" s="2" t="s">
        <v>183</v>
      </c>
      <c r="C19" s="1" t="s">
        <v>278</v>
      </c>
      <c r="D19" s="1" t="s">
        <v>185</v>
      </c>
      <c r="E19" s="2" t="s">
        <v>176</v>
      </c>
      <c r="F19" s="2" t="s">
        <v>181</v>
      </c>
      <c r="G19" s="1" t="s">
        <v>184</v>
      </c>
      <c r="I19" s="1" t="s">
        <v>187</v>
      </c>
      <c r="J19" s="1" t="s">
        <v>188</v>
      </c>
      <c r="S19" s="1" t="s">
        <v>179</v>
      </c>
      <c r="T19" s="1" t="s">
        <v>182</v>
      </c>
      <c r="U19" s="1" t="s">
        <v>177</v>
      </c>
      <c r="V19" s="1" t="s">
        <v>178</v>
      </c>
      <c r="W19" s="1" t="s">
        <v>180</v>
      </c>
      <c r="X19" s="6" t="s">
        <v>186</v>
      </c>
      <c r="Y19" s="2" t="s">
        <v>311</v>
      </c>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s="1" customFormat="1" ht="90" x14ac:dyDescent="0.25">
      <c r="A20" s="4" t="str">
        <f>HYPERLINK("http://mb.211.ca/program-at-site/recreation-life-skills-children-youth-at-notre-dame-ave-site/","Recreation / Life Skills (Children, Youth) at Notre Dame Ave Office")</f>
        <v>Recreation / Life Skills (Children, Youth) at Notre Dame Ave Office</v>
      </c>
      <c r="B20" s="2" t="s">
        <v>195</v>
      </c>
      <c r="C20" s="2" t="s">
        <v>279</v>
      </c>
      <c r="D20" s="1" t="s">
        <v>197</v>
      </c>
      <c r="E20" s="2" t="s">
        <v>189</v>
      </c>
      <c r="F20" s="2" t="s">
        <v>193</v>
      </c>
      <c r="G20" s="1" t="s">
        <v>196</v>
      </c>
      <c r="I20" s="1" t="s">
        <v>199</v>
      </c>
      <c r="M20" s="1" t="s">
        <v>200</v>
      </c>
      <c r="P20" s="1" t="s">
        <v>201</v>
      </c>
      <c r="S20" s="1" t="s">
        <v>191</v>
      </c>
      <c r="T20" s="1" t="s">
        <v>194</v>
      </c>
      <c r="U20" s="1" t="s">
        <v>54</v>
      </c>
      <c r="V20" s="1" t="s">
        <v>190</v>
      </c>
      <c r="W20" s="1" t="s">
        <v>192</v>
      </c>
      <c r="X20" s="6" t="s">
        <v>198</v>
      </c>
      <c r="Y20" s="2" t="s">
        <v>312</v>
      </c>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s="1" customFormat="1" ht="90" x14ac:dyDescent="0.25">
      <c r="A21" s="4" t="str">
        <f>HYPERLINK("http://mb.211.ca/program-at-site/group-care-treatment-program-at-knowles-centre/","Group Care Treatment Program at Knowles Centre")</f>
        <v>Group Care Treatment Program at Knowles Centre</v>
      </c>
      <c r="B21" s="2" t="s">
        <v>209</v>
      </c>
      <c r="C21" s="2" t="s">
        <v>280</v>
      </c>
      <c r="D21" s="1" t="s">
        <v>210</v>
      </c>
      <c r="E21" s="2" t="s">
        <v>202</v>
      </c>
      <c r="F21" s="2" t="s">
        <v>207</v>
      </c>
      <c r="I21" s="1" t="s">
        <v>212</v>
      </c>
      <c r="J21" s="1" t="s">
        <v>213</v>
      </c>
      <c r="S21" s="1" t="s">
        <v>205</v>
      </c>
      <c r="T21" s="1" t="s">
        <v>208</v>
      </c>
      <c r="U21" s="1" t="s">
        <v>203</v>
      </c>
      <c r="V21" s="1" t="s">
        <v>204</v>
      </c>
      <c r="W21" s="1" t="s">
        <v>206</v>
      </c>
      <c r="X21" s="6" t="s">
        <v>211</v>
      </c>
      <c r="Y21" s="2" t="s">
        <v>313</v>
      </c>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s="1" customFormat="1" ht="90" x14ac:dyDescent="0.25">
      <c r="A22" s="4" t="str">
        <f>HYPERLINK("http://mb.211.ca/program-at-site/compass-residential-youth-program-at-southport-office/","Compass Residential Youth Program at Southport Office")</f>
        <v>Compass Residential Youth Program at Southport Office</v>
      </c>
      <c r="B22" s="2" t="s">
        <v>220</v>
      </c>
      <c r="C22" s="1" t="s">
        <v>281</v>
      </c>
      <c r="D22" s="1" t="s">
        <v>221</v>
      </c>
      <c r="E22" s="2" t="s">
        <v>214</v>
      </c>
      <c r="F22" s="2" t="s">
        <v>218</v>
      </c>
      <c r="I22" s="1" t="s">
        <v>223</v>
      </c>
      <c r="S22" s="1" t="s">
        <v>216</v>
      </c>
      <c r="T22" s="1" t="s">
        <v>219</v>
      </c>
      <c r="U22" s="1" t="s">
        <v>54</v>
      </c>
      <c r="V22" s="1" t="s">
        <v>215</v>
      </c>
      <c r="W22" s="1" t="s">
        <v>217</v>
      </c>
      <c r="X22" s="6" t="s">
        <v>222</v>
      </c>
      <c r="Y22" s="2" t="s">
        <v>314</v>
      </c>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s="1" customFormat="1" ht="120" x14ac:dyDescent="0.25">
      <c r="A23" s="4" t="str">
        <f>HYPERLINK("http://mb.211.ca/program-at-site/tupper-street-family-resource-centre-at-tupper-street-family-resource-centre/","Family Resource Centre at Tupper Street Family Resource Centre")</f>
        <v>Family Resource Centre at Tupper Street Family Resource Centre</v>
      </c>
      <c r="B23" s="2" t="s">
        <v>231</v>
      </c>
      <c r="C23" s="1" t="s">
        <v>282</v>
      </c>
      <c r="D23" s="1" t="s">
        <v>232</v>
      </c>
      <c r="E23" s="2" t="s">
        <v>224</v>
      </c>
      <c r="F23" s="2" t="s">
        <v>229</v>
      </c>
      <c r="I23" s="1" t="s">
        <v>233</v>
      </c>
      <c r="J23" s="1" t="s">
        <v>234</v>
      </c>
      <c r="R23" s="1" t="s">
        <v>233</v>
      </c>
      <c r="S23" s="1" t="s">
        <v>227</v>
      </c>
      <c r="T23" s="1" t="s">
        <v>230</v>
      </c>
      <c r="U23" s="1" t="s">
        <v>225</v>
      </c>
      <c r="V23" s="1" t="s">
        <v>226</v>
      </c>
      <c r="W23" s="1" t="s">
        <v>228</v>
      </c>
      <c r="X23" s="6" t="s">
        <v>72</v>
      </c>
      <c r="Y23" s="2"/>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s="1" customFormat="1" ht="90" x14ac:dyDescent="0.25">
      <c r="A24" s="4" t="str">
        <f>HYPERLINK("http://mb.211.ca/program-at-site/child-and-youth-community-mental-health-at-brandon-site/","Child and Youth Community Mental Health at Brandon Regional Health Centre")</f>
        <v>Child and Youth Community Mental Health at Brandon Regional Health Centre</v>
      </c>
      <c r="B24" s="2" t="s">
        <v>242</v>
      </c>
      <c r="C24" s="1" t="s">
        <v>283</v>
      </c>
      <c r="D24" s="1" t="s">
        <v>243</v>
      </c>
      <c r="E24" s="2" t="s">
        <v>235</v>
      </c>
      <c r="F24" s="2" t="s">
        <v>240</v>
      </c>
      <c r="H24" s="1" t="s">
        <v>238</v>
      </c>
      <c r="S24" s="1" t="s">
        <v>97</v>
      </c>
      <c r="T24" s="1" t="s">
        <v>241</v>
      </c>
      <c r="U24" s="1" t="s">
        <v>236</v>
      </c>
      <c r="V24" s="1" t="s">
        <v>237</v>
      </c>
      <c r="W24" s="1" t="s">
        <v>239</v>
      </c>
      <c r="X24" s="6" t="s">
        <v>72</v>
      </c>
      <c r="Y24" s="2" t="s">
        <v>315</v>
      </c>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s="1" customFormat="1" ht="90" x14ac:dyDescent="0.25">
      <c r="A25" s="4" t="str">
        <f>HYPERLINK("http://mb.211.ca/program-at-site/community-mental-health-services-at-brandon-community-health-services/","Community Mental Health Services at Brandon Community Health Services")</f>
        <v>Community Mental Health Services at Brandon Community Health Services</v>
      </c>
      <c r="B25" s="2" t="s">
        <v>249</v>
      </c>
      <c r="C25" s="1" t="s">
        <v>283</v>
      </c>
      <c r="D25" s="1" t="s">
        <v>243</v>
      </c>
      <c r="E25" s="2" t="s">
        <v>244</v>
      </c>
      <c r="F25" s="2" t="s">
        <v>248</v>
      </c>
      <c r="G25" s="1" t="s">
        <v>250</v>
      </c>
      <c r="I25" s="1" t="s">
        <v>251</v>
      </c>
      <c r="J25" s="1" t="s">
        <v>252</v>
      </c>
      <c r="S25" s="1" t="s">
        <v>247</v>
      </c>
      <c r="T25" s="1" t="s">
        <v>241</v>
      </c>
      <c r="U25" s="1" t="s">
        <v>245</v>
      </c>
      <c r="V25" s="1" t="s">
        <v>246</v>
      </c>
      <c r="W25" s="1" t="s">
        <v>138</v>
      </c>
      <c r="X25" s="6" t="s">
        <v>72</v>
      </c>
      <c r="Y25" s="2" t="s">
        <v>316</v>
      </c>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s="1" customFormat="1" ht="150" x14ac:dyDescent="0.25">
      <c r="A26" s="4" t="str">
        <f>HYPERLINK("http://mb.211.ca/program-at-site/mental-health-services-children-and-adolescents-at-child-and-adolescent-treatment-centre/","Mental Health Services, Children and Adolescents at Child and Adolescent Treatment Centre")</f>
        <v>Mental Health Services, Children and Adolescents at Child and Adolescent Treatment Centre</v>
      </c>
      <c r="B26" s="2" t="s">
        <v>258</v>
      </c>
      <c r="C26" s="1" t="s">
        <v>283</v>
      </c>
      <c r="D26" s="1" t="s">
        <v>243</v>
      </c>
      <c r="E26" s="2" t="s">
        <v>262</v>
      </c>
      <c r="F26" s="2" t="s">
        <v>257</v>
      </c>
      <c r="G26" s="1" t="s">
        <v>238</v>
      </c>
      <c r="H26" s="1" t="s">
        <v>254</v>
      </c>
      <c r="J26" s="1" t="s">
        <v>260</v>
      </c>
      <c r="S26" s="1" t="s">
        <v>255</v>
      </c>
      <c r="T26" s="1" t="s">
        <v>241</v>
      </c>
      <c r="U26" s="1" t="s">
        <v>245</v>
      </c>
      <c r="V26" s="1" t="s">
        <v>253</v>
      </c>
      <c r="W26" s="1" t="s">
        <v>256</v>
      </c>
      <c r="X26" s="6" t="s">
        <v>259</v>
      </c>
      <c r="Y26" s="2" t="s">
        <v>317</v>
      </c>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30" x14ac:dyDescent="0.25">
      <c r="A27" s="4" t="str">
        <f>HYPERLINK("http://mb.211.ca/program-at-site/kids-help-phone-at-manitoba-area/","Kids Help Phone at Manitoba Area")</f>
        <v>Kids Help Phone at Manitoba Area</v>
      </c>
      <c r="B27" s="2" t="s">
        <v>284</v>
      </c>
      <c r="C27" s="1" t="s">
        <v>285</v>
      </c>
      <c r="D27" s="1" t="s">
        <v>286</v>
      </c>
      <c r="E27" s="1"/>
      <c r="F27" s="1"/>
      <c r="G27" s="1" t="s">
        <v>287</v>
      </c>
      <c r="H27" s="1"/>
      <c r="I27" s="1" t="s">
        <v>288</v>
      </c>
      <c r="J27" s="1"/>
      <c r="K27" s="1"/>
      <c r="L27" s="1"/>
      <c r="M27" s="1"/>
      <c r="N27" s="1"/>
      <c r="O27" s="1"/>
      <c r="P27" s="1"/>
      <c r="Q27" s="1"/>
      <c r="R27" s="1"/>
      <c r="S27" s="1" t="s">
        <v>289</v>
      </c>
      <c r="T27" s="1" t="s">
        <v>290</v>
      </c>
      <c r="U27" s="1" t="s">
        <v>54</v>
      </c>
      <c r="V27" s="1" t="s">
        <v>291</v>
      </c>
      <c r="W27" s="1" t="s">
        <v>138</v>
      </c>
      <c r="X27" s="1"/>
      <c r="Y27" s="2"/>
    </row>
    <row r="28" spans="1:56" ht="120" x14ac:dyDescent="0.25">
      <c r="A28" s="4" t="str">
        <f>HYPERLINK("http://mb.211.ca/program-at-site/community-based-healing-homes-at-wuskwatim/","Community Based Healing Homes (Northern) at MYS Kisewatisiwin Wuskwatim Healing Home")</f>
        <v>Community Based Healing Homes (Northern) at MYS Kisewatisiwin Wuskwatim Healing Home</v>
      </c>
      <c r="B28" s="2" t="s">
        <v>292</v>
      </c>
      <c r="C28" s="1" t="s">
        <v>268</v>
      </c>
      <c r="D28" s="1" t="s">
        <v>31</v>
      </c>
      <c r="E28" s="2" t="s">
        <v>293</v>
      </c>
      <c r="F28" s="2" t="s">
        <v>294</v>
      </c>
      <c r="G28" s="1"/>
      <c r="H28" s="1"/>
      <c r="I28" s="1" t="s">
        <v>295</v>
      </c>
      <c r="J28" s="1" t="s">
        <v>296</v>
      </c>
      <c r="K28" s="1"/>
      <c r="L28" s="1"/>
      <c r="M28" s="1"/>
      <c r="N28" s="1"/>
      <c r="O28" s="1"/>
      <c r="P28" s="1"/>
      <c r="Q28" s="1"/>
      <c r="R28" s="1"/>
      <c r="S28" s="1" t="s">
        <v>297</v>
      </c>
      <c r="T28" s="1" t="s">
        <v>28</v>
      </c>
      <c r="U28" s="1" t="s">
        <v>298</v>
      </c>
      <c r="V28" s="1" t="s">
        <v>299</v>
      </c>
      <c r="W28" s="2" t="s">
        <v>318</v>
      </c>
      <c r="X28" s="1"/>
      <c r="Y28" s="2" t="s">
        <v>319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Manitoba_Mental_health_Addictio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Teja Kasani</cp:lastModifiedBy>
  <dcterms:created xsi:type="dcterms:W3CDTF">2019-02-18T03:12:37Z</dcterms:created>
  <dcterms:modified xsi:type="dcterms:W3CDTF">2019-02-25T10:33:12Z</dcterms:modified>
</cp:coreProperties>
</file>