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docs.live.net/1d2d2c20caf356d1/PC Desktop/Web Scraping/Manitoba/"/>
    </mc:Choice>
  </mc:AlternateContent>
  <xr:revisionPtr revIDLastSave="0" documentId="8_{D8036971-1995-4FA2-9DE4-B9E79A3F6986}" xr6:coauthVersionLast="36" xr6:coauthVersionMax="36" xr10:uidLastSave="{00000000-0000-0000-0000-000000000000}"/>
  <bookViews>
    <workbookView xWindow="0" yWindow="0" windowWidth="20490" windowHeight="6945"/>
  </bookViews>
  <sheets>
    <sheet name="Manitoba1" sheetId="1" r:id="rId1"/>
  </sheets>
  <calcPr calcId="0"/>
</workbook>
</file>

<file path=xl/calcChain.xml><?xml version="1.0" encoding="utf-8"?>
<calcChain xmlns="http://schemas.openxmlformats.org/spreadsheetml/2006/main">
  <c r="A28" i="1" l="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<sst xmlns="http://schemas.openxmlformats.org/spreadsheetml/2006/main" count="402" uniqueCount="325">
  <si>
    <t>Program</t>
  </si>
  <si>
    <t>Service Description</t>
  </si>
  <si>
    <t>Agency Description</t>
  </si>
  <si>
    <t>provider</t>
  </si>
  <si>
    <t>Address</t>
  </si>
  <si>
    <t>Mailing Address</t>
  </si>
  <si>
    <t>Toll Free</t>
  </si>
  <si>
    <t>Hotline</t>
  </si>
  <si>
    <t>Business Line</t>
  </si>
  <si>
    <t>Fax</t>
  </si>
  <si>
    <t>Administration</t>
  </si>
  <si>
    <t>ICATS Fax</t>
  </si>
  <si>
    <t>T TY</t>
  </si>
  <si>
    <t>Ligne d'affaires</t>
  </si>
  <si>
    <t>Sans frais</t>
  </si>
  <si>
    <t>TTY</t>
  </si>
  <si>
    <t>TÃ©lÃ©copieur</t>
  </si>
  <si>
    <t>After Hours</t>
  </si>
  <si>
    <t>Hours Of Operation</t>
  </si>
  <si>
    <t>Web address</t>
  </si>
  <si>
    <t>Coverage Area</t>
  </si>
  <si>
    <t>Eligibility</t>
  </si>
  <si>
    <t>How To Access</t>
  </si>
  <si>
    <t>Accessibility</t>
  </si>
  <si>
    <t>Additional Services</t>
  </si>
  <si>
    <t>* provides community-based crisis intervention services for youth (under 18) and their families
* offers quick, accessible services to children, youth and families in crisis, examples of which include:
mental health concerns self-harm thoughts of suicide traumatic events
* helps settle crises;assists families / caregivers in their own homes through an intake line and Mobile Crisis Teams, and with follow-up referrals to the Brief Therapy Team
* is a partnership between Macdonald Youth Services, Marymound, Project Neecheewam and Ma Mawi Wi Chi Itata Centre</t>
  </si>
  <si>
    <t>* provides group care programs, foster care, supported independent living, emergency youth resources and employment skills development.</t>
  </si>
  <si>
    <t>Macdonald Youth Services</t>
  </si>
  <si>
    <t xml:space="preserve">226 St Mary's Rd
  Winnipeg
  MB, R2H 1J3
  Canada
</t>
  </si>
  <si>
    <t>175 Mayfair Ave
  Winnipeg
  MB, R3L 0A1
  Canada</t>
  </si>
  <si>
    <t>1-888-383-2776</t>
  </si>
  <si>
    <t>204-949-4777</t>
  </si>
  <si>
    <t>Mon - Sun 24 hours</t>
  </si>
  <si>
    <t>www.mys.mb.ca</t>
  </si>
  <si>
    <t>Winnipeg</t>
  </si>
  <si>
    <t>children and youth experiencing acute psychosocial distress; Age Requirements: Ages: 18 year(s) and under</t>
  </si>
  <si>
    <t>Phone intake</t>
  </si>
  <si>
    <t>Adolescent Resources in Community Homes Services,Alternative Parent Home Service,Youth Crisis Stabilization Services at Macdonald Youth Services,Coach Program,Community Based Healing Homes (Northern)
Family Navigator Program,Fischer Place,Learning and Independence Fosters Empowerment (Thompson),Life Train Program, Transition Resources,Manitoba Youth Transitional Employment Assistance and Mentorship
Northern Alternative Parent Homes,Positive Alternatives for Youth, Transition Resources,Specialized Individual Placement,Work Force Venture, Adolescent Resources in Community Homes Services</t>
  </si>
  <si>
    <t>* provides emergency psychiatric consultation and recommendations for management, disposition and treatment for child and adolescent patients seen by emergency room (ER) pediatric physicians at Children's Hospital and St. Boniface Hospital.</t>
  </si>
  <si>
    <t>* is a primary and acute care facility and research hospital
* provides full medical, nursing and emergency services. See individual programs for details</t>
  </si>
  <si>
    <t>St. Boniface Hospital</t>
  </si>
  <si>
    <t xml:space="preserve">St. Boniface Hospital
  409 TachÃ© Ave
  Winnipeg
  MB, R2H 2A6
  Canada
</t>
  </si>
  <si>
    <t>St. Boniface Hospital
  409 TachÃ© Ave
  Winnipeg
  MB, R2H 2A6
  Canada</t>
  </si>
  <si>
    <t>204-237-2260 Emergency (Urgence)</t>
  </si>
  <si>
    <t>204-237-2268</t>
  </si>
  <si>
    <t>Mon-Sun  9 am - 11:45 pm</t>
  </si>
  <si>
    <t>www.sbgh.mb.ca</t>
  </si>
  <si>
    <t>Winnipeg Regional Health Authority</t>
  </si>
  <si>
    <t>For patients presenting to ER with mental health issues.</t>
  </si>
  <si>
    <t>Triage in ER flags potential cases</t>
  </si>
  <si>
    <t>Fully Accessible - including washrooms, parking for the public and public meeting spaces</t>
  </si>
  <si>
    <t>Psychiatric Emergency Room Nurses at St. Boniface Hospital,Adult Ambulatory Care, Mental Health Program,Adult Anxiety Disorders Service â€“ Clinical Health Psychology Program,Adult Critical Care,Adult Endocrine Clinic
Ambulatory Care Clinics,Angiographie â€“ Interventionnelle,Angiography â€“ Interventional,Bone Density,Cardiac Sciences Outpatient Clinic
Cardiology (Heart) Services,Clinical Health Psychology Program,Clinique dâ€™Endocrine pour les Adultes,Clinique des Maladies Gastro-Intestinales,Clinique des Maladies Infectieuses
Communication Disorders,DensitÃ© Osseuse,Diagnostic Imaging,Emergency Department,Gastrointestinal Disease Clinic
Geriatric Day Hospital,Grief Support Program,HÃ´pital de Jour de GÃ©riatrie,Infectious Diseases Clinic,La clinique de prÃ©vention des accidents vasculaires cÃ©rÃ©braux (AVC)
Mental Health Services,Neonatal (Newborns) Care,Neurology Services,Psychologie clinique,Renal Health
Renal Services, Hemodialysis,SantÃ© RÃ©nale,Sciences Cardiaques Consultations Externes,Service dâ€™Urgence,Service de troubles dâ€™anxiÃ©tÃ© chez les adultes â€“ Psychologie clinique de la santÃ©
Services RÃ©naux, HÃ©modialyse,Services de Cardiologie (cour),Services de neurologie,Services de santÃ© mentale,Social Work Department
Soins Ambulatoires pour Adultes, Programme de SantÃ© Mentale,Soins Critiques pour Adultes,Soins NÃ©onatals (Nouveau-NÃ©s),Stroke Prevention Clinic,Therapy Services
Womenâ€™s Health</t>
  </si>
  <si>
    <t>* provides counselling for mental health and addictions
* provides counselling for employment and training, including adult education, academic upgrading, apprenticeship / work experience
* provides counselling, support groups for youth and child mental health
* offers Children and Parenting - Parent/child programs, Parenting Teens
* provides health support groups
* provides abuse and assault counselling
* provides LGBTQ2S counselling</t>
  </si>
  <si>
    <t>is a counselling / therapy centre</t>
  </si>
  <si>
    <t>Aulneau Renewal Centre</t>
  </si>
  <si>
    <t xml:space="preserve">228 Hamel Ave
  Winnipeg
  MB, R2H 0K6
  Canada
</t>
  </si>
  <si>
    <t>228 Hamel Ave
  Winnipeg
  MB, R2H 0K6
  Canada</t>
  </si>
  <si>
    <t>204-987-7090</t>
  </si>
  <si>
    <t>204-987-8880</t>
  </si>
  <si>
    <t>* closed weekends, most statutory holidays</t>
  </si>
  <si>
    <t>www.aulneau.com</t>
  </si>
  <si>
    <t>Winnipeg - and surrounding area</t>
  </si>
  <si>
    <t>Anyone; phone, email, check online for specifics</t>
  </si>
  <si>
    <t>Self Referral - by Phone, Email, or Online</t>
  </si>
  <si>
    <t>Accessible - Wheelchair ramp at the back of the building; no additional information provided</t>
  </si>
  <si>
    <t>* provides long-term therapy services for women who have experienced childhood or adolescent sexual victimization
*
offers long-term
Individual Therapy,
that responding concurrently to child sexual abuse and compulsive coping behaviours (addictions), recognizing that many compulsive behaviours (addictions) grow out of the survivors attempt to cope with the pain of the abuse
* offers
Group Therapy
sessions on topics such as relationships, Body, Mind, Spirit, Anger, trauma and movement, (pre) parenting, young adult group, Capacity Building, Cultivating Strength
* has
Couples Therapy Program
which
offers a safe, healing environment in which couples can address issues around trust, intimacy, sexuality, and skills needed to have a healthy intimate relationship
* provides
Follow-up Program
services to clients who have completed treatment; clients in the Follow-Up Program receive services of up to 8 sessions on a one time occurrence
* offers
Case Management,
which
assists participants / clients in gaining an understanding of the effects of trauma and creating safety in their lives; provides information and referrals, with a focus on housing, nutrition, health care, legal systems
* provides
Public Awareness/Education
and consultation to social services, businesses, community groups on trauma specific workshops; retains staff with specialized training, education and experience in issues related to women and childhood traumas including sexual abuse, mental health, relationships, suicide prevention
* has programs for youth, couples, parenting, follow-up</t>
  </si>
  <si>
    <t>* offers individual and group therapy for women and youth who have experienced childhood and adolescent victimization recognizing mental health challenges and addictions as related to unresolved trauma
* provides women and youth with information about the impact of abuse, and empowers them to understand the ways in which their present lives are affected by their past
* encourages its clients to share their own experiences, feelings, and beliefs about the abuse; and also encourages them to identify how their own strengths have helped them to survive
Expected outcomes clients include: improved self-esteem, decreased anxiety and depression, decreased/free of use of substances and other unhealthy coping behaviours, boundaries, and a more balanced lifestyle for the participants and their families.</t>
  </si>
  <si>
    <t>Laurel Centre Inc.</t>
  </si>
  <si>
    <t xml:space="preserve">The Laurel Centre
  104 Roslyn Rd
  Winnipeg
  MB, R3L 0G6
  Canada
</t>
  </si>
  <si>
    <t>The Laurel Centre
  104 Roslyn Rd
  Winnipeg
  MB, R3L 0G6
  Canada</t>
  </si>
  <si>
    <t>204-783-5460</t>
  </si>
  <si>
    <t>204-774-2912</t>
  </si>
  <si>
    <t>* closed holidays</t>
  </si>
  <si>
    <t>www.thelaurelcentre.com</t>
  </si>
  <si>
    <t>Manitoba</t>
  </si>
  <si>
    <t>Age Requirements: 16 year(s) and up</t>
  </si>
  <si>
    <t>Phone or e-mail; attend an intake session with one of our therapists; clients will then be placed on the appropriate wait list for therapy services.After the intake and assessment appointment has been attended, the client will have access to pre-therapy services while on the waitlist (which can include pre-therapy groups)Pre-therapy groups are encouraged to attend before entering the long term therapy program at the centre  referral will be made to an outside agency if they do not meet the mandate of the centre. Groups are open and available at various times throughout the fiscal year</t>
  </si>
  <si>
    <t>Partially Accessible - Doors are not fully automatic; no designated handicap parking ; Wheelchair Access via ramp at front of building</t>
  </si>
  <si>
    <t xml:space="preserve">Provides Community based mental health treatment services for Winnipeg children or youth with emotional or psychiatric disorders, their families. Doctors referral; self-referral if old enough, if not the legal guardian would make the contact or call.
Services communautaires de traitement des enfants et des adolescents
:Enfants et adolescents pris de troubles psychiatriques ou Ã©motionnels. Sur recommandation d'un mÃ©decin ou par initiative personnelle si l'adolescent est d'Ã¢ge lÃ©gal; sinon le parent ou le tuteur doit appeler.
</t>
  </si>
  <si>
    <t>* provides treatment to psychiatrically and emotionally disturbed clients and their families
* promotes public awareness of child and adolescent mental health issues
* facilitates resource development for these children and adolescents through assessment and treatment programs in the community, or in a hospital setting on day, residential or outpatient basis
See individual programs for details</t>
  </si>
  <si>
    <t>Manitoba Adolescent Treatment Centre</t>
  </si>
  <si>
    <t xml:space="preserve">228 Maryland St
  Winnipeg
  MB, R3G 1L6
  Canada
</t>
  </si>
  <si>
    <t>228 Maryland St
  Winnipeg
  MB, R3G 1L6
  Canada</t>
  </si>
  <si>
    <t>204-958-9600</t>
  </si>
  <si>
    <t>204-958-9618</t>
  </si>
  <si>
    <t>Mon-Thu  8 am-8 pm Fri  8 am-4:30 pm</t>
  </si>
  <si>
    <t>www.matc.ca</t>
  </si>
  <si>
    <t>Age Requirements: Ages: 3 year(s) - 18 year(s);</t>
  </si>
  <si>
    <t>Physician referral; Self-referral (if old enough); Family or Guardian</t>
  </si>
  <si>
    <t>Partially Accessible - Wheelchair Accessible - no details provided</t>
  </si>
  <si>
    <t>Child / Adolescent Mental Health, Treatment Services at Maryland St Site,Centralized Intake Service (Mental Health),Intensive Treatment Services,Manitoba Adolescent Treatment Centre,Services de Soins Intensif
Student Mental Health Resource Team,Tourette Disorder Service,Youth Forensic Services</t>
  </si>
  <si>
    <t>* works with paediatricians, family physicians, Provincial Day Care office to provide assessment, brief treatment for families of infants, toddlers and children.</t>
  </si>
  <si>
    <t>204-958-9636</t>
  </si>
  <si>
    <t>* Clinic operates by appointment onlyDates: Closed Statutory Holidays</t>
  </si>
  <si>
    <t>Age Requirements: Ages: 1.5 year(s) - 5 year(s);</t>
  </si>
  <si>
    <t>Referrals from parents, caregivers, pediatricians, physicians are directed to the Child &amp; Adolescent Mental Health Program Centralized Intake Service at 204-958-9660</t>
  </si>
  <si>
    <t>Early Childhood Clinic at Maryland St Site,Centralized Intake Service (Mental Health),Child / Adolescent Mental Health, Treatment Services,Intensive Treatment Services,Manitoba Adolescent Treatment Centre
Neurodevelopmental Services,Services de Soins Intensif,Services de Traitement Communautaire (SantÃ© Mentale),Student Mental Health Resource Team,Tourette Disorder Service
Youth Forensic Services</t>
  </si>
  <si>
    <t>Provides consultation, assessment and treatment services to children and adolescents to age 17 who are experiencing symptoms of tourette's disorder in conjuction with associated disorders.</t>
  </si>
  <si>
    <t>Mon-Fri 8:30 am - 4:30 pm</t>
  </si>
  <si>
    <t>Age Requirements: Ages: 5 year(s) - 17 year(s);</t>
  </si>
  <si>
    <t>Referral required contact Child &amp; Adolescent Mental Health - Centralized Intake at 204-958-9660</t>
  </si>
  <si>
    <t>Tourette Disorder Service at Maryland St Site,Centralized Intake Service (Mental Health),Intensive Treatment Services,Manitoba Adolescent Treatment Centre,Services de Soins Intensif
Student Mental Health Resource Team,Youth Forensic Services</t>
  </si>
  <si>
    <t>* runs a drop-in, providing access to resources
* provides basic needs including clothing, food bank, showers, laundry, toiletries
* offers mental health and addictions support including counselling, referrals to treatment</t>
  </si>
  <si>
    <t>* is a non-profit street-level agency working with street-entrenched and homeless youth up to the age of 29
* is non-judgmental and non-partisan, employing a harm reduction approach to all interactions with youth in need.</t>
  </si>
  <si>
    <t>Resource Assistance for Youth, Inc.</t>
  </si>
  <si>
    <t xml:space="preserve">125 Sherbrook St
  Winnipeg
  MB, R3C 2B5
  Canada
</t>
  </si>
  <si>
    <t>125 Sherbrook St
  Winnipeg
  MB, R3C 2B5
  Canada</t>
  </si>
  <si>
    <t>204-783-5617</t>
  </si>
  <si>
    <t>204-775-4988</t>
  </si>
  <si>
    <t>* Sat 12 noon-4 pm</t>
  </si>
  <si>
    <t>www.rayinc.ca</t>
  </si>
  <si>
    <t>Age Requirements: 29 year(s) and under for most programs</t>
  </si>
  <si>
    <t>Phone, Email, Drop-in</t>
  </si>
  <si>
    <t>Partially Accessible - no automatic doors; no designated parking spots ; wheelchair access via main entrance, elevator, wheelchair friendly shower.</t>
  </si>
  <si>
    <t>Employment and Training Department,Food Bank,Supportive Services at Winnipeg Office,Outreach Van,Teen Clinic</t>
  </si>
  <si>
    <t>* offers consultation and recommendations for management, disposition and treatment for child and adolescent patients seen by emergency room paediatric physicals at the Health Sciences Centre [Children's] and St. Boniface General Hospital.
located in PZ107</t>
  </si>
  <si>
    <t>Offers primary, urgent, and acute care. General and specialty clinics offer services in the following areas, allergies, dental, obstetrics, gynecology, dermatology, infectious diseases, hypertension, cleft lip and palate, etc. Support services offered in physiotherapy, social work, occupational therapy, etc.See individual site and service records for details</t>
  </si>
  <si>
    <t>Health Sciences Centre Winnipeg</t>
  </si>
  <si>
    <t xml:space="preserve">Psych Health Centre
  771 Bannatyne Ave
  Winnipeg
  MB, R3E 3N4
  Canada
</t>
  </si>
  <si>
    <t>820 Sherbrook St
  Winnipeg
  MB, R3A 1R9
  Canada</t>
  </si>
  <si>
    <t>204-787-7032</t>
  </si>
  <si>
    <t>204-787-4975</t>
  </si>
  <si>
    <t>204-787-3379</t>
  </si>
  <si>
    <t>204-787-7152</t>
  </si>
  <si>
    <t>Mon-Sun 24 hours</t>
  </si>
  <si>
    <t>www.hsc.mb.ca</t>
  </si>
  <si>
    <t>Age Requirements: Ages: 17 year(s) and under;</t>
  </si>
  <si>
    <t>phone</t>
  </si>
  <si>
    <t>Mental Health Services (Children) at Psych Health Centre,Addictions Unit,Allergy &amp; Immunology (Children),Ambulatory Care Clinics, Allergy and Immunology Clinic,Ambulatory Care Clinics, Amputee Program
Ambulatory Care Clinics, Dental Clinic,Ambulatory Care Clinics, Dermatology Clinic,Ambulatory Care Clinics, Endocrine Clinic,Ambulatory Care Clinics, Gastroenterology / Hepatology / Liver Clinic,Ambulatory Care Clinics, Hypertension Clinic
Ambulatory Care Clinics, Infectious Diseases,Ambulatory Care Clinics, Internal Medicine Clinic,Ambulatory Care Clinics, MS Clinic,Ambulatory Care Clinics, Neurology Clinic,Ambulatory Care Clinics, Stroke Prevention Clinic
Ambulatory Care Clinics, Viral Hepatitis Clinic,Assistive Technology,Audiology and Speech Language Pathology Services, Audiology,Audiology and Speech Language Pathology Services, Pediatric Speech Pathology,Audiology and Speech Language Pathology
Autism (Children),Breast Feeding / Lactation Services,Cardiac Stress Lab,Cardiology Services â€” Variety Heart Centre,Child / Adolescent Eating Disorders
Child Adolescent Acute Assessment Service,Child and Adolescent Help â€“ Inpatient Services,Childrenâ€™s Asthma and Allergy Education,Childrenâ€™s Clinic,Childrenâ€™s Clinic, Ambulatory Care
Childrenâ€™s Clinic, Cleft Palate / Craniofacial Clinic,Childrenâ€™s Clinic, Dental Services,Childrenâ€™s Clinic, Ear, Nose and Throat (Otolaryngology),Childrenâ€™s Clinic, Infectious Diseases Clinic,Childrenâ€™s Clinic, Nephrology
Childrenâ€™s Clinic, Neurology,Childrenâ€™s Clinic, Occupational Therapy,Childrenâ€™s Clinic, Pediatric Adolescent Clinic,Childrenâ€™s Clinic, Urology,Clinical Health Psychology Program
Consultation â€“ Liaison Service,Critical Care (Adult),Diagnostic Imaging (Children),Diagnostic Imaging, Angiography,Diagnostic Imaging, CT Scan
Diagnostic Imaging, Fluoroscopy,Diagnostic Imaging, General Radiography (Outpatients and Mammography),Diagnostic Imaging, MRI,Diagnostic Imaging, Nuclear Medicine,Diagnostic Imaging, Ultrasound
Eating Disorders Program,Family Planning,Fetal Assessment Unit,Forensic Psychiatry,Gastroenterology (Children)
General Psychiatry Program,Genetics (Children),Genetics and Metabolism,Geriatrics,Gynecology Clinics
HIV Program,Hematology / Oncology (Cancer) (Children),Hemodialysis,Home Care, Childrenâ€™s Program,Indigenous Health Services, Aboriginal Traditional Wellness Clinic
Intensive Child and Adolescent Treatment Services,Medical In-patient (Children),Mental Health â€“ General Psychiatry Program, Intensive Care Management,Mood Disorders Program,Neurosurgery (Children)
Newborns (Neonatal) Services,Obstetrical Clinic,Obstetrical Services,Obstetrics and Gynaecology,Ophthalmology (Children)
Orthopedics (Children),Outpatient Mental Health Services â€“ Child and Adolescent,Pain Management Centre,Pediatric Intensive Care,Pediatric Special Care
Pharmaceutical Services,Physiotherapy (Children),Physiotherapy Services,Pregnancy Counselling Clinic,Pregnancy Counselling
Prenatal Nursing Clinic,Rehab Clinic 2,Rehabilitation,Renal (Kidney) Health Clinic,Respiratory Clinic
Respirology (Children),Rheumatology (Children),Schizophrenia Treatment and Education Program,Sexual Assault Nurse Examiner Program,Short Term Assessment and Treatment Program
Social Work Services (Children),Social Work Services,Spinal Cord / Amputee / Neurolocomotor,Spiritual Health Services,Sports and Dance Medicine (Children)
Volunteer Services</t>
  </si>
  <si>
    <t>provides safety assessment and the beginning of treatment to children and adolescents mental health services</t>
  </si>
  <si>
    <t>204-787-7889</t>
  </si>
  <si>
    <t>Mon-Fri  8 am-4:30 pm</t>
  </si>
  <si>
    <t>Manitoba - Winnipeg Regional Health Authority</t>
  </si>
  <si>
    <t>Age Requirements: Ages: 18 year(s) and under;</t>
  </si>
  <si>
    <t>through children's emergency, centralized intake</t>
  </si>
  <si>
    <t>Child and Adolescent Help â€“ Inpatient Services at Psych Health Centre,Addictions Unit,Allergy &amp; Immunology (Children),Ambulatory Care Clinics, Allergy and Immunology Clinic,Ambulatory Care Clinics, Amputee Program
Ambulatory Care Clinics, Dental Clinic,Ambulatory Care Clinics, Dermatology Clinic,Ambulatory Care Clinics, Endocrine Clinic,Ambulatory Care Clinics, Gastroenterology / Hepatology / Liver Clinic,Ambulatory Care Clinics, Hypertension Clinic
Ambulatory Care Clinics, Infectious Diseases,Ambulatory Care Clinics, Internal Medicine Clinic,Ambulatory Care Clinics, MS Clinic,Ambulatory Care Clinics, Neurology Clinic,Ambulatory Care Clinics, Stroke Prevention Clinic
Ambulatory Care Clinics, Viral Hepatitis Clinic,Assistive Technology,Audiology and Speech Language Pathology Services, Audiology,Audiology and Speech Language Pathology Services, Pediatric Speech Pathology,Audiology and Speech Language Pathology
Breast Feeding / Lactation Services,Cardiac Stress Lab,Cardiology Services â€” Variety Heart Centre,Child / Adolescent Eating Disorders,Childrenâ€™s Asthma and Allergy Education
Childrenâ€™s Clinic,Childrenâ€™s Clinic, Ambulatory Care,Childrenâ€™s Clinic, Cleft Palate / Craniofacial Clinic,Childrenâ€™s Clinic, Dental Services,Childrenâ€™s Clinic, Ear, Nose and Throat (Otolaryngology)
Childrenâ€™s Clinic, Infectious Diseases Clinic,Childrenâ€™s Clinic, Nephrology,Childrenâ€™s Clinic, Neurology,Childrenâ€™s Clinic, Occupational Therapy,Childrenâ€™s Clinic, Pediatric Adolescent Clinic
Childrenâ€™s Clinic, Urology,Clinical Health Psychology Program,Consultation â€“ Liaison Service,Critical Care (Adult),Diagnostic Imaging (Children)
Diagnostic Imaging, Angiography,Diagnostic Imaging, CT Scan,Diagnostic Imaging, Fluoroscopy,Diagnostic Imaging, General Radiography (Outpatients and Mammography),Diagnostic Imaging, MRI
Diagnostic Imaging, Nuclear Medicine,Diagnostic Imaging, Ultrasound,Eating Disorders Program,Fetal Assessment Unit,Forensic Psychiatry
Gastroenterology (Children),General Psychiatry Program,Genetics and Metabolism,Geriatrics,Hematology / Oncology (Cancer) (Children)
Hemodialysis,Home Care, Childrenâ€™s Program,Indigenous Health Services, Aboriginal Traditional Wellness Clinic,Intensive Child and Adolescent Treatment Services,Medical In-patient (Children)
Mental Health â€“ General Psychiatry Program, Intensive Care Management,Mood Disorders Program,Neurosurgery (Children),Newborns (Neonatal) Services,Obstetrical Clinic
Obstetrical Services,Obstetrics and Gynaecology,Ophthalmology (Children),Outpatient Mental Health Services â€“ Child and Adolescent,Pain Management Centre
Pediatric Intensive Care,Pediatric Special Care,Pharmaceutical Services,Physiotherapy (Children),Physiotherapy Services
Pregnancy Counselling Clinic,Prenatal Nursing Clinic,Rehab Clinic 2,Rehabilitation,Renal (Kidney) Health Clinic
Respiratory Clinic,Respirology (Children),Rheumatology (Children),Schizophrenia Treatment and Education Program,Sexual Assault Nurse Examiner Program
Short Term Assessment and Treatment Program,Spinal Cord / Amputee / Neurolocomotor,Spiritual Health Services,Sports and Dance Medicine (Children),Volunteer Services</t>
  </si>
  <si>
    <t>offers intensive short-term intervention for children, adolescents and families who are in crisis and do not require inpatient hospitalization.</t>
  </si>
  <si>
    <t>204-787-7101</t>
  </si>
  <si>
    <t>Mon-Fri  8 am - 4:30 pm  Mon-Fri  8 am - 4 pm Consultation - Liaison Services8 am - 4: pm  In-patient Services</t>
  </si>
  <si>
    <t>Manitoba ; Winnipeg Regional Health Authority</t>
  </si>
  <si>
    <t>children and adolescents in need of mental health services</t>
  </si>
  <si>
    <t>* also through ER with consult</t>
  </si>
  <si>
    <t>Intensive Child and Adolescent Treatment Services at Psych Health Centre,Addictions Unit,Allergy &amp; Immunology (Children),Ambulatory Care Clinics, Allergy and Immunology Clinic,Ambulatory Care Clinics, Amputee Program
Ambulatory Care Clinics, Dental Clinic,Ambulatory Care Clinics, Dermatology Clinic,Ambulatory Care Clinics, Endocrine Clinic,Ambulatory Care Clinics, Gastroenterology / Hepatology / Liver Clinic,Ambulatory Care Clinics, Hypertension Clinic
Ambulatory Care Clinics, Infectious Diseases,Ambulatory Care Clinics, Internal Medicine Clinic,Ambulatory Care Clinics, MS Clinic,Ambulatory Care Clinics, Neurology Clinic,Ambulatory Care Clinics, Stroke Prevention Clinic
Ambulatory Care Clinics, Viral Hepatitis Clinic,Assistive Technology,Audiology and Speech Language Pathology Services, Audiology,Audiology and Speech Language Pathology Services, Pediatric Speech Pathology,Audiology and Speech Language Pathology
Breast Feeding / Lactation Services,Cardiac Stress Lab,Cardiology Services â€” Variety Heart Centre,Child / Adolescent Eating Disorders,Childrenâ€™s Asthma and Allergy Education
Childrenâ€™s Clinic,Childrenâ€™s Clinic, Ambulatory Care,Childrenâ€™s Clinic, Cleft Palate / Craniofacial Clinic,Childrenâ€™s Clinic, Dental Services,Childrenâ€™s Clinic, Ear, Nose and Throat (Otolaryngology)
Childrenâ€™s Clinic, Infectious Diseases Clinic,Childrenâ€™s Clinic, Nephrology,Childrenâ€™s Clinic, Neurology,Childrenâ€™s Clinic, Occupational Therapy,Childrenâ€™s Clinic, Pediatric Adolescent Clinic
Childrenâ€™s Clinic, Urology,Clinical Health Psychology Program,Consultation â€“ Liaison Service,Critical Care (Adult),Diagnostic Imaging (Children)
Diagnostic Imaging, Angiography,Diagnostic Imaging, CT Scan,Diagnostic Imaging, Fluoroscopy,Diagnostic Imaging, General Radiography (Outpatients and Mammography),Diagnostic Imaging, MRI
Diagnostic Imaging, Nuclear Medicine,Diagnostic Imaging, Ultrasound,Eating Disorders Program,Fetal Assessment Unit,Forensic Psychiatry
Gastroenterology (Children),General Psychiatry Program,Genetics and Metabolism,Geriatrics,Hematology / Oncology (Cancer) (Children)
Hemodialysis,Home Care, Childrenâ€™s Program,Indigenous Health Services, Aboriginal Traditional Wellness Clinic,Medical In-patient (Children),Mental Health â€“ General Psychiatry Program, Intensive Care Management
Mood Disorders Program,Neurosurgery (Children),Newborns (Neonatal) Services,Obstetrical Clinic,Obstetrical Services
Obstetrics and Gynaecology,Ophthalmology (Children),Outpatient Mental Health Services â€“ Child and Adolescent,Pain Management Centre,Pediatric Intensive Care
Pediatric Special Care,Pharmaceutical Services,Physiotherapy (Children),Physiotherapy Services,Pregnancy Counselling Clinic
Prenatal Nursing Clinic,Rehab Clinic 2,Rehabilitation,Renal (Kidney) Health Clinic,Respiratory Clinic
Respirology (Children),Rheumatology (Children),Schizophrenia Treatment and Education Program,Sexual Assault Nurse Examiner Program,Short Term Assessment and Treatment Program
Spinal Cord / Amputee / Neurolocomotor,Spiritual Health Services,Sports and Dance Medicine (Children),Volunteer Services</t>
  </si>
  <si>
    <t>* is a psychiatric hospital that provides both intensive inpatient services plus day services and follow-up .</t>
  </si>
  <si>
    <t xml:space="preserve">120 Tecumseh St
  Winnipeg
  MB, R3E 2A9
  Canada
</t>
  </si>
  <si>
    <t>120 Tecumseh St
  Winnipeg
  MB, R3E 2A9
  Canada</t>
  </si>
  <si>
    <t>1-877-477-4991</t>
  </si>
  <si>
    <t>204-477-6391</t>
  </si>
  <si>
    <t>204-783-8948</t>
  </si>
  <si>
    <t>204-772-1021</t>
  </si>
  <si>
    <t>* Fri 8:30 am-5 pm 120 Tecumseh St: 24 hours</t>
  </si>
  <si>
    <t>Age Requirements: Ages: 12 year(s) - 18 year(s);</t>
  </si>
  <si>
    <t>Phone Central Intake at 204-958-9660</t>
  </si>
  <si>
    <t>Partially Accessible ; Wheelchair Accessible - no details provided</t>
  </si>
  <si>
    <t>Intensive Treatment Services at Tecumseh St. Site,Centralized Intake Service (Mental Health),Manitoba Adolescent Treatment Centre,Services de Soins Intensif,Student Mental Health Resource Team
Youth Forensic Services</t>
  </si>
  <si>
    <t>est un hÃ´pital psychiatrique qui offre des services intensifs pour patients hospitalisÃ©s, des services de jour et un suivi</t>
  </si>
  <si>
    <t xml:space="preserve">120, rue Tecumseh
  Winnipeg,
  MB, R3E 2A9
  Canada
</t>
  </si>
  <si>
    <t>* 120 Tecumseh St: 24 heures</t>
  </si>
  <si>
    <t>Ã‚ge requis : Ã‚ges : 12 ans - 18 ans;</t>
  </si>
  <si>
    <t>Appelez le tÃ©lÃ©phone central au 204 958-9660</t>
  </si>
  <si>
    <t>partiallement accessible; fauteuil roulant, aucune details fournis</t>
  </si>
  <si>
    <t>Services de Soins Intensif au site Rue Tecumseh,Centralized Intake Service (Mental Health),Manitoba Adolescent Treatment Centre,Student Mental Health Resource Team,Youth Forensic Services</t>
  </si>
  <si>
    <t>provides a single point of entry to the mental health system in Winnipeg for children and adolescents experiencing emotional or behavioural concerns as well as symptoms of mental illness.</t>
  </si>
  <si>
    <t xml:space="preserve">165 St Mary's Rd
  Winnipeg
  MB, R2H 1J1
  Canada
</t>
  </si>
  <si>
    <t>204-958-9660</t>
  </si>
  <si>
    <t>204-958-9626</t>
  </si>
  <si>
    <t>unknown; call for details</t>
  </si>
  <si>
    <t>Phone</t>
  </si>
  <si>
    <t>Not Accessible</t>
  </si>
  <si>
    <t>Centralized Intake Service (Mental Health) at St. Maryâ€™s Site,Manitoba Adolescent Treatment Centre,Student Mental Health Resource Team,Youth Forensic Services</t>
  </si>
  <si>
    <t>* works with organizations, schools, campuses, youth groups,Â others with youth aged 12-24 on mental health promotional programming, and with people who work with youth in that age category
*Â offers servicesÂ through our Youth Mental Health PromotionÂ including presentations,Â workshops for community organizations, and M.I.L.E. 5, a 5-day school-based stigma reduction program</t>
  </si>
  <si>
    <t>* is part of a nation wide agency that promotes mental health of all and supports the resilience and recovery of people experiencing mental illness
* provides direct services in communities through regional offices
* offers information to consumers of mental health services
* lobbies government for improvement of the mental health system in the province
* assembles information about the mental health system in Manitoba and elsewhere</t>
  </si>
  <si>
    <t>Canadian Mental Health Association, Manitoba and Winnipeg</t>
  </si>
  <si>
    <t xml:space="preserve">930 Portage Ave
  Winnipeg
  MB, R3G 0P8
  Canada
</t>
  </si>
  <si>
    <t>930 Portage Ave
  Winnipeg
  MB, R3G 0P8
  Canada</t>
  </si>
  <si>
    <t>204-982-6100</t>
  </si>
  <si>
    <t>204-982-6128</t>
  </si>
  <si>
    <t>* courses happen frequently evenings and weekends for registered participants</t>
  </si>
  <si>
    <t>mbwpg.cmha.ca</t>
  </si>
  <si>
    <t>Winnipeg; Outside Winnipeg when possible</t>
  </si>
  <si>
    <t>groups and organizations working with youth aged 12 to 24 years of age on mental health issues</t>
  </si>
  <si>
    <t>Wheelchair Accessible - no details provided</t>
  </si>
  <si>
    <t>Bounce Back: Reclaim Your Health,Community Education,Community Housing With Supports,Futures Forward,Information and Educations Services
Information and Referral,Parent Wellness Initiative Program,Programming,Rehabilitation and Recovery Services,Rights Consultation</t>
  </si>
  <si>
    <t>* provides residential treatment, temporary shelter and crisis stabilization services</t>
  </si>
  <si>
    <t>operates residential facilities for youth who have experienced severe family, personal and societal difficulties.</t>
  </si>
  <si>
    <t>Neecheewam Inc.</t>
  </si>
  <si>
    <t xml:space="preserve">605 Wall St.
  Administrative Office
  Winnipeg
  MB, R3G 2T5
  Canada
</t>
  </si>
  <si>
    <t>605 Wall St.
  Winnipeg
  MB, R3G 2T5
  Canada</t>
  </si>
  <si>
    <t>204-775-9240</t>
  </si>
  <si>
    <t>204-774-4970</t>
  </si>
  <si>
    <t>Office: Mon-Fri 8:30 am-4:30 pm</t>
  </si>
  <si>
    <t>www.neecheewam.com</t>
  </si>
  <si>
    <t>Age Requirements: 11 year(s) - 17 year(s)</t>
  </si>
  <si>
    <t>No information provided</t>
  </si>
  <si>
    <t>Partially Accessible -- no additional information provided</t>
  </si>
  <si>
    <t>* includes youth counseling services, wellness groups, leadership, coping and support groups</t>
  </si>
  <si>
    <t>is a community resource centre</t>
  </si>
  <si>
    <t>Elmwood Community Resource Centre and Area Association Inc.</t>
  </si>
  <si>
    <t xml:space="preserve">545 Watt St
  Winnipeg
  MB, R2K 2S2
  Canada
</t>
  </si>
  <si>
    <t>545 Watt St
  Winnipeg
  MB, R2K 2S2
  Canada</t>
  </si>
  <si>
    <t>204-982-1720</t>
  </si>
  <si>
    <t>phone for specifics re groups</t>
  </si>
  <si>
    <t>www.elmwoodcrc.ca</t>
  </si>
  <si>
    <t>primarily Elmwood area of Winnipeg</t>
  </si>
  <si>
    <t>Youth</t>
  </si>
  <si>
    <t>Phone for information;  Youth Counseling services are by appointment only</t>
  </si>
  <si>
    <t>Partially Accessible - Wheelchair accessible - no details provided re other disability access ; Wheelchair Accessible entrance (no ramp needed) * all doors are fully automatic (both inside and outside) * designated handicap parking located closest to the entrance door</t>
  </si>
  <si>
    <t>Counselling Program,Drop-In Program,Youth Mental Health and Wellness Programming at Watt Street- Main Office,English Conversation Circles,Neighbourhood Immigrant Settlement Program
Youth in Elmwood Arts and Recreation Program</t>
  </si>
  <si>
    <t>* is a counselling centre for individuals, couples, families
* offers marriage counselling,Â counselling for couples, family relationship issues, parenting, depression, abuse/abuse recovery, addictions, low self esteem, stress management, confusing/strong feelings, adjusting to a new stage of life, work difficulties, personal growth, spiritual issues</t>
  </si>
  <si>
    <t>is a professional counselling agency which offers individual, couple and family counselling.  Clients come to Recovery of Hope with themes that may include marital relationships, depression, abuse and abuse recovery, addictions, low self-esteem, stress management, grief work, anger management and spiritual issues.  see separate service records for details is a program of Eden Health Services, but operates as a separate agency</t>
  </si>
  <si>
    <t>Recovery of Hope Inc.</t>
  </si>
  <si>
    <t xml:space="preserve">900 Harrow St E
  Unit 102
  Winnipeg
  MB, R3M 3Y7
  Canada
</t>
  </si>
  <si>
    <t>900 Harrow St E
  Unit 102
  Winnipeg
  MB, R3M 3Y7
  Canada</t>
  </si>
  <si>
    <t>1-866-493-6202</t>
  </si>
  <si>
    <t>204-477-4673</t>
  </si>
  <si>
    <t>204-453-7748</t>
  </si>
  <si>
    <t>* offices open year-round</t>
  </si>
  <si>
    <t>www.edenhealthcare.ca/roh</t>
  </si>
  <si>
    <t>Manitoba - primarily South Central, South East, and southern Manitoba</t>
  </si>
  <si>
    <t>Age Requirements: 4 year(s) - 90 year(s)</t>
  </si>
  <si>
    <t>Self-referrral</t>
  </si>
  <si>
    <t>Fully Accessible ; Wheelchair Access via street level entrance (no incline, decline, or steps) * fully automatic doors * free designated handicap parking next to front doors</t>
  </si>
  <si>
    <t>CARE Counselling,Counselling Services,EAP Program</t>
  </si>
  <si>
    <t>* coordinates year-round leisure / recreation programs, providing children and youth of all abilities opportunities to develop community living skills in areas such as life skills, leisure, and recreation
* has staff who work with community-based programs to ensure the programs offered are accessible to individuals of all abilities, and provide the necessary supports for the individual
* In Winnipeg and Brandon camps for individuals with disabilities, provide physical, emotional and educational experiences, fostering camaraderie and overall well-being
* offers programs including: SMD Sledge Hockey Day camp, Power Wheelchair Hockey Program, Memories in the Making recreation and leisure program for deaf and hard of hearing children and youth</t>
  </si>
  <si>
    <t>* is an agency that provides rehabilitation services to the disabled citizens of Manitoba
* provides social and rehabilitative programs for physically disabled and deaf or hard of hearing children and adults</t>
  </si>
  <si>
    <t>Society For Manitobans With Disabilities Inc.</t>
  </si>
  <si>
    <t xml:space="preserve">1857 Notre Dame Ave
  Winnipeg
  MB, R3E 3E7
  Canada
</t>
  </si>
  <si>
    <t>1857 Notre Dame Ave
  Winnipeg
  MB, R3E 3E7
  Canada</t>
  </si>
  <si>
    <t>1-866-282-8041</t>
  </si>
  <si>
    <t>204-975-3261</t>
  </si>
  <si>
    <t>204-975-3012</t>
  </si>
  <si>
    <t>1-800-225-9108</t>
  </si>
  <si>
    <t>Office: Mon-Fri 8 am-4 pm</t>
  </si>
  <si>
    <t>https://www.smd.mb.ca/smd-services/recreation-and-leisure-programs</t>
  </si>
  <si>
    <t>Age Requirements: 18 year(s) and under</t>
  </si>
  <si>
    <t>Phone, Drop-in, Interview</t>
  </si>
  <si>
    <t>Partially Accessible - no details</t>
  </si>
  <si>
    <t>Adult Leisure and Recreation Services,Recreation / Life Skills (Children, Youth) at Notre Dame Ave Office,Adult Services, Deaf and Hard of Hearing Services,Adult Services, Deaf and Hard of Hearing Services, Living with Hearing Loss Program,Adult Services, Employment Services
Children Services, Communication Centre for Children,Community Education / Training,Computer Skills Development,Disability Travel Card,Outreach Therapy Services for Children
Parking Permits,Recreation / Life Skills (Children, Youth),Travel Assistance,Wheelchair Services</t>
  </si>
  <si>
    <t>* offers treatment in a group setting for youth facing behavioural and emotional challenges
* serves up to 28 youth (males and females) in semi-secure units on campus, and open units in the River East community
* provides each unit with a treatment team including: a therapist, a unit supervisor, youth care workers, recreation staff, aboriginal cultural workers
*operates in close coordination with the school system</t>
  </si>
  <si>
    <t>* offers a range of therapeutic and skills-based programs that help young people and their families to address past struggles, to develop healthier relationships and ways of life, and to reach their full potential in the future
programs include group care treatment, treatment foster care, independent living, day treatment and sexual abuse treatment programs plus a range of support services to young people from Manitoba and other Canadian communities</t>
  </si>
  <si>
    <t>Knowles Centre Inc.</t>
  </si>
  <si>
    <t xml:space="preserve">2065 Henderson Hwy
  Winnipeg
  MB, R2G 1P7
  Canada
</t>
  </si>
  <si>
    <t>2065 Henderson Hwy
  Winnipeg
  MB, R2G 1P7
  Canada</t>
  </si>
  <si>
    <t>204-339-1951</t>
  </si>
  <si>
    <t>204-334-4173</t>
  </si>
  <si>
    <t>Treatment homes operate 24 hours per day</t>
  </si>
  <si>
    <t>www.knowlescentre.org</t>
  </si>
  <si>
    <t>Manitoba ; North Western Ontario</t>
  </si>
  <si>
    <t>Age Requirements: 12 year(s) - 17 year(s)</t>
  </si>
  <si>
    <t>Referrals are received from Child and Family Services agencies through the provincial placement deskFederally funded CFS agencies and/or out of province agencies refer clients directly to the Centre.</t>
  </si>
  <si>
    <t>Partially Accessible ; has accessible parking for the public, wheel chair accessible washrooms, and public and private meeting spaces on the main floor. It can accommodate clients with mobility issues in the Foster Care Treatment, Day Treatment, Counselling and Sexual Abuse Treatment programs, but not in the Group Care Treatment and Independent Living programs.</t>
  </si>
  <si>
    <t>Group Care Treatment Program at Knowles Centre,Supported Advancement to Independent Living Program,Treatment Foster Care Program</t>
  </si>
  <si>
    <t>* is a voluntary residential program for adolescents 13-17 years old who are experiencing significant problems with their use of alcohol or other drugs
* offers a safe, drug-free, smoke-free therapeutic environment for young people who recognize that their drug use is a problem, and want to make changes, but have been unable to do so with resources available to them in their community
* provides support to youth from a multi-disciplinary team which includes counsellors, nurses, youth care workers, learning coordinator, leisure consultant
* works with the young person to develop strategies to help them meet their objectives</t>
  </si>
  <si>
    <t>is a crown agency committed to serving individuals and their families with a range of addiction related issues</t>
  </si>
  <si>
    <t>Addictions Foundation of Manitoba</t>
  </si>
  <si>
    <t xml:space="preserve">175 Nomad St
  Southport
  MB, R0H 1N1
  Canada
</t>
  </si>
  <si>
    <t>175 Nomad St
  Southport
  MB, R0H 1N1
  Canada</t>
  </si>
  <si>
    <t>204-428-6600</t>
  </si>
  <si>
    <t>service operates Mon-Sun 24 hours; Intake Office open Mon - Fri 8:30 am - 4:30 pm</t>
  </si>
  <si>
    <t>https://afm.mb.ca/programs-and-services/for-youth/compass-residential-youth-program/</t>
  </si>
  <si>
    <t>Age Requirements: Ages: 13 year(s) - 17 year(s);</t>
  </si>
  <si>
    <t>Application completed by AFM or other community addiction counsellors</t>
  </si>
  <si>
    <t>Unknown</t>
  </si>
  <si>
    <t>Addiction Services,Adult Residential Treatment Services,Compass Residential Youth Program at Southport Office,Impaired Drivers Program,Manitoba Addictions Help Line
Manitoba Opiod Support and Treatment,Menâ€™s Treatment Services,Non-Medical Withdrawal Management Unit,Problem Gambling Helpline,Rapid Access to Addictions Medicine
School Based Counselling,Women and Family Services,Youth Non-residential Services</t>
  </si>
  <si>
    <t>* offers counselling
* provides support and referral
* has drop-in
* offers nutrition programs
* offers parent and child playgroups
* provides parenting education
* delivers sexuality education, and healthy relationship presentations
* has activities including child literacy programs, personal development workshops, outreach, volunteer opportunities, clothing depot, special events</t>
  </si>
  <si>
    <t>is a family resource centre that shares knowledge, resources and encourages families to make healthy choices.</t>
  </si>
  <si>
    <t>Tupper Street Family Resource Centre</t>
  </si>
  <si>
    <t xml:space="preserve">Family Resource Centre
  234 Princess Ave
  Portage La Prairie
  MB, R1N 0R1
  Canada
</t>
  </si>
  <si>
    <t>Family Resource Centre
  234 Princess Ave
  Portage La Prairie
  MB, R1N 0R1
  Canada</t>
  </si>
  <si>
    <t>204-239-3986</t>
  </si>
  <si>
    <t>204-239-3988</t>
  </si>
  <si>
    <t>Mon-Fri  9 am-4 pm, year-round</t>
  </si>
  <si>
    <t>http://tsfrc.com/</t>
  </si>
  <si>
    <t>Austin; Elie; Elm Creek; Portage la Prairie; Sandy Bay; St. Claude</t>
  </si>
  <si>
    <t>Residency Requirements: Sandy Bay, Elie, Elm Creek, St. Claude, Austin</t>
  </si>
  <si>
    <t>Phone, Email, Drop in</t>
  </si>
  <si>
    <t>provides various mental health services including* assessment* individual therapy* family therapy* mental health education* parenting groups  &amp;nbsp&amp;nbsp&amp;nbsp&amp;nbsp&amp;nbsp* positive parenting program&amp;nbsp&amp;nbsp&amp;nbsp&amp;nbsp&amp;nbsp
* active parenting of teens* public awareness* consultation* other services based on needs.</t>
  </si>
  <si>
    <t>coordinates Health Care Services for Prairie Mountain Health Region</t>
  </si>
  <si>
    <t>Prairie Mountain Health</t>
  </si>
  <si>
    <t xml:space="preserve">150 McTavish Ave E
  Brandon
  MB, R7A 2B3
  Canada
</t>
  </si>
  <si>
    <t>150 McTavish Ave E
  Brandon
  MB, R7A 2B3
  Canada</t>
  </si>
  <si>
    <t>1-866-403-5459</t>
  </si>
  <si>
    <t>www.prairiemountainhealth.ca</t>
  </si>
  <si>
    <t>Prairie Mountain Health Authority</t>
  </si>
  <si>
    <t>Reston, Baldur, Hartney.</t>
  </si>
  <si>
    <t>services are provided at various sites throughout the province; phone for a site nearest your locationalso accepts referrals from parents, caregivers (including physicians), school staff, child welfare agencies, or individuals</t>
  </si>
  <si>
    <t>Administration,Child and Youth Community Mental Health at Brandon Regional Health Centre,Brandon Ministerial Association Benevolent Fund,Child and Youth Community Mental Health,Community Health Nurse
Community Mental Health Services,Dauphin Teen Clinic,Heart Rehabilitation Program,Home Care,Income Tax Program
Long Term Care Administration,Medical Services,Medical Services, Acute Care Services,Medical Services, Audiology,Mental Health Services, Adult
Mental Health Services, Seniors,Midwifery Services,Mobile Medical Clinic,Palliative Care,Personal Care Home
Public Computer Access, Phone, Voice Mail and Faxing / Printing / Copying,Public Health Nurse,Public Health,Respite Services,Services to Seniors Program
Sexual Health Program,Shower and Laundry Services,Travel Health Services,Westman Crisis Services</t>
  </si>
  <si>
    <t>* serves Child and Adolescent Treatment Centre (CATC); Centre for Adult Psychiatry (CAP); Centre for Geriatric Psychiatry (CGP);
* also offers support to Westman Crisis Services (Admin Office) Ph: 204-725-3108, Fax: 204-726-4665</t>
  </si>
  <si>
    <t xml:space="preserve">150 7th St
  A
  Brandon
  MB, R7A 7M2
  Canada
</t>
  </si>
  <si>
    <t>150 7th St
  A
  Brandon
  MB, R7A 7M2
  Canada</t>
  </si>
  <si>
    <t>1-888-379-7699  Mobile Crisis Unit</t>
  </si>
  <si>
    <t>204-578-2400</t>
  </si>
  <si>
    <t>204-578-2822</t>
  </si>
  <si>
    <t>Office:  Mon-Fri 8:30 am - 4:30 pm</t>
  </si>
  <si>
    <t>Brandon</t>
  </si>
  <si>
    <t>call for details</t>
  </si>
  <si>
    <t>Administration,Community Mental Health Services at Brandon Community Health Services,Brandon Ministerial Association Benevolent Fund,Child and Youth Community Mental Health,Community Health Nurse
Dauphin Teen Clinic,Heart Rehabilitation Program,Home Care,Income Tax Program,Long Term Care Administration
Medical Services,Medical Services, Acute Care Services,Medical Services, Audiology,Mental Health Services, Adult,Mental Health Services, Seniors
Midwifery Services,Mobile Medical Clinic,Palliative Care,Personal Care Home,Public Computer Access, Phone, Voice Mail and Faxing / Printing / Copying
Public Health Nurse,Public Health,Respite Services,Services to Seniors Program,Sexual Health Program
Shower and Laundry Services,Travel Health Services,Westman Crisis Services</t>
  </si>
  <si>
    <t>The treatment team is comprised of a multidisciplinary treatment team including: Psychiatrists (outpatient services), psychologists, social workers, registered psychiatric nurses, registered nurses, teachers and occupational therapists.Community Mental Health Service is available in Brandon and the rest of Prairie Mountain Health.
Community Services
:Clients are seen on an appointment basis. Services are accessed through the Intake Workers, through phone contact and appointment. Walk-in services are also provided.
Day Program
Treatment is provided through individual and group therapies, focusing on self-esteem, social skills, communication, anger management, life skills and leisure skill development. Families are part of the treatment process and parent education and intervention is provided. Program staff also work in cooperation with school personnel and other involved agencies to provide the most appropriate treatment for each individual.Clients are transitioned to community school on completion of the program.
Crisis Stabilization Unit
:Provides 24-hour care to clients in crisis from Prairie Mountain RHA.Treatment focuses on alleviating the crisis and returning the client to the community. Services provided include: multi-disciplinary team assessments, individual treatment, group and family therapy, community transition and consultation with community resources.The involvement of families is very important to treatment and parents will be provided with education, and additional resource information as necessary.</t>
  </si>
  <si>
    <t xml:space="preserve">1240 10 th St
  Brandon
  MB, R7A 7L6
  Canada
</t>
  </si>
  <si>
    <t>1240 10 th St
  Brandon
  MB, R7A 7L6
  Canada</t>
  </si>
  <si>
    <t>204-578-2700</t>
  </si>
  <si>
    <t>204-578-2850</t>
  </si>
  <si>
    <t>varies by program</t>
  </si>
  <si>
    <t>Age Requirements: Ages: 5 year(s) - 18 year(s);</t>
  </si>
  <si>
    <t>Phone To Access Prairie Mountain Health Mental Health Services; If you are in crisis of need more immediate assistance: Mobile Crisis Unit:  1-888-379-7699 or 204-725-4411 or visit the nearest open Emergency room.</t>
  </si>
  <si>
    <t>Partially Accessible - would need help with front doors</t>
  </si>
  <si>
    <t>Administration,Mental Health Services, Children and Adolescents at Child and Adolescent Treatment Centre,Brandon Ministerial Association Benevolent Fund,Child and Youth Community Mental Health,Community Health Nurse
Community Mental Health Services,Dauphin Teen Clinic,Heart Rehabilitation Program,Home Care,Income Tax Program
Long Term Care Administration,Medical Services,Medical Services, Acute Care Services,Medical Services, Audiology,Mental Health Services, Adult
Mental Health Services, Seniors,Midwifery Services,Mobile Medical Clinic,Palliative Care,Personal Care Home
Public Computer Access, Phone, Voice Mail and Faxing / Printing / Copying,Public Health Nurse,Public Health,Respite Services,Services to Seniors Program
Sexual Health Program,Shower and Laundry Services,Travel Health Services,Westman Crisis Services</t>
  </si>
  <si>
    <t>* is one of 2 Community based Healing Homes in Thompson
* is a 4-bed placement for female youth, provides individualized moderate and long-term care
* puts the focus on stabilizing behaviour and providing an assessment of the youth's needs and current level of functioning to assist in long-term placement planning
* provides safe, caring, nurturing environments that emphasize maintaining the connection with families and the community
* seeks to meet the needs of the youth while encouraging / supporting them to make healthy decisions, and to develop the responsibility to live a positive, productive and ultimately independent life
* involves the youth in regular day programming, which may comprise education, pre-employment training, life skills training and/or employment</t>
  </si>
  <si>
    <t xml:space="preserve">MYS Kisewatisiwin Wuskwatim Healing Home
  79 McGill Place
  Thompson
  MB, R8N 0H9
  Canada
</t>
  </si>
  <si>
    <t>MYS Kisewatisiwin Wuskwatim Healing Home
  79 McGill Place
  Thompson
  MB, R8N 0H9
  Canada</t>
  </si>
  <si>
    <t>204-677-7870</t>
  </si>
  <si>
    <t>204-778-7778</t>
  </si>
  <si>
    <t>phone for details</t>
  </si>
  <si>
    <t>Opaskwayak Cree Nation First Nation ; The Pas ; Thompson (City)</t>
  </si>
  <si>
    <t>Age Requirements: 21 year(s) and under</t>
  </si>
  <si>
    <t>Kisewatisiwin has a centralized intake system in the North for all referrals with the exception of Wuskwatim, the female Community-Based Healing Home. For all other child and youth programs, child welfare agency case managers must contact our office in Thompson (204. 677. 7870) and complete a verbal intake form. This provides our office with information about the client's needs, what type of resources and services are being sought and in which community they would like to secure placement (Thompson or The Pas/OCN). The referral process is the same for Fischer Place; however, referrals come from Community Living with disAbilities Services (CLdS) workers.</t>
  </si>
  <si>
    <t>Adolescent Resources in Community Homes Services,Alternative Parent Home Service,Community Based Healing Homes (Northern) at MYS Kisewatisiwin Wuskwatim Healing Home,Coach Program,Community Based Healing Homes (Northern)
Family Navigator Program,Fischer Place,Learning and Independence Fosters Empowerment (Thompson),Manitoba Youth Transitional Employment Assistance and Mentorship,Northern Alternative Parent Homes
Specialized Individual Placement</t>
  </si>
  <si>
    <t>* provides counselling services to children and youth 24/7/365 accessible by phone, online and Live Chat
* provides children and youth between the ages of 5-20 with free professional counselling on an anonymous and confidential basis</t>
  </si>
  <si>
    <t>* supports the mental health &amp; well-being of youth in Canada.</t>
  </si>
  <si>
    <t>Kids Help Phone</t>
  </si>
  <si>
    <t>1-800-668-6868</t>
  </si>
  <si>
    <t>204-770-8053</t>
  </si>
  <si>
    <t>24/7/365</t>
  </si>
  <si>
    <t>kidshelpphone.ca</t>
  </si>
  <si>
    <t>Age Requirements: 5 year(s) - 20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</si>
</sst>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tabSelected="1" zoomScale="40" zoomScaleNormal="40" workbookViewId="0">
      <selection activeCell="A33" sqref="A33"/>
    </sheetView>
  </sheetViews>
  <sheetFormatPr defaultRowHeight="15" x14ac:dyDescent="0.25"/>
  <cols>
    <col min="1" max="1" width="86" bestFit="1" customWidth="1"/>
    <col min="2" max="2" width="224.42578125" bestFit="1" customWidth="1"/>
    <col min="3" max="3" width="255.7109375" bestFit="1" customWidth="1"/>
    <col min="4" max="4" width="59.140625" bestFit="1" customWidth="1"/>
    <col min="6" max="6" width="15.28515625" bestFit="1" customWidth="1"/>
    <col min="7" max="7" width="31.28515625" bestFit="1" customWidth="1"/>
    <col min="8" max="8" width="14.28515625" bestFit="1" customWidth="1"/>
    <col min="9" max="9" width="32.42578125" bestFit="1" customWidth="1"/>
    <col min="10" max="10" width="12.42578125" bestFit="1" customWidth="1"/>
    <col min="11" max="11" width="14.42578125" bestFit="1" customWidth="1"/>
    <col min="12" max="13" width="12.42578125" bestFit="1" customWidth="1"/>
    <col min="14" max="14" width="14.5703125" bestFit="1" customWidth="1"/>
    <col min="15" max="16" width="14.28515625" bestFit="1" customWidth="1"/>
    <col min="17" max="17" width="15.7109375" bestFit="1" customWidth="1"/>
    <col min="18" max="18" width="12.42578125" bestFit="1" customWidth="1"/>
    <col min="19" max="19" width="98.28515625" bestFit="1" customWidth="1"/>
    <col min="20" max="20" width="83.5703125" bestFit="1" customWidth="1"/>
    <col min="21" max="21" width="65" bestFit="1" customWidth="1"/>
    <col min="22" max="22" width="98.42578125" bestFit="1" customWidth="1"/>
    <col min="23" max="24" width="255.7109375" bestFit="1" customWidth="1"/>
    <col min="25" max="25" width="178" bestFit="1" customWidth="1"/>
  </cols>
  <sheetData>
    <row r="1" spans="1:25" ht="23.25"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ht="165" x14ac:dyDescent="0.25">
      <c r="A2" s="4" t="str">
        <f>HYPERLINK("http://mb.211.ca/program-at-site/youth-crisis-stabilization-services-at-therapeutic-centre/","Youth Crisis Stabilization Services at Macdonald Youth Services")</f>
        <v>Youth Crisis Stabilization Services at Macdonald Youth Services</v>
      </c>
      <c r="B2" s="2" t="s">
        <v>25</v>
      </c>
      <c r="C2" s="1" t="s">
        <v>26</v>
      </c>
      <c r="D2" s="1" t="s">
        <v>27</v>
      </c>
      <c r="E2" s="2" t="s">
        <v>28</v>
      </c>
      <c r="F2" s="2" t="s">
        <v>29</v>
      </c>
      <c r="G2" s="1" t="s">
        <v>30</v>
      </c>
      <c r="H2" s="1" t="s">
        <v>31</v>
      </c>
      <c r="I2" s="1"/>
      <c r="J2" s="1"/>
      <c r="K2" s="1"/>
      <c r="L2" s="1"/>
      <c r="M2" s="1"/>
      <c r="N2" s="1"/>
      <c r="O2" s="1"/>
      <c r="P2" s="1"/>
      <c r="Q2" s="1"/>
      <c r="R2" s="1"/>
      <c r="S2" s="1" t="s">
        <v>32</v>
      </c>
      <c r="T2" s="1" t="s">
        <v>33</v>
      </c>
      <c r="U2" s="1" t="s">
        <v>34</v>
      </c>
      <c r="V2" s="1" t="s">
        <v>35</v>
      </c>
      <c r="W2" s="1" t="s">
        <v>36</v>
      </c>
      <c r="X2" s="1"/>
      <c r="Y2" s="2" t="s">
        <v>37</v>
      </c>
    </row>
    <row r="3" spans="1:25" ht="195" x14ac:dyDescent="0.25">
      <c r="A3" s="4" t="str">
        <f>HYPERLINK("http://mb.211.ca/program-at-site/psychiatric-emergency-room-nurses-at-st-boniface-hospital/","Psychiatric Emergency Room Nurses at St. Boniface Hospital")</f>
        <v>Psychiatric Emergency Room Nurses at St. Boniface Hospital</v>
      </c>
      <c r="B3" s="1" t="s">
        <v>38</v>
      </c>
      <c r="C3" s="2" t="s">
        <v>39</v>
      </c>
      <c r="D3" s="1" t="s">
        <v>40</v>
      </c>
      <c r="E3" s="2" t="s">
        <v>41</v>
      </c>
      <c r="F3" s="2" t="s">
        <v>42</v>
      </c>
      <c r="G3" s="1"/>
      <c r="H3" s="1"/>
      <c r="I3" s="1" t="s">
        <v>43</v>
      </c>
      <c r="J3" s="1" t="s">
        <v>44</v>
      </c>
      <c r="K3" s="1"/>
      <c r="L3" s="1"/>
      <c r="M3" s="1"/>
      <c r="N3" s="1"/>
      <c r="O3" s="1"/>
      <c r="P3" s="1"/>
      <c r="Q3" s="1"/>
      <c r="R3" s="1"/>
      <c r="S3" s="1" t="s">
        <v>45</v>
      </c>
      <c r="T3" s="1" t="s">
        <v>46</v>
      </c>
      <c r="U3" s="1" t="s">
        <v>47</v>
      </c>
      <c r="V3" s="1" t="s">
        <v>48</v>
      </c>
      <c r="W3" s="1" t="s">
        <v>49</v>
      </c>
      <c r="X3" s="1" t="s">
        <v>50</v>
      </c>
      <c r="Y3" s="2" t="s">
        <v>51</v>
      </c>
    </row>
    <row r="4" spans="1:25" ht="165" x14ac:dyDescent="0.25">
      <c r="A4" s="4" t="str">
        <f>HYPERLINK("http://mb.211.ca/program-at-site/aulneau-renewal-centre-at-aulneau-renewal-centre/","Counselling Services at Winnipeg Office")</f>
        <v>Counselling Services at Winnipeg Office</v>
      </c>
      <c r="B4" s="2" t="s">
        <v>52</v>
      </c>
      <c r="C4" s="1" t="s">
        <v>53</v>
      </c>
      <c r="D4" s="1" t="s">
        <v>54</v>
      </c>
      <c r="E4" s="2" t="s">
        <v>55</v>
      </c>
      <c r="F4" s="2" t="s">
        <v>56</v>
      </c>
      <c r="G4" s="1"/>
      <c r="H4" s="1"/>
      <c r="I4" s="1" t="s">
        <v>57</v>
      </c>
      <c r="J4" s="1" t="s">
        <v>58</v>
      </c>
      <c r="K4" s="1"/>
      <c r="L4" s="1"/>
      <c r="M4" s="1"/>
      <c r="N4" s="1"/>
      <c r="O4" s="1"/>
      <c r="P4" s="1"/>
      <c r="Q4" s="1"/>
      <c r="R4" s="1"/>
      <c r="S4" s="1" t="s">
        <v>59</v>
      </c>
      <c r="T4" s="1" t="s">
        <v>60</v>
      </c>
      <c r="U4" s="1" t="s">
        <v>61</v>
      </c>
      <c r="V4" s="1" t="s">
        <v>62</v>
      </c>
      <c r="W4" s="1" t="s">
        <v>63</v>
      </c>
      <c r="X4" s="1" t="s">
        <v>64</v>
      </c>
      <c r="Y4" s="1"/>
    </row>
    <row r="5" spans="1:25" ht="390" x14ac:dyDescent="0.25">
      <c r="A5" s="4" t="str">
        <f>HYPERLINK("http://mb.211.ca/program-at-site/the-laurel-centre-at-laurel-centre/","Supportive  Services at Winnipeg Office")</f>
        <v>Supportive  Services at Winnipeg Office</v>
      </c>
      <c r="B5" s="2" t="s">
        <v>65</v>
      </c>
      <c r="C5" s="2" t="s">
        <v>66</v>
      </c>
      <c r="D5" s="1" t="s">
        <v>67</v>
      </c>
      <c r="E5" s="2" t="s">
        <v>68</v>
      </c>
      <c r="F5" s="2" t="s">
        <v>69</v>
      </c>
      <c r="G5" s="1"/>
      <c r="H5" s="1"/>
      <c r="I5" s="1" t="s">
        <v>70</v>
      </c>
      <c r="J5" s="1" t="s">
        <v>71</v>
      </c>
      <c r="K5" s="1"/>
      <c r="L5" s="1"/>
      <c r="M5" s="1"/>
      <c r="N5" s="1"/>
      <c r="O5" s="1"/>
      <c r="P5" s="1"/>
      <c r="Q5" s="1"/>
      <c r="R5" s="1"/>
      <c r="S5" s="1" t="s">
        <v>72</v>
      </c>
      <c r="T5" s="1" t="s">
        <v>73</v>
      </c>
      <c r="U5" s="1" t="s">
        <v>74</v>
      </c>
      <c r="V5" s="1" t="s">
        <v>75</v>
      </c>
      <c r="W5" s="1" t="s">
        <v>76</v>
      </c>
      <c r="X5" s="1" t="s">
        <v>77</v>
      </c>
      <c r="Y5" s="1"/>
    </row>
    <row r="6" spans="1:25" ht="165" x14ac:dyDescent="0.25">
      <c r="A6" s="4" t="str">
        <f>HYPERLINK("http://mb.211.ca/program-at-site/child-adolescent-mental-health-treatment-services-at-maryland-st-site/","Child / Adolescent Mental Health, Treatment Services at Maryland St Site")</f>
        <v>Child / Adolescent Mental Health, Treatment Services at Maryland St Site</v>
      </c>
      <c r="B6" s="2" t="s">
        <v>78</v>
      </c>
      <c r="C6" s="2" t="s">
        <v>79</v>
      </c>
      <c r="D6" s="1" t="s">
        <v>80</v>
      </c>
      <c r="E6" s="2" t="s">
        <v>81</v>
      </c>
      <c r="F6" s="2" t="s">
        <v>82</v>
      </c>
      <c r="G6" s="1"/>
      <c r="H6" s="1"/>
      <c r="I6" s="1" t="s">
        <v>83</v>
      </c>
      <c r="J6" s="1" t="s">
        <v>84</v>
      </c>
      <c r="K6" s="1"/>
      <c r="L6" s="1"/>
      <c r="M6" s="1"/>
      <c r="N6" s="1"/>
      <c r="O6" s="1"/>
      <c r="P6" s="1"/>
      <c r="Q6" s="1"/>
      <c r="R6" s="1"/>
      <c r="S6" s="1" t="s">
        <v>85</v>
      </c>
      <c r="T6" s="1" t="s">
        <v>86</v>
      </c>
      <c r="U6" s="1" t="s">
        <v>74</v>
      </c>
      <c r="V6" s="1" t="s">
        <v>87</v>
      </c>
      <c r="W6" s="1" t="s">
        <v>88</v>
      </c>
      <c r="X6" s="1" t="s">
        <v>89</v>
      </c>
      <c r="Y6" s="2" t="s">
        <v>90</v>
      </c>
    </row>
    <row r="7" spans="1:25" ht="165" x14ac:dyDescent="0.25">
      <c r="A7" s="4" t="str">
        <f>HYPERLINK("http://mb.211.ca/program-at-site/early-childhood-clinic-at-maryland-st-site/","Early Childhood Clinic at Maryland St Site")</f>
        <v>Early Childhood Clinic at Maryland St Site</v>
      </c>
      <c r="B7" s="1" t="s">
        <v>91</v>
      </c>
      <c r="C7" s="2" t="s">
        <v>79</v>
      </c>
      <c r="D7" s="1" t="s">
        <v>80</v>
      </c>
      <c r="E7" s="2" t="s">
        <v>81</v>
      </c>
      <c r="F7" s="2" t="s">
        <v>82</v>
      </c>
      <c r="G7" s="1"/>
      <c r="H7" s="1"/>
      <c r="I7" s="1" t="s">
        <v>92</v>
      </c>
      <c r="J7" s="1" t="s">
        <v>84</v>
      </c>
      <c r="K7" s="1"/>
      <c r="L7" s="1"/>
      <c r="M7" s="1"/>
      <c r="N7" s="1"/>
      <c r="O7" s="1"/>
      <c r="P7" s="1"/>
      <c r="Q7" s="1"/>
      <c r="R7" s="1"/>
      <c r="S7" s="1" t="s">
        <v>93</v>
      </c>
      <c r="T7" s="1" t="s">
        <v>86</v>
      </c>
      <c r="U7" s="1" t="s">
        <v>74</v>
      </c>
      <c r="V7" s="1" t="s">
        <v>94</v>
      </c>
      <c r="W7" s="1" t="s">
        <v>95</v>
      </c>
      <c r="X7" s="1" t="s">
        <v>89</v>
      </c>
      <c r="Y7" s="2" t="s">
        <v>96</v>
      </c>
    </row>
    <row r="8" spans="1:25" ht="165" x14ac:dyDescent="0.25">
      <c r="A8" s="4" t="str">
        <f>HYPERLINK("http://mb.211.ca/program-at-site/tourette-disorder-service-at-maryland-st-site/","Tourette Disorder Service at Maryland St Site")</f>
        <v>Tourette Disorder Service at Maryland St Site</v>
      </c>
      <c r="B8" s="1" t="s">
        <v>97</v>
      </c>
      <c r="C8" s="2" t="s">
        <v>79</v>
      </c>
      <c r="D8" s="1" t="s">
        <v>80</v>
      </c>
      <c r="E8" s="2" t="s">
        <v>81</v>
      </c>
      <c r="F8" s="2" t="s">
        <v>82</v>
      </c>
      <c r="G8" s="1"/>
      <c r="H8" s="1"/>
      <c r="I8" s="1" t="s">
        <v>83</v>
      </c>
      <c r="J8" s="1" t="s">
        <v>84</v>
      </c>
      <c r="K8" s="1"/>
      <c r="L8" s="1"/>
      <c r="M8" s="1"/>
      <c r="N8" s="1"/>
      <c r="O8" s="1"/>
      <c r="P8" s="1"/>
      <c r="Q8" s="1"/>
      <c r="R8" s="1"/>
      <c r="S8" s="1" t="s">
        <v>98</v>
      </c>
      <c r="T8" s="1" t="s">
        <v>86</v>
      </c>
      <c r="U8" s="1" t="s">
        <v>61</v>
      </c>
      <c r="V8" s="1" t="s">
        <v>99</v>
      </c>
      <c r="W8" s="1" t="s">
        <v>100</v>
      </c>
      <c r="X8" s="1" t="s">
        <v>89</v>
      </c>
      <c r="Y8" s="2" t="s">
        <v>101</v>
      </c>
    </row>
    <row r="9" spans="1:25" ht="165" x14ac:dyDescent="0.25">
      <c r="A9" s="4" t="str">
        <f>HYPERLINK("http://mb.211.ca/program-at-site/resource-assistance-for-youth-at-resource-assistance-for-youth-inc/","Supportive Services at Winnipeg Office")</f>
        <v>Supportive Services at Winnipeg Office</v>
      </c>
      <c r="B9" s="2" t="s">
        <v>102</v>
      </c>
      <c r="C9" s="2" t="s">
        <v>103</v>
      </c>
      <c r="D9" s="1" t="s">
        <v>104</v>
      </c>
      <c r="E9" s="2" t="s">
        <v>105</v>
      </c>
      <c r="F9" s="2" t="s">
        <v>106</v>
      </c>
      <c r="G9" s="1"/>
      <c r="H9" s="1"/>
      <c r="I9" s="1" t="s">
        <v>107</v>
      </c>
      <c r="J9" s="1" t="s">
        <v>108</v>
      </c>
      <c r="K9" s="1"/>
      <c r="L9" s="1"/>
      <c r="M9" s="1"/>
      <c r="N9" s="1"/>
      <c r="O9" s="1"/>
      <c r="P9" s="1"/>
      <c r="Q9" s="1"/>
      <c r="R9" s="1"/>
      <c r="S9" s="1" t="s">
        <v>109</v>
      </c>
      <c r="T9" s="1" t="s">
        <v>110</v>
      </c>
      <c r="U9" s="1" t="s">
        <v>34</v>
      </c>
      <c r="V9" s="1" t="s">
        <v>111</v>
      </c>
      <c r="W9" s="1" t="s">
        <v>112</v>
      </c>
      <c r="X9" s="1" t="s">
        <v>113</v>
      </c>
      <c r="Y9" s="1" t="s">
        <v>114</v>
      </c>
    </row>
    <row r="10" spans="1:25" ht="409.5" x14ac:dyDescent="0.25">
      <c r="A10" s="4" t="str">
        <f>HYPERLINK("http://mb.211.ca/program-at-site/mental-health-services-children-at-psych-health-centre/","Mental Health Services (Children) at Psych Health Centre")</f>
        <v>Mental Health Services (Children) at Psych Health Centre</v>
      </c>
      <c r="B10" s="2" t="s">
        <v>115</v>
      </c>
      <c r="C10" s="1" t="s">
        <v>116</v>
      </c>
      <c r="D10" s="1" t="s">
        <v>117</v>
      </c>
      <c r="E10" s="2" t="s">
        <v>118</v>
      </c>
      <c r="F10" s="2" t="s">
        <v>119</v>
      </c>
      <c r="G10" s="1"/>
      <c r="H10" s="1"/>
      <c r="I10" s="1" t="s">
        <v>120</v>
      </c>
      <c r="J10" s="1" t="s">
        <v>121</v>
      </c>
      <c r="K10" s="1" t="s">
        <v>122</v>
      </c>
      <c r="L10" s="1" t="s">
        <v>123</v>
      </c>
      <c r="M10" s="1"/>
      <c r="N10" s="1"/>
      <c r="O10" s="1"/>
      <c r="P10" s="1"/>
      <c r="Q10" s="1"/>
      <c r="R10" s="1"/>
      <c r="S10" s="1" t="s">
        <v>124</v>
      </c>
      <c r="T10" s="1" t="s">
        <v>125</v>
      </c>
      <c r="U10" s="1" t="s">
        <v>74</v>
      </c>
      <c r="V10" s="1" t="s">
        <v>126</v>
      </c>
      <c r="W10" s="1" t="s">
        <v>127</v>
      </c>
      <c r="X10" s="1" t="s">
        <v>89</v>
      </c>
      <c r="Y10" s="2" t="s">
        <v>128</v>
      </c>
    </row>
    <row r="11" spans="1:25" ht="375" x14ac:dyDescent="0.25">
      <c r="A11" s="4" t="str">
        <f>HYPERLINK("http://mb.211.ca/program-at-site/child-and-adolescent-help-inpatient-services-at-psych-health-centre/","Child and Adolescent Help â€“ Inpatient Services at Psych Health Centre")</f>
        <v>Child and Adolescent Help â€“ Inpatient Services at Psych Health Centre</v>
      </c>
      <c r="B11" s="1" t="s">
        <v>129</v>
      </c>
      <c r="C11" s="1" t="s">
        <v>116</v>
      </c>
      <c r="D11" s="1" t="s">
        <v>117</v>
      </c>
      <c r="E11" s="2" t="s">
        <v>118</v>
      </c>
      <c r="F11" s="2" t="s">
        <v>119</v>
      </c>
      <c r="G11" s="1"/>
      <c r="H11" s="1"/>
      <c r="I11" s="1" t="s">
        <v>130</v>
      </c>
      <c r="J11" s="1" t="s">
        <v>121</v>
      </c>
      <c r="K11" s="1"/>
      <c r="L11" s="1"/>
      <c r="M11" s="1"/>
      <c r="N11" s="1"/>
      <c r="O11" s="1"/>
      <c r="P11" s="1"/>
      <c r="Q11" s="1"/>
      <c r="R11" s="1"/>
      <c r="S11" s="1" t="s">
        <v>131</v>
      </c>
      <c r="T11" s="1" t="s">
        <v>125</v>
      </c>
      <c r="U11" s="1" t="s">
        <v>132</v>
      </c>
      <c r="V11" s="1" t="s">
        <v>133</v>
      </c>
      <c r="W11" s="1" t="s">
        <v>134</v>
      </c>
      <c r="X11" s="1" t="s">
        <v>89</v>
      </c>
      <c r="Y11" s="2" t="s">
        <v>135</v>
      </c>
    </row>
    <row r="12" spans="1:25" ht="375" x14ac:dyDescent="0.25">
      <c r="A12" s="4" t="str">
        <f>HYPERLINK("http://mb.211.ca/program-at-site/intensive-child-and-adolescent-treatment-services-at-psych-health-centre/","Intensive Child and Adolescent Treatment Services at Psych Health Centre")</f>
        <v>Intensive Child and Adolescent Treatment Services at Psych Health Centre</v>
      </c>
      <c r="B12" s="1" t="s">
        <v>136</v>
      </c>
      <c r="C12" s="1" t="s">
        <v>116</v>
      </c>
      <c r="D12" s="1" t="s">
        <v>117</v>
      </c>
      <c r="E12" s="2" t="s">
        <v>118</v>
      </c>
      <c r="F12" s="2" t="s">
        <v>119</v>
      </c>
      <c r="G12" s="1"/>
      <c r="H12" s="1"/>
      <c r="I12" s="1" t="s">
        <v>137</v>
      </c>
      <c r="J12" s="1" t="s">
        <v>123</v>
      </c>
      <c r="K12" s="1"/>
      <c r="L12" s="1"/>
      <c r="M12" s="1"/>
      <c r="N12" s="1"/>
      <c r="O12" s="1"/>
      <c r="P12" s="1"/>
      <c r="Q12" s="1"/>
      <c r="R12" s="1"/>
      <c r="S12" s="1" t="s">
        <v>138</v>
      </c>
      <c r="T12" s="1" t="s">
        <v>125</v>
      </c>
      <c r="U12" s="1" t="s">
        <v>139</v>
      </c>
      <c r="V12" s="1" t="s">
        <v>140</v>
      </c>
      <c r="W12" s="1" t="s">
        <v>141</v>
      </c>
      <c r="X12" s="1" t="s">
        <v>89</v>
      </c>
      <c r="Y12" s="2" t="s">
        <v>142</v>
      </c>
    </row>
    <row r="13" spans="1:25" ht="165" x14ac:dyDescent="0.25">
      <c r="A13" s="4" t="str">
        <f>HYPERLINK("http://mb.211.ca/program-at-site/intensive-treatment-services-at-tecumseh-st-site/","Intensive Treatment Services at Tecumseh St. Site")</f>
        <v>Intensive Treatment Services at Tecumseh St. Site</v>
      </c>
      <c r="B13" s="1" t="s">
        <v>143</v>
      </c>
      <c r="C13" s="2" t="s">
        <v>79</v>
      </c>
      <c r="D13" s="1" t="s">
        <v>80</v>
      </c>
      <c r="E13" s="2" t="s">
        <v>144</v>
      </c>
      <c r="F13" s="2" t="s">
        <v>145</v>
      </c>
      <c r="G13" s="1" t="s">
        <v>146</v>
      </c>
      <c r="H13" s="1"/>
      <c r="I13" s="1" t="s">
        <v>147</v>
      </c>
      <c r="J13" s="1" t="s">
        <v>148</v>
      </c>
      <c r="K13" s="1"/>
      <c r="L13" s="1"/>
      <c r="M13" s="1" t="s">
        <v>149</v>
      </c>
      <c r="N13" s="1"/>
      <c r="O13" s="1"/>
      <c r="P13" s="1"/>
      <c r="Q13" s="1"/>
      <c r="R13" s="1"/>
      <c r="S13" s="1" t="s">
        <v>150</v>
      </c>
      <c r="T13" s="1" t="s">
        <v>86</v>
      </c>
      <c r="U13" s="1" t="s">
        <v>74</v>
      </c>
      <c r="V13" s="1" t="s">
        <v>151</v>
      </c>
      <c r="W13" s="1" t="s">
        <v>152</v>
      </c>
      <c r="X13" s="1" t="s">
        <v>153</v>
      </c>
      <c r="Y13" s="2" t="s">
        <v>154</v>
      </c>
    </row>
    <row r="14" spans="1:25" ht="165" x14ac:dyDescent="0.25">
      <c r="A14" s="4" t="str">
        <f>HYPERLINK("http://mb.211.ca/program-at-site/services-de-soins-intensif-at-site-rue-tecumseh/","Services de Soins Intensif au site Rue Tecumseh")</f>
        <v>Services de Soins Intensif au site Rue Tecumseh</v>
      </c>
      <c r="B14" s="1" t="s">
        <v>155</v>
      </c>
      <c r="C14" s="2" t="s">
        <v>79</v>
      </c>
      <c r="D14" s="1" t="s">
        <v>80</v>
      </c>
      <c r="E14" s="2" t="s">
        <v>156</v>
      </c>
      <c r="F14" s="2" t="s">
        <v>145</v>
      </c>
      <c r="G14" s="1"/>
      <c r="H14" s="1"/>
      <c r="I14" s="1"/>
      <c r="J14" s="1"/>
      <c r="K14" s="1"/>
      <c r="L14" s="1"/>
      <c r="M14" s="1"/>
      <c r="N14" s="1" t="s">
        <v>147</v>
      </c>
      <c r="O14" s="1" t="s">
        <v>146</v>
      </c>
      <c r="P14" s="1" t="s">
        <v>149</v>
      </c>
      <c r="Q14" s="1" t="s">
        <v>148</v>
      </c>
      <c r="R14" s="1"/>
      <c r="S14" s="1" t="s">
        <v>157</v>
      </c>
      <c r="T14" s="1" t="s">
        <v>86</v>
      </c>
      <c r="U14" s="1" t="s">
        <v>74</v>
      </c>
      <c r="V14" s="1" t="s">
        <v>158</v>
      </c>
      <c r="W14" s="1" t="s">
        <v>159</v>
      </c>
      <c r="X14" s="1" t="s">
        <v>160</v>
      </c>
      <c r="Y14" s="1" t="s">
        <v>161</v>
      </c>
    </row>
    <row r="15" spans="1:25" ht="165" x14ac:dyDescent="0.25">
      <c r="A15" s="4" t="str">
        <f>HYPERLINK("http://mb.211.ca/program-at-site/centralized-intake-service-mental-health-at-st-marys-site/","Centralized Intake Service (Mental Health) at St. Maryâ€™s Site")</f>
        <v>Centralized Intake Service (Mental Health) at St. Maryâ€™s Site</v>
      </c>
      <c r="B15" s="1" t="s">
        <v>162</v>
      </c>
      <c r="C15" s="2" t="s">
        <v>79</v>
      </c>
      <c r="D15" s="1" t="s">
        <v>80</v>
      </c>
      <c r="E15" s="2" t="s">
        <v>163</v>
      </c>
      <c r="F15" s="2" t="s">
        <v>145</v>
      </c>
      <c r="G15" s="1"/>
      <c r="H15" s="1"/>
      <c r="I15" s="1" t="s">
        <v>164</v>
      </c>
      <c r="J15" s="1" t="s">
        <v>165</v>
      </c>
      <c r="K15" s="1"/>
      <c r="L15" s="1"/>
      <c r="M15" s="1"/>
      <c r="N15" s="1"/>
      <c r="O15" s="1"/>
      <c r="P15" s="1"/>
      <c r="Q15" s="1"/>
      <c r="R15" s="1"/>
      <c r="S15" s="1" t="s">
        <v>166</v>
      </c>
      <c r="T15" s="1" t="s">
        <v>86</v>
      </c>
      <c r="U15" s="1" t="s">
        <v>74</v>
      </c>
      <c r="V15" s="1" t="s">
        <v>133</v>
      </c>
      <c r="W15" s="1" t="s">
        <v>167</v>
      </c>
      <c r="X15" s="1" t="s">
        <v>168</v>
      </c>
      <c r="Y15" s="1" t="s">
        <v>169</v>
      </c>
    </row>
    <row r="16" spans="1:25" ht="165" x14ac:dyDescent="0.25">
      <c r="A16" s="4" t="str">
        <f>HYPERLINK("http://mb.211.ca/program-at-site/youth-mental-health-promotion-services-at-manitoba-and-winnipeg-region/","Youth Mental Health Promotion Services at Manitoba and Winnipeg Region Office")</f>
        <v>Youth Mental Health Promotion Services at Manitoba and Winnipeg Region Office</v>
      </c>
      <c r="B16" s="2" t="s">
        <v>170</v>
      </c>
      <c r="C16" s="2" t="s">
        <v>171</v>
      </c>
      <c r="D16" s="1" t="s">
        <v>172</v>
      </c>
      <c r="E16" s="2" t="s">
        <v>173</v>
      </c>
      <c r="F16" s="2" t="s">
        <v>174</v>
      </c>
      <c r="G16" s="1"/>
      <c r="H16" s="1"/>
      <c r="I16" s="1" t="s">
        <v>175</v>
      </c>
      <c r="J16" s="1" t="s">
        <v>176</v>
      </c>
      <c r="K16" s="1"/>
      <c r="L16" s="1"/>
      <c r="M16" s="1"/>
      <c r="N16" s="1"/>
      <c r="O16" s="1"/>
      <c r="P16" s="1"/>
      <c r="Q16" s="1"/>
      <c r="R16" s="1"/>
      <c r="S16" s="1" t="s">
        <v>177</v>
      </c>
      <c r="T16" s="1" t="s">
        <v>178</v>
      </c>
      <c r="U16" s="1" t="s">
        <v>179</v>
      </c>
      <c r="V16" s="1" t="s">
        <v>180</v>
      </c>
      <c r="W16" s="1" t="s">
        <v>167</v>
      </c>
      <c r="X16" s="1" t="s">
        <v>181</v>
      </c>
      <c r="Y16" s="2" t="s">
        <v>182</v>
      </c>
    </row>
    <row r="17" spans="1:25" ht="195" x14ac:dyDescent="0.25">
      <c r="A17" s="4" t="str">
        <f>HYPERLINK("http://mb.211.ca/program-at-site/project-neecheewam-at-project-neecheewam/","Project Neecheewam at 591 Sherbrook St site")</f>
        <v>Project Neecheewam at 591 Sherbrook St site</v>
      </c>
      <c r="B17" s="1" t="s">
        <v>183</v>
      </c>
      <c r="C17" s="1" t="s">
        <v>184</v>
      </c>
      <c r="D17" s="1" t="s">
        <v>185</v>
      </c>
      <c r="E17" s="2" t="s">
        <v>186</v>
      </c>
      <c r="F17" s="2" t="s">
        <v>187</v>
      </c>
      <c r="G17" s="1"/>
      <c r="H17" s="1"/>
      <c r="I17" s="1" t="s">
        <v>188</v>
      </c>
      <c r="J17" s="1" t="s">
        <v>189</v>
      </c>
      <c r="K17" s="1"/>
      <c r="L17" s="1"/>
      <c r="M17" s="1"/>
      <c r="N17" s="1"/>
      <c r="O17" s="1"/>
      <c r="P17" s="1"/>
      <c r="Q17" s="1"/>
      <c r="R17" s="1"/>
      <c r="S17" s="1" t="s">
        <v>190</v>
      </c>
      <c r="T17" s="1" t="s">
        <v>191</v>
      </c>
      <c r="U17" s="1" t="s">
        <v>34</v>
      </c>
      <c r="V17" s="1" t="s">
        <v>192</v>
      </c>
      <c r="W17" s="1" t="s">
        <v>193</v>
      </c>
      <c r="X17" s="1" t="s">
        <v>194</v>
      </c>
      <c r="Y17" s="1"/>
    </row>
    <row r="18" spans="1:25" ht="150" x14ac:dyDescent="0.25">
      <c r="A18" s="4" t="str">
        <f>HYPERLINK("http://mb.211.ca/program-at-site/youth-mental-health-and-wellness-programming-at-watt-street-main-office/","Youth Mental Health and Wellness Programming at Watt Street- Main Office")</f>
        <v>Youth Mental Health and Wellness Programming at Watt Street- Main Office</v>
      </c>
      <c r="B18" s="1" t="s">
        <v>195</v>
      </c>
      <c r="C18" s="1" t="s">
        <v>196</v>
      </c>
      <c r="D18" s="1" t="s">
        <v>197</v>
      </c>
      <c r="E18" s="2" t="s">
        <v>198</v>
      </c>
      <c r="F18" s="2" t="s">
        <v>199</v>
      </c>
      <c r="G18" s="1"/>
      <c r="H18" s="1"/>
      <c r="I18" s="1" t="s">
        <v>200</v>
      </c>
      <c r="J18" s="1"/>
      <c r="K18" s="1"/>
      <c r="L18" s="1"/>
      <c r="M18" s="1"/>
      <c r="N18" s="1"/>
      <c r="O18" s="1"/>
      <c r="P18" s="1"/>
      <c r="Q18" s="1"/>
      <c r="R18" s="1"/>
      <c r="S18" s="1" t="s">
        <v>201</v>
      </c>
      <c r="T18" s="1" t="s">
        <v>202</v>
      </c>
      <c r="U18" s="1" t="s">
        <v>203</v>
      </c>
      <c r="V18" s="1" t="s">
        <v>204</v>
      </c>
      <c r="W18" s="1" t="s">
        <v>205</v>
      </c>
      <c r="X18" s="1" t="s">
        <v>206</v>
      </c>
      <c r="Y18" s="2" t="s">
        <v>207</v>
      </c>
    </row>
    <row r="19" spans="1:25" ht="165" x14ac:dyDescent="0.25">
      <c r="A19" s="4" t="str">
        <f>HYPERLINK("http://mb.211.ca/program-at-site/counselling-services-at-recovery-of-hope-inc/","Counselling Services at Recovery of Hope, Winnipeg Head Office")</f>
        <v>Counselling Services at Recovery of Hope, Winnipeg Head Office</v>
      </c>
      <c r="B19" s="2" t="s">
        <v>208</v>
      </c>
      <c r="C19" s="1" t="s">
        <v>209</v>
      </c>
      <c r="D19" s="1" t="s">
        <v>210</v>
      </c>
      <c r="E19" s="2" t="s">
        <v>211</v>
      </c>
      <c r="F19" s="2" t="s">
        <v>212</v>
      </c>
      <c r="G19" s="1" t="s">
        <v>213</v>
      </c>
      <c r="H19" s="1"/>
      <c r="I19" s="1" t="s">
        <v>214</v>
      </c>
      <c r="J19" s="1" t="s">
        <v>215</v>
      </c>
      <c r="K19" s="1"/>
      <c r="L19" s="1"/>
      <c r="M19" s="1"/>
      <c r="N19" s="1"/>
      <c r="O19" s="1"/>
      <c r="P19" s="1"/>
      <c r="Q19" s="1"/>
      <c r="R19" s="1"/>
      <c r="S19" s="1" t="s">
        <v>216</v>
      </c>
      <c r="T19" s="1" t="s">
        <v>217</v>
      </c>
      <c r="U19" s="1" t="s">
        <v>218</v>
      </c>
      <c r="V19" s="1" t="s">
        <v>219</v>
      </c>
      <c r="W19" s="1" t="s">
        <v>220</v>
      </c>
      <c r="X19" s="1" t="s">
        <v>221</v>
      </c>
      <c r="Y19" s="1" t="s">
        <v>222</v>
      </c>
    </row>
    <row r="20" spans="1:25" ht="180" x14ac:dyDescent="0.25">
      <c r="A20" s="4" t="str">
        <f>HYPERLINK("http://mb.211.ca/program-at-site/recreation-life-skills-children-youth-at-notre-dame-ave-site/","Recreation / Life Skills (Children, Youth) at Notre Dame Ave Office")</f>
        <v>Recreation / Life Skills (Children, Youth) at Notre Dame Ave Office</v>
      </c>
      <c r="B20" s="2" t="s">
        <v>223</v>
      </c>
      <c r="C20" s="2" t="s">
        <v>224</v>
      </c>
      <c r="D20" s="1" t="s">
        <v>225</v>
      </c>
      <c r="E20" s="2" t="s">
        <v>226</v>
      </c>
      <c r="F20" s="2" t="s">
        <v>227</v>
      </c>
      <c r="G20" s="1" t="s">
        <v>228</v>
      </c>
      <c r="H20" s="1"/>
      <c r="I20" s="1" t="s">
        <v>229</v>
      </c>
      <c r="J20" s="1"/>
      <c r="K20" s="1"/>
      <c r="L20" s="1"/>
      <c r="M20" s="1" t="s">
        <v>230</v>
      </c>
      <c r="N20" s="1"/>
      <c r="O20" s="1"/>
      <c r="P20" s="1" t="s">
        <v>231</v>
      </c>
      <c r="Q20" s="1"/>
      <c r="R20" s="1"/>
      <c r="S20" s="1" t="s">
        <v>232</v>
      </c>
      <c r="T20" s="1" t="s">
        <v>233</v>
      </c>
      <c r="U20" s="1" t="s">
        <v>74</v>
      </c>
      <c r="V20" s="1" t="s">
        <v>234</v>
      </c>
      <c r="W20" s="1" t="s">
        <v>235</v>
      </c>
      <c r="X20" s="1" t="s">
        <v>236</v>
      </c>
      <c r="Y20" s="2" t="s">
        <v>237</v>
      </c>
    </row>
    <row r="21" spans="1:25" ht="165" x14ac:dyDescent="0.25">
      <c r="A21" s="4" t="str">
        <f>HYPERLINK("http://mb.211.ca/program-at-site/group-care-treatment-program-at-knowles-centre/","Group Care Treatment Program at Knowles Centre")</f>
        <v>Group Care Treatment Program at Knowles Centre</v>
      </c>
      <c r="B21" s="2" t="s">
        <v>238</v>
      </c>
      <c r="C21" s="2" t="s">
        <v>239</v>
      </c>
      <c r="D21" s="1" t="s">
        <v>240</v>
      </c>
      <c r="E21" s="2" t="s">
        <v>241</v>
      </c>
      <c r="F21" s="2" t="s">
        <v>242</v>
      </c>
      <c r="G21" s="1"/>
      <c r="H21" s="1"/>
      <c r="I21" s="1" t="s">
        <v>243</v>
      </c>
      <c r="J21" s="1" t="s">
        <v>244</v>
      </c>
      <c r="K21" s="1"/>
      <c r="L21" s="1"/>
      <c r="M21" s="1"/>
      <c r="N21" s="1"/>
      <c r="O21" s="1"/>
      <c r="P21" s="1"/>
      <c r="Q21" s="1"/>
      <c r="R21" s="1"/>
      <c r="S21" s="1" t="s">
        <v>245</v>
      </c>
      <c r="T21" s="1" t="s">
        <v>246</v>
      </c>
      <c r="U21" s="1" t="s">
        <v>247</v>
      </c>
      <c r="V21" s="1" t="s">
        <v>248</v>
      </c>
      <c r="W21" s="1" t="s">
        <v>249</v>
      </c>
      <c r="X21" s="1" t="s">
        <v>250</v>
      </c>
      <c r="Y21" s="1" t="s">
        <v>251</v>
      </c>
    </row>
    <row r="22" spans="1:25" ht="165" x14ac:dyDescent="0.25">
      <c r="A22" s="4" t="str">
        <f>HYPERLINK("http://mb.211.ca/program-at-site/compass-residential-youth-program-at-southport-office/","Compass Residential Youth Program at Southport Office")</f>
        <v>Compass Residential Youth Program at Southport Office</v>
      </c>
      <c r="B22" s="2" t="s">
        <v>252</v>
      </c>
      <c r="C22" s="1" t="s">
        <v>253</v>
      </c>
      <c r="D22" s="1" t="s">
        <v>254</v>
      </c>
      <c r="E22" s="2" t="s">
        <v>255</v>
      </c>
      <c r="F22" s="2" t="s">
        <v>256</v>
      </c>
      <c r="G22" s="1"/>
      <c r="H22" s="1"/>
      <c r="I22" s="1" t="s">
        <v>257</v>
      </c>
      <c r="J22" s="1"/>
      <c r="K22" s="1"/>
      <c r="L22" s="1"/>
      <c r="M22" s="1"/>
      <c r="N22" s="1"/>
      <c r="O22" s="1"/>
      <c r="P22" s="1"/>
      <c r="Q22" s="1"/>
      <c r="R22" s="1"/>
      <c r="S22" s="1" t="s">
        <v>258</v>
      </c>
      <c r="T22" s="1" t="s">
        <v>259</v>
      </c>
      <c r="U22" s="1" t="s">
        <v>74</v>
      </c>
      <c r="V22" s="1" t="s">
        <v>260</v>
      </c>
      <c r="W22" s="1" t="s">
        <v>261</v>
      </c>
      <c r="X22" s="1" t="s">
        <v>262</v>
      </c>
      <c r="Y22" s="2" t="s">
        <v>263</v>
      </c>
    </row>
    <row r="23" spans="1:25" ht="180" x14ac:dyDescent="0.25">
      <c r="A23" s="4" t="str">
        <f>HYPERLINK("http://mb.211.ca/program-at-site/tupper-street-family-resource-centre-at-tupper-street-family-resource-centre/","Family Resource Centre at Tupper Street Family Resource Centre")</f>
        <v>Family Resource Centre at Tupper Street Family Resource Centre</v>
      </c>
      <c r="B23" s="2" t="s">
        <v>264</v>
      </c>
      <c r="C23" s="1" t="s">
        <v>265</v>
      </c>
      <c r="D23" s="1" t="s">
        <v>266</v>
      </c>
      <c r="E23" s="2" t="s">
        <v>267</v>
      </c>
      <c r="F23" s="2" t="s">
        <v>268</v>
      </c>
      <c r="G23" s="1"/>
      <c r="H23" s="1"/>
      <c r="I23" s="1" t="s">
        <v>269</v>
      </c>
      <c r="J23" s="1" t="s">
        <v>270</v>
      </c>
      <c r="K23" s="1"/>
      <c r="L23" s="1"/>
      <c r="M23" s="1"/>
      <c r="N23" s="1"/>
      <c r="O23" s="1"/>
      <c r="P23" s="1"/>
      <c r="Q23" s="1"/>
      <c r="R23" s="1" t="s">
        <v>269</v>
      </c>
      <c r="S23" s="1" t="s">
        <v>271</v>
      </c>
      <c r="T23" s="1" t="s">
        <v>272</v>
      </c>
      <c r="U23" s="1" t="s">
        <v>273</v>
      </c>
      <c r="V23" s="1" t="s">
        <v>274</v>
      </c>
      <c r="W23" s="1" t="s">
        <v>275</v>
      </c>
      <c r="X23" s="1" t="s">
        <v>89</v>
      </c>
      <c r="Y23" s="1"/>
    </row>
    <row r="24" spans="1:25" ht="150" x14ac:dyDescent="0.25">
      <c r="A24" s="4" t="str">
        <f>HYPERLINK("http://mb.211.ca/program-at-site/child-and-youth-community-mental-health-at-brandon-site/","Child and Youth Community Mental Health at Brandon Regional Health Centre")</f>
        <v>Child and Youth Community Mental Health at Brandon Regional Health Centre</v>
      </c>
      <c r="B24" s="2" t="s">
        <v>276</v>
      </c>
      <c r="C24" s="1" t="s">
        <v>277</v>
      </c>
      <c r="D24" s="1" t="s">
        <v>278</v>
      </c>
      <c r="E24" s="2" t="s">
        <v>279</v>
      </c>
      <c r="F24" s="2" t="s">
        <v>280</v>
      </c>
      <c r="G24" s="1"/>
      <c r="H24" s="1" t="s">
        <v>281</v>
      </c>
      <c r="I24" s="1"/>
      <c r="J24" s="1"/>
      <c r="K24" s="1"/>
      <c r="L24" s="1"/>
      <c r="M24" s="1"/>
      <c r="N24" s="1"/>
      <c r="O24" s="1"/>
      <c r="P24" s="1"/>
      <c r="Q24" s="1"/>
      <c r="R24" s="1"/>
      <c r="S24" s="1" t="s">
        <v>124</v>
      </c>
      <c r="T24" s="1" t="s">
        <v>282</v>
      </c>
      <c r="U24" s="1" t="s">
        <v>283</v>
      </c>
      <c r="V24" s="1" t="s">
        <v>284</v>
      </c>
      <c r="W24" s="1" t="s">
        <v>285</v>
      </c>
      <c r="X24" s="1" t="s">
        <v>89</v>
      </c>
      <c r="Y24" s="2" t="s">
        <v>286</v>
      </c>
    </row>
    <row r="25" spans="1:25" ht="135" x14ac:dyDescent="0.25">
      <c r="A25" s="4" t="str">
        <f>HYPERLINK("http://mb.211.ca/program-at-site/community-mental-health-services-at-brandon-community-health-services/","Community Mental Health Services at Brandon Community Health Services")</f>
        <v>Community Mental Health Services at Brandon Community Health Services</v>
      </c>
      <c r="B25" s="2" t="s">
        <v>287</v>
      </c>
      <c r="C25" s="1" t="s">
        <v>277</v>
      </c>
      <c r="D25" s="1" t="s">
        <v>278</v>
      </c>
      <c r="E25" s="2" t="s">
        <v>288</v>
      </c>
      <c r="F25" s="2" t="s">
        <v>289</v>
      </c>
      <c r="G25" s="1" t="s">
        <v>290</v>
      </c>
      <c r="H25" s="1"/>
      <c r="I25" s="1" t="s">
        <v>291</v>
      </c>
      <c r="J25" s="1" t="s">
        <v>292</v>
      </c>
      <c r="K25" s="1"/>
      <c r="L25" s="1"/>
      <c r="M25" s="1"/>
      <c r="N25" s="1"/>
      <c r="O25" s="1"/>
      <c r="P25" s="1"/>
      <c r="Q25" s="1"/>
      <c r="R25" s="1"/>
      <c r="S25" s="1" t="s">
        <v>293</v>
      </c>
      <c r="T25" s="1" t="s">
        <v>282</v>
      </c>
      <c r="U25" s="1" t="s">
        <v>294</v>
      </c>
      <c r="V25" s="1" t="s">
        <v>295</v>
      </c>
      <c r="W25" s="1" t="s">
        <v>167</v>
      </c>
      <c r="X25" s="1" t="s">
        <v>89</v>
      </c>
      <c r="Y25" s="2" t="s">
        <v>296</v>
      </c>
    </row>
    <row r="26" spans="1:25" ht="180" x14ac:dyDescent="0.25">
      <c r="A26" s="4" t="str">
        <f>HYPERLINK("http://mb.211.ca/program-at-site/mental-health-services-children-and-adolescents-at-child-and-adolescent-treatment-centre/","Mental Health Services, Children and Adolescents at Child and Adolescent Treatment Centre")</f>
        <v>Mental Health Services, Children and Adolescents at Child and Adolescent Treatment Centre</v>
      </c>
      <c r="B26" s="2" t="s">
        <v>297</v>
      </c>
      <c r="C26" s="1" t="s">
        <v>277</v>
      </c>
      <c r="D26" s="1" t="s">
        <v>278</v>
      </c>
      <c r="E26" s="2" t="s">
        <v>298</v>
      </c>
      <c r="F26" s="2" t="s">
        <v>299</v>
      </c>
      <c r="G26" s="1" t="s">
        <v>281</v>
      </c>
      <c r="H26" s="1" t="s">
        <v>300</v>
      </c>
      <c r="I26" s="1"/>
      <c r="J26" s="1" t="s">
        <v>301</v>
      </c>
      <c r="K26" s="1"/>
      <c r="L26" s="1"/>
      <c r="M26" s="1"/>
      <c r="N26" s="1"/>
      <c r="O26" s="1"/>
      <c r="P26" s="1"/>
      <c r="Q26" s="1"/>
      <c r="R26" s="1"/>
      <c r="S26" s="1" t="s">
        <v>302</v>
      </c>
      <c r="T26" s="1" t="s">
        <v>282</v>
      </c>
      <c r="U26" s="1" t="s">
        <v>294</v>
      </c>
      <c r="V26" s="1" t="s">
        <v>303</v>
      </c>
      <c r="W26" s="1" t="s">
        <v>304</v>
      </c>
      <c r="X26" s="1" t="s">
        <v>305</v>
      </c>
      <c r="Y26" s="2" t="s">
        <v>306</v>
      </c>
    </row>
    <row r="27" spans="1:25" ht="255" x14ac:dyDescent="0.25">
      <c r="A27" s="4" t="str">
        <f>HYPERLINK("http://mb.211.ca/program-at-site/community-based-healing-homes-at-wuskwatim/","Community Based Healing Homes (Northern) at MYS Kisewatisiwin Wuskwatim Healing Home")</f>
        <v>Community Based Healing Homes (Northern) at MYS Kisewatisiwin Wuskwatim Healing Home</v>
      </c>
      <c r="B27" s="2" t="s">
        <v>307</v>
      </c>
      <c r="C27" s="1" t="s">
        <v>26</v>
      </c>
      <c r="D27" s="1" t="s">
        <v>27</v>
      </c>
      <c r="E27" s="2" t="s">
        <v>308</v>
      </c>
      <c r="F27" s="2" t="s">
        <v>309</v>
      </c>
      <c r="G27" s="1"/>
      <c r="H27" s="1"/>
      <c r="I27" s="1" t="s">
        <v>310</v>
      </c>
      <c r="J27" s="1" t="s">
        <v>311</v>
      </c>
      <c r="K27" s="1"/>
      <c r="L27" s="1"/>
      <c r="M27" s="1"/>
      <c r="N27" s="1"/>
      <c r="O27" s="1"/>
      <c r="P27" s="1"/>
      <c r="Q27" s="1"/>
      <c r="R27" s="1"/>
      <c r="S27" s="1" t="s">
        <v>312</v>
      </c>
      <c r="T27" s="1" t="s">
        <v>33</v>
      </c>
      <c r="U27" s="1" t="s">
        <v>313</v>
      </c>
      <c r="V27" s="1" t="s">
        <v>314</v>
      </c>
      <c r="W27" s="1" t="s">
        <v>315</v>
      </c>
      <c r="X27" s="1"/>
      <c r="Y27" s="2" t="s">
        <v>316</v>
      </c>
    </row>
    <row r="28" spans="1:25" ht="30" x14ac:dyDescent="0.25">
      <c r="A28" s="4" t="str">
        <f>HYPERLINK("http://mb.211.ca/program-at-site/kids-help-phone-at-manitoba-area/","Kids Help Phone at Manitoba Area")</f>
        <v>Kids Help Phone at Manitoba Area</v>
      </c>
      <c r="B28" s="2" t="s">
        <v>317</v>
      </c>
      <c r="C28" s="1" t="s">
        <v>318</v>
      </c>
      <c r="D28" s="1" t="s">
        <v>319</v>
      </c>
      <c r="E28" s="1"/>
      <c r="F28" s="1"/>
      <c r="G28" s="1" t="s">
        <v>320</v>
      </c>
      <c r="H28" s="1"/>
      <c r="I28" s="1" t="s">
        <v>321</v>
      </c>
      <c r="J28" s="1"/>
      <c r="K28" s="1"/>
      <c r="L28" s="1"/>
      <c r="M28" s="1"/>
      <c r="N28" s="1"/>
      <c r="O28" s="1"/>
      <c r="P28" s="1"/>
      <c r="Q28" s="1"/>
      <c r="R28" s="1"/>
      <c r="S28" s="1" t="s">
        <v>322</v>
      </c>
      <c r="T28" s="1" t="s">
        <v>323</v>
      </c>
      <c r="U28" s="1" t="s">
        <v>74</v>
      </c>
      <c r="V28" s="1" t="s">
        <v>324</v>
      </c>
      <c r="W28" s="1" t="s">
        <v>167</v>
      </c>
      <c r="X28" s="1"/>
      <c r="Y28" s="1"/>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Manitoba1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Teja Kasani</cp:lastModifiedBy>
  <dcterms:created xsi:type="dcterms:W3CDTF">2019-03-04T15:19:24Z</dcterms:created>
  <dcterms:modified xsi:type="dcterms:W3CDTF">2019-03-04T15:19:24Z</dcterms:modified>
</cp:coreProperties>
</file>