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K:\upwork\semera\"/>
    </mc:Choice>
  </mc:AlternateContent>
  <xr:revisionPtr revIDLastSave="0" documentId="8_{D8B8E3F8-FBD3-4464-98CB-118D8463D7B8}" xr6:coauthVersionLast="47" xr6:coauthVersionMax="47" xr10:uidLastSave="{00000000-0000-0000-0000-000000000000}"/>
  <bookViews>
    <workbookView xWindow="-110" yWindow="-110" windowWidth="19420" windowHeight="10560" activeTab="1" xr2:uid="{E18CECA5-0976-4DF2-A2AB-829D5622938F}"/>
  </bookViews>
  <sheets>
    <sheet name="Summary" sheetId="8" r:id="rId1"/>
    <sheet name="CCTV" sheetId="1" r:id="rId2"/>
    <sheet name="CCTV_SOC" sheetId="7" r:id="rId3"/>
    <sheet name="OCS" sheetId="2" r:id="rId4"/>
    <sheet name="SCS" sheetId="3" r:id="rId5"/>
    <sheet name="PS" sheetId="4" r:id="rId6"/>
    <sheet name="Items out of con"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8" l="1"/>
  <c r="D5" i="8"/>
  <c r="D4" i="8"/>
  <c r="I23" i="4"/>
  <c r="G17" i="4"/>
  <c r="I17" i="4" s="1"/>
  <c r="I5" i="3"/>
  <c r="I6" i="3"/>
  <c r="I7" i="3"/>
  <c r="I8" i="3"/>
  <c r="I9" i="3"/>
  <c r="I10" i="3"/>
  <c r="I11" i="3"/>
  <c r="I12" i="3"/>
  <c r="I13" i="3"/>
  <c r="I14" i="3"/>
  <c r="I15" i="3"/>
  <c r="I16" i="3"/>
  <c r="I17" i="3"/>
  <c r="I18" i="3"/>
  <c r="I19" i="3"/>
  <c r="I20" i="3"/>
  <c r="I22" i="3"/>
  <c r="I23" i="3"/>
  <c r="I24" i="3"/>
  <c r="I25" i="3"/>
  <c r="I26" i="3"/>
  <c r="I27" i="3"/>
  <c r="I4" i="3"/>
  <c r="I39" i="2"/>
  <c r="I28" i="2"/>
  <c r="G28" i="2"/>
  <c r="I6" i="2"/>
  <c r="I8" i="2"/>
  <c r="I10" i="2"/>
  <c r="I12" i="2"/>
  <c r="I14" i="2"/>
  <c r="I16" i="2"/>
  <c r="I18" i="2"/>
  <c r="I20" i="2"/>
  <c r="I22" i="2"/>
  <c r="I24" i="2"/>
  <c r="I26" i="2"/>
  <c r="I32" i="2"/>
  <c r="I34" i="2"/>
  <c r="I36" i="2"/>
  <c r="I38" i="2"/>
  <c r="I4" i="2"/>
  <c r="J27" i="7"/>
  <c r="J5" i="7"/>
  <c r="J6" i="7"/>
  <c r="J7" i="7"/>
  <c r="J8" i="7"/>
  <c r="J9" i="7"/>
  <c r="J10" i="7"/>
  <c r="J11" i="7"/>
  <c r="J12" i="7"/>
  <c r="J13" i="7"/>
  <c r="J14" i="7"/>
  <c r="J15" i="7"/>
  <c r="J16" i="7"/>
  <c r="J17" i="7"/>
  <c r="J18" i="7"/>
  <c r="J19" i="7"/>
  <c r="J20" i="7"/>
  <c r="J21" i="7"/>
  <c r="J22" i="7"/>
  <c r="J23" i="7"/>
  <c r="J24" i="7"/>
  <c r="J25" i="7"/>
  <c r="J26" i="7"/>
  <c r="J4" i="7"/>
  <c r="H35" i="1"/>
  <c r="I7" i="1"/>
  <c r="I8" i="1"/>
  <c r="I10" i="1"/>
  <c r="I11" i="1"/>
  <c r="I12" i="1"/>
  <c r="I14" i="1"/>
  <c r="I16" i="1"/>
  <c r="I18" i="1"/>
  <c r="I19" i="1"/>
  <c r="I20" i="1"/>
  <c r="I21" i="1"/>
  <c r="I22" i="1"/>
  <c r="I24" i="1"/>
  <c r="I26" i="1"/>
  <c r="I28" i="1"/>
  <c r="I30" i="1"/>
  <c r="I33" i="1"/>
  <c r="I34" i="1"/>
  <c r="I6" i="1"/>
  <c r="I3" i="1"/>
  <c r="G4" i="4"/>
  <c r="I4" i="4" s="1"/>
  <c r="G5" i="4"/>
  <c r="I5" i="4" s="1"/>
  <c r="G6" i="4"/>
  <c r="I6" i="4" s="1"/>
  <c r="G7" i="4"/>
  <c r="I7" i="4" s="1"/>
  <c r="G8" i="4"/>
  <c r="I8" i="4" s="1"/>
  <c r="G9" i="4"/>
  <c r="I9" i="4" s="1"/>
  <c r="G10" i="4"/>
  <c r="I10" i="4" s="1"/>
  <c r="G11" i="4"/>
  <c r="I11" i="4" s="1"/>
  <c r="G12" i="4"/>
  <c r="I12" i="4" s="1"/>
  <c r="G13" i="4"/>
  <c r="I13" i="4" s="1"/>
  <c r="G14" i="4"/>
  <c r="I14" i="4" s="1"/>
  <c r="G15" i="4"/>
  <c r="I15" i="4" s="1"/>
  <c r="G16" i="4"/>
  <c r="I16" i="4" s="1"/>
  <c r="G18" i="4"/>
  <c r="I18" i="4" s="1"/>
  <c r="G20" i="4"/>
  <c r="I20" i="4" s="1"/>
  <c r="G21" i="4"/>
  <c r="I21" i="4" s="1"/>
  <c r="G22" i="4"/>
  <c r="I22" i="4" s="1"/>
  <c r="G3" i="4"/>
  <c r="I3" i="4" s="1"/>
  <c r="G5" i="3"/>
  <c r="G6" i="3"/>
  <c r="G7" i="3"/>
  <c r="G8" i="3"/>
  <c r="G9" i="3"/>
  <c r="G10" i="3"/>
  <c r="G11" i="3"/>
  <c r="G12" i="3"/>
  <c r="G13" i="3"/>
  <c r="G14" i="3"/>
  <c r="G15" i="3"/>
  <c r="G16" i="3"/>
  <c r="G17" i="3"/>
  <c r="G18" i="3"/>
  <c r="G19" i="3"/>
  <c r="G20" i="3"/>
  <c r="G21" i="3"/>
  <c r="I21" i="3" s="1"/>
  <c r="I28" i="3" s="1"/>
  <c r="D6" i="8" s="1"/>
  <c r="G22" i="3"/>
  <c r="G23" i="3"/>
  <c r="G24" i="3"/>
  <c r="G25" i="3"/>
  <c r="G26" i="3"/>
  <c r="G27" i="3"/>
  <c r="G4" i="3"/>
  <c r="G6" i="2"/>
  <c r="G8" i="2"/>
  <c r="G10" i="2"/>
  <c r="G12" i="2"/>
  <c r="G14" i="2"/>
  <c r="G16" i="2"/>
  <c r="G18" i="2"/>
  <c r="G20" i="2"/>
  <c r="G22" i="2"/>
  <c r="G24" i="2"/>
  <c r="G26" i="2"/>
  <c r="G32" i="2"/>
  <c r="G34" i="2"/>
  <c r="G36" i="2"/>
  <c r="G38" i="2"/>
  <c r="G4" i="2"/>
  <c r="G4" i="1"/>
  <c r="G5" i="1"/>
  <c r="G6" i="1"/>
  <c r="G8" i="1"/>
  <c r="G10" i="1"/>
  <c r="G12" i="1"/>
  <c r="G14" i="1"/>
  <c r="G16" i="1"/>
  <c r="G18" i="1"/>
  <c r="G20" i="1"/>
  <c r="G22" i="1"/>
  <c r="G24" i="1"/>
  <c r="G26" i="1"/>
  <c r="G28" i="1"/>
  <c r="G30" i="1"/>
  <c r="G32" i="1"/>
  <c r="I32" i="1" s="1"/>
  <c r="G34" i="1"/>
  <c r="G3" i="1"/>
  <c r="I35" i="1" l="1"/>
  <c r="D3" i="8" s="1"/>
  <c r="D8" i="8" s="1"/>
</calcChain>
</file>

<file path=xl/sharedStrings.xml><?xml version="1.0" encoding="utf-8"?>
<sst xmlns="http://schemas.openxmlformats.org/spreadsheetml/2006/main" count="406" uniqueCount="281">
  <si>
    <t>No.</t>
  </si>
  <si>
    <t>Item Part Number</t>
  </si>
  <si>
    <t>Item Description</t>
  </si>
  <si>
    <t>Qty.</t>
  </si>
  <si>
    <t>UoM</t>
  </si>
  <si>
    <t>DHI-IVSS7024DR</t>
  </si>
  <si>
    <t>&gt; Industry embedded micro-controller
&gt; Max 512 Mbps incoming bandwidth
&gt; 256-channel IP video access
&gt; Up to 96-channel AI IVS
&gt; Up to 96-channel face recognition with normal IPC
&gt; Up to 256-channel face recognition with face detection IPC
&gt; Up to 96-channel video metadata
&gt; Up to 50 face databases with 500,000 face pictures in total
&gt; Supports RAID 0/1/5/6/10/50/60
&gt; 3 HDMI/1 VGA video output
&gt; Redundant power</t>
  </si>
  <si>
    <t>Pcs</t>
  </si>
  <si>
    <t>ST8000NM018B</t>
  </si>
  <si>
    <r>
      <t>Seagete Enterprise HDD/8TB/7200RPM/256MB/SATA/</t>
    </r>
    <r>
      <rPr>
        <sz val="12"/>
        <rFont val="宋体"/>
        <family val="3"/>
        <charset val="134"/>
      </rPr>
      <t>（</t>
    </r>
    <r>
      <rPr>
        <sz val="12"/>
        <rFont val="Calibri"/>
        <family val="2"/>
      </rPr>
      <t>2KE101</t>
    </r>
    <r>
      <rPr>
        <sz val="12"/>
        <rFont val="宋体"/>
        <family val="3"/>
        <charset val="134"/>
      </rPr>
      <t>）</t>
    </r>
  </si>
  <si>
    <t>Storage and Backup Server</t>
  </si>
  <si>
    <t xml:space="preserve">Dell PowerEdge R740xd2 </t>
  </si>
  <si>
    <t>Processor	Processor Type: 2x Intel® Xeon® Gold 
Memory Capacity	3x32GB RDIMM, 3200MT/s, Dual Rank, 8Gb BASE 
Memory Configuration	Performance Optimized
Memory DIMM Type and Speed	3200MT/s /s RDIMMs
DISK	8x 8TB 7.2K RPM 2Gbps 512n 2.5in Hot-plug Hard Drive</t>
  </si>
  <si>
    <t>8port poe Switch</t>
  </si>
  <si>
    <t>CloudEngine S5735-L8P4X-A1</t>
  </si>
  <si>
    <t>8 x 10/100/1000Base-T ports, 4 x 10 GE SFP+ ports
AC power supply
CloudEngine S5735-L Series Switches Datasheet 2
Models and Appearances Description
 PoE+
 Forwarding performance: 72 Mpps
 Switching capacity: 96 Gbps/336 Gbps</t>
  </si>
  <si>
    <t>Outdoor bullet Camera</t>
  </si>
  <si>
    <t>DH-IPC-HFW3441MP-AS-I2-0360-B</t>
    <phoneticPr fontId="0" type="noConversion"/>
  </si>
  <si>
    <t>&gt; 4MP, 1/3” CMOS image sensor, low illuminance, high image definition
&gt; Outputs max. 4MP (2688 × 1520)@30 fps
&gt; H.265 codec, high compression rate, low bit rate
&gt; Built-in IR LED, max. IR distance: 80 m
&gt; Alarm: 2 in, 2 out; Audio: In, out; supports max. 256 G Micro SD card
&gt; 12V DC/PoE power supply, 12V power output, max. current 165mA
&gt; IP67 protection
&gt; SMD Plus</t>
  </si>
  <si>
    <t>Outdoor PTZ Dome Camera</t>
  </si>
  <si>
    <t>DH-SD5A225GB-HNR</t>
  </si>
  <si>
    <t>&gt; 1/2.8" 2Megapixel STARVIS™ CMOS
&gt; Powerful 25x optical zoom
&gt; Starlight Technology
&gt; Max. 50/60fps@1080P
&gt; IR distance up to 150 m
&gt; SMD PLUS
&gt; Deep-learning-based perimeter protection
&gt; Auto-tracking and IVS
&gt; PoE+
&gt; IP67, IK10</t>
  </si>
  <si>
    <t>Indoor Dome Camera</t>
  </si>
  <si>
    <t>DH-IPC-HDBW3441EP-AS-0280B</t>
  </si>
  <si>
    <t>1/2.7" Progressive Scan CMOS; H.265+/H.265/H.264+/H.264/MJPEG; 
Powered by Darkfighter technology,Color: 0.012 lux @(F1.6, AGC ON), 0 lux with IR; 25fps/30fps(2688×1520,2304×1296,1920×1080); VCA functions; 3 streams; 3D DNR; BLC; ICR; EXIR; DC12V&amp;PoE; Built-in micro SD/SDHC/SDXC slot; HIK-Connect cloud service
*-S model: Audio/Alarm I/O</t>
    <phoneticPr fontId="0" type="noConversion"/>
  </si>
  <si>
    <t>Fisheye Camera</t>
  </si>
  <si>
    <t>DH-IPC-EBW81230P</t>
    <phoneticPr fontId="0" type="noConversion"/>
  </si>
  <si>
    <t>&gt; 1/1.7” 12Megapixel progressive scan STARVIS™ CMOS
&gt; H.265/H.264 triple-stream encoding
&gt; Max 25fps@12M(4000x3000)
&gt; Multiple dewarped Mode
&gt; Day/Night(ICR), 3DNR, AWB, AGC, BLC
&gt; Smart detection
&gt; Intelligent Function
&gt; Max. IR LEDs length 10m
&gt; Micro SD memory, IP67, IK10, PoE</t>
  </si>
  <si>
    <t>Standalone Solar powered Network Camera</t>
  </si>
  <si>
    <t>IPC-HFW3241DF-AS-4G</t>
    <phoneticPr fontId="0" type="noConversion"/>
  </si>
  <si>
    <t>150W Solar Panel	DH-PFM371-150
Solar panel mounting bracket	DH-PFM376-C
Distribution box 	DH-PFM377-D2440
Lead Acid Battery	PFM372-100-CNF
Battery storage box	DH-PFM374-H400</t>
  </si>
  <si>
    <t xml:space="preserve">Display Screen With mounting accessories </t>
  </si>
  <si>
    <t xml:space="preserve">DHI-LS550UDM-YEG-V2 
</t>
  </si>
  <si>
    <t>55" Dahua display unit(1.8mm) with Simple Bracket for 1pcs 55" screen , HDMI Cabel</t>
  </si>
  <si>
    <t xml:space="preserve">Video wall controller </t>
  </si>
  <si>
    <t>DHI-NVD0105DH-4K</t>
    <phoneticPr fontId="0" type="noConversion"/>
  </si>
  <si>
    <t xml:space="preserve"> Designed for standalone operator viewers
· H.265+/ H.265/ H.264/ MPEG4/ MPEG2/ MJPEG video
decoding
· 1ch@32MP(25fps)/3ch@12Mp(15fps)/4ch@8MP/16ch@10
80P/36ch@720P/64ch@D1 decoding ability
· Supports multiple resolution decoding: up to 32Mp network
video
· 1ch HDMI/VGA output, HDMI support Ultra HD 4K output
· Supports 1/4/9/16/25/36/64 display split
· Supports alarm, RS232, RS485
· Local GUI support mouse operation directly
· Supports the display of intelligent regular line</t>
    <phoneticPr fontId="0" type="noConversion"/>
  </si>
  <si>
    <t>1.5 KVA UPS</t>
  </si>
  <si>
    <t>GXTRT-1500IR</t>
  </si>
  <si>
    <t xml:space="preserve"> 1U rack format, offers 1500VA/1350W of backup power protection for server and networking equipment. Featuring a high 0.9 power …</t>
  </si>
  <si>
    <t>PoE Injector 30W</t>
  </si>
  <si>
    <t>TAM1GT1GT-30</t>
  </si>
  <si>
    <t>interface: 1 RJ45 PoE port, 1 RJ45 port;
PoE+;</t>
    <phoneticPr fontId="0" type="noConversion"/>
  </si>
  <si>
    <t xml:space="preserve">VMS license </t>
  </si>
  <si>
    <t>DHI-DSSPro8-Video-Base-License</t>
    <phoneticPr fontId="0" type="noConversion"/>
  </si>
  <si>
    <t>DSS Professional V8 video surveillance base package includes 16 video channels and is a prerequisite for video channel expansion.
Supported: live view, playback, video wall, map, event center, deepxplore, maintenance center, etc.</t>
    <phoneticPr fontId="0" type="noConversion"/>
  </si>
  <si>
    <t xml:space="preserve">Camera License </t>
  </si>
  <si>
    <t>DHI-DSSPro8-Video-Channel-License</t>
    <phoneticPr fontId="0" type="noConversion"/>
  </si>
  <si>
    <t>Video channel expansion license, one video channel license for DSS Professional V8.
Prerequisite: Video surveillance base package.</t>
    <phoneticPr fontId="0" type="noConversion"/>
  </si>
  <si>
    <t xml:space="preserve">1G SFP MODULE </t>
  </si>
  <si>
    <t>SFP -LR-1G</t>
  </si>
  <si>
    <t>Distance Support up to 10 km</t>
  </si>
  <si>
    <t xml:space="preserve">Core switch </t>
  </si>
  <si>
    <t xml:space="preserve">S6730-H24X6C  </t>
  </si>
  <si>
    <t>S6730-H24X6C  24 x 10 Gig SFP+, 6 x 40/100 Gig QSFP28
Dual pluggable power modules, 1+1 power backup
 Switching capacity: 1.68Tbps/2.4Tbps
Note: All ports support 40GE by default. You can purchase right-to-use (RTU)
licenses to upgrade the port rate from 40GE to 100GE</t>
  </si>
  <si>
    <t>Total</t>
  </si>
  <si>
    <t>Server</t>
  </si>
  <si>
    <t>Processor Type: 2x Intel® Xeon® Gold 
3x32GB RDIMM, 3200MT/s, Dual Rank, 8Gb BASE 
Performance Optimized
3200MT/s /s RDIMMs
8x 2TB 7.2K RPM 2Gbps 512n 2.5in Hot-plug Hard Drive</t>
  </si>
  <si>
    <t>photo capturing device</t>
  </si>
  <si>
    <t>Logitech C922,</t>
  </si>
  <si>
    <t>Stream and record vibrant, true-to-life video. C922 features a glass lens with autofocus and a 78° diagonal field of view. Full HD streaming captures all the details, bright, natural colors, and fluid video at 1080p/30fps—and in HD at 720p/60fps. Use Capture to zoom, pan, and edit.</t>
  </si>
  <si>
    <t>Face Recognition Terminal 1</t>
  </si>
  <si>
    <t>DHI-ASI7223Y-A-V3</t>
    <phoneticPr fontId="0" type="noConversion"/>
  </si>
  <si>
    <t>。7 inch touch screen
。50,000 face capacity
。Face speed 0.35s
。Access control and time attendance
。Wieand in/out,RS485, OSDP, TCP/IP
。P2P, NTP，DST, Auto Register</t>
  </si>
  <si>
    <t>Face Recognition Terminal 2</t>
  </si>
  <si>
    <t>DHI-ASI7213Y-V3</t>
    <phoneticPr fontId="0" type="noConversion"/>
  </si>
  <si>
    <t xml:space="preserve">。7 inch touch screen
。50000 face capacity
。50,000 card capacity
。Face speed 0.35s
。Access control
。Wieand in/out,RS485, TCP/IP
。P2P, NTP，DST, Auto Register
</t>
  </si>
  <si>
    <t>Card Reader</t>
  </si>
  <si>
    <t>DHI-ASR1100B-V1</t>
    <phoneticPr fontId="0" type="noConversion"/>
  </si>
  <si>
    <t>Card access;
RS-485 &amp;  Wiegand protocol to controller;
Wiegand 34 bit default, 26 bit optional;
 IP67;</t>
    <phoneticPr fontId="0" type="noConversion"/>
  </si>
  <si>
    <t>PVC ID card printer</t>
  </si>
  <si>
    <t>DTC4500e</t>
  </si>
  <si>
    <t>The versatility of the DTC4500e is unsurpassed.
Driven by an extremely robust and reliable print engine, this high-volume printer delivers speed, power and versatility rolled into one. High-capacity ribbons enable the DTC4500e to print twice as many full-color cards as most printers before the ribbon has to be changed, providing continuous high-quality card printing and encoding</t>
  </si>
  <si>
    <t xml:space="preserve">Contact less Smart Card </t>
  </si>
  <si>
    <t>IC S50</t>
  </si>
  <si>
    <t>Mifare 1 Contactless Smart card, Frequency: 13.56MHz.</t>
  </si>
  <si>
    <t xml:space="preserve">Ribbon kit </t>
  </si>
  <si>
    <t xml:space="preserve">Fargo YMCKO Color Ribbon </t>
  </si>
  <si>
    <t>YMCKO color ribbon
500 full color prints per roll
Fargo 45200 ribbon is for use with the following Fargo printers:
    DTC4500e</t>
  </si>
  <si>
    <t>Poly guard laminate</t>
  </si>
  <si>
    <t xml:space="preserve">Fargo 82612 </t>
  </si>
  <si>
    <t xml:space="preserve">Clear patch overlaminate
1.0 mil thick
Approximately 1/16" border from patch to card after lamination
250 imprints per roll
</t>
  </si>
  <si>
    <t>roll</t>
  </si>
  <si>
    <t xml:space="preserve">Barcode Scanner </t>
  </si>
  <si>
    <t>Zebra DS8178</t>
  </si>
  <si>
    <t xml:space="preserve">The DS8100 Series handheld scanners rise above conventional imagers to deliver unprecedented scanning performance on 1D and 2D barcodes, innovative productivity enhancing tools and unrivaled manageability to keep your checkout lines moving and your cashiers free to deliver a more personal checkout experience. </t>
  </si>
  <si>
    <t>Barcode Printer</t>
  </si>
  <si>
    <t>Zebra ZD220,</t>
  </si>
  <si>
    <t xml:space="preserve"> The ZD220 desktop printer gives you reliable operation and basic features at an affordable price—both at the point of purchase and across the entire lifecycle. Engineered with Zebra quality, it boasts a dual-wall construction for added durability. And, it is ENERGY STAR® qualified to reduce your operational expenses. Built to last for years, the ZD220 provides an outstanding return on your investment.</t>
  </si>
  <si>
    <t>Barcode Paper</t>
  </si>
  <si>
    <t xml:space="preserve">Zebra printer ribbon </t>
  </si>
  <si>
    <t>Zebra, 5319 Wax Ribbon, 33MM x 74M, 1.3" x 244', 0.5" Core, 12 Rolls Per Case, (Priced per Case)</t>
  </si>
  <si>
    <t xml:space="preserve">swing  Barrier </t>
  </si>
  <si>
    <t>DHI-ASGB610K-L</t>
    <phoneticPr fontId="6" type="noConversion"/>
  </si>
  <si>
    <t>Left-Flap Barrier(card)</t>
  </si>
  <si>
    <t>DHI-ASGB621K-D</t>
    <phoneticPr fontId="6" type="noConversion"/>
  </si>
  <si>
    <t>MiddleFlap Barrier-1(card)</t>
  </si>
  <si>
    <t>DHI-ASGB611K-R</t>
    <phoneticPr fontId="6" type="noConversion"/>
  </si>
  <si>
    <t>Right-Flap Barrier-1(card)</t>
  </si>
  <si>
    <t>SQL  server 2017</t>
  </si>
  <si>
    <t xml:space="preserve">SQLSvrStd 2017 </t>
  </si>
  <si>
    <t>Windows server 2019</t>
  </si>
  <si>
    <t>WinSvrSTDCore 2019 SNGL OLP 16Lic NL Acdmc CoreLic</t>
  </si>
  <si>
    <t>10KVA UPS</t>
  </si>
  <si>
    <t>GXT5-10KIRT5UXLN  with External  Battery cabinet</t>
  </si>
  <si>
    <t>10,000 VA / 10,000 W Vertiv Liebert GXT5-10KIRT5UXLN uninterruptible power supply (UPS) Double-conversion (Online) 10 kVA 10000 W 8 AC outlet(s).</t>
  </si>
  <si>
    <t>Workstation</t>
  </si>
  <si>
    <t>Lenovo IdeaCentre AIO 3 27ITL6 All in One</t>
  </si>
  <si>
    <t>Windows 11 Home
Integrated Intel® UHD Graphics 630
27.0” QHD (2560 x 1440) IPS, anti-glare, touchscreen, 350 nits
8 GB DDR4 2667MHz
•	1 TB 5400 RPM HDD
•	256 GB PCIe SSD</t>
  </si>
  <si>
    <t xml:space="preserve">CCTV and OCS structural cabling </t>
  </si>
  <si>
    <t>FTP Cable</t>
  </si>
  <si>
    <t>(FTP) outdoor-rated CAT6 cable 305 meter Per Role</t>
  </si>
  <si>
    <t>Roll</t>
  </si>
  <si>
    <t>UTP Cable</t>
  </si>
  <si>
    <t>(UTP) Full Copper  CAT6 UTP  cable 305M Per Roll</t>
  </si>
  <si>
    <t>Single Mode Fiber cable outdoor</t>
  </si>
  <si>
    <t xml:space="preserve">•	12 cores
•	Known Brand
•	outdoor
</t>
  </si>
  <si>
    <t>meter</t>
  </si>
  <si>
    <t>Fiber splicing sleeve</t>
  </si>
  <si>
    <t>Fiber Optics Fusion Splicing Sleeve 5per pack</t>
  </si>
  <si>
    <t>pack</t>
  </si>
  <si>
    <t>12 port Single Mode Fiber Patch Panel</t>
  </si>
  <si>
    <t>•	12 port LC duplex panel loaded with 12xLC duplex
•	single mode
•	rack mountable
•	Brand: known brand</t>
  </si>
  <si>
    <t>PC</t>
  </si>
  <si>
    <t>Single Mode Pigtail (C)</t>
  </si>
  <si>
    <t>• LC single mode fiber pigtail tight buffer-9/125 OSI/OS2 1 meter</t>
  </si>
  <si>
    <t>Fiber Patch Cord LC-LC</t>
  </si>
  <si>
    <t>LC-LC Single Mode Fiber Patch Cord 1m</t>
  </si>
  <si>
    <t>Warning Tape</t>
  </si>
  <si>
    <t>·Fiber Optics Warning Tape</t>
  </si>
  <si>
    <t>Patch Panel for UTP</t>
  </si>
  <si>
    <t xml:space="preserve">• Brand: known brand , Number of RJ-45 port: , 24 Port, with cable management and port labeling features , Standard/category , Compatible for Category 6
</t>
  </si>
  <si>
    <t>Switch Rack</t>
  </si>
  <si>
    <t>9 Unit Rack with Mounting    Accessory</t>
  </si>
  <si>
    <t>1m UTP Patch Cord</t>
  </si>
  <si>
    <t xml:space="preserve">• Cable Type
 Category 6 Cable Factory Made (with cable Jacket
and RJ-45 Connector)
• Cable Length
 1m
• Brand
 Known brand
</t>
  </si>
  <si>
    <t>Cable trunk</t>
  </si>
  <si>
    <t>PVC cable Trucking (15mmx25mm)</t>
  </si>
  <si>
    <t xml:space="preserve">PPR pipe ¾ with accessories and including installation </t>
  </si>
  <si>
    <t xml:space="preserve">meter </t>
  </si>
  <si>
    <t xml:space="preserve">Rj45 connector for FTP </t>
  </si>
  <si>
    <t xml:space="preserve">standard Rj45 connector </t>
  </si>
  <si>
    <t>pc</t>
  </si>
  <si>
    <t>Power outlet</t>
  </si>
  <si>
    <t>·Single phase power outlet(flat surface mounted  )</t>
  </si>
  <si>
    <t>power cable</t>
  </si>
  <si>
    <t>2.5X3 power cable</t>
  </si>
  <si>
    <t>Junction Box</t>
  </si>
  <si>
    <t>• Junction box IP6 Water Proof
• 10X10 Size</t>
  </si>
  <si>
    <t>UPVC</t>
  </si>
  <si>
    <t xml:space="preserve">75 Diameter UPVC 6m length 4pn </t>
  </si>
  <si>
    <t xml:space="preserve">HDP pipe </t>
  </si>
  <si>
    <t>HDP Pipe 50 size PN10</t>
  </si>
  <si>
    <t>data outlet</t>
  </si>
  <si>
    <t xml:space="preserve">Double data outlet 
Known Brand </t>
  </si>
  <si>
    <t>Fisher 6mm</t>
  </si>
  <si>
    <t>6mm fisher 100/pack</t>
  </si>
  <si>
    <t>Screw 6mm</t>
  </si>
  <si>
    <t>6mm screw 100/pack</t>
  </si>
  <si>
    <t xml:space="preserve">42 U Active Device Rack Cabinet </t>
  </si>
  <si>
    <t xml:space="preserve">42 U Rack Active device rack with 4 Fan at the Top 1000X600X2000 Size </t>
  </si>
  <si>
    <t xml:space="preserve">42U Cabling Rack   Cabinet  </t>
  </si>
  <si>
    <t>42 U Rack for Cabling rack with 4 Fan at the Top 1000X800X2000 Size</t>
  </si>
  <si>
    <t xml:space="preserve">Required additonal  Qty after site survey </t>
  </si>
  <si>
    <t xml:space="preserve">Total Qty Required </t>
  </si>
  <si>
    <t xml:space="preserve">Professional Service </t>
  </si>
  <si>
    <t>Path indicator  with labor work</t>
  </si>
  <si>
    <t xml:space="preserve">45 cm height concert Fiber path indicator production and installation with level </t>
  </si>
  <si>
    <t>manhole</t>
  </si>
  <si>
    <t xml:space="preserve">with reinforced cover
 60 cm Cover diameter  
 100 cm depth 
 Bedding </t>
  </si>
  <si>
    <t xml:space="preserve">Excavation and refill of soil </t>
  </si>
  <si>
    <t xml:space="preserve">Trench excavation not more than 100 cm depth minimum 60cm and fiber warning tape work  
</t>
  </si>
  <si>
    <t xml:space="preserve">
Installation FTP/Fiber </t>
  </si>
  <si>
    <t xml:space="preserve">Installation of FTP/Fiber Cable
inside UPVC </t>
  </si>
  <si>
    <t>set</t>
  </si>
  <si>
    <t>Coble stone and another road         crossing</t>
  </si>
  <si>
    <t>Road Crossing and recovering to
Original</t>
  </si>
  <si>
    <t xml:space="preserve">Camera Mounting with foot construction </t>
  </si>
  <si>
    <t>Camera Mounting and Testing</t>
  </si>
  <si>
    <t>Camera Mounting pole</t>
  </si>
  <si>
    <t xml:space="preserve">Standard 6-meter metal camera mounting pole </t>
  </si>
  <si>
    <t xml:space="preserve">SOC Room decoration </t>
  </si>
  <si>
    <t>SOC Room setup (display TV , table , chair PC,) and Renovation that includes gypsum work, lighting. Room paint, carpet, Curtain, for Control Room</t>
  </si>
  <si>
    <t>Ls</t>
  </si>
  <si>
    <t xml:space="preserve">Node Instalation </t>
  </si>
  <si>
    <t>Node Instalation (Trunking and cable installation , Punching …for one card and CCTV camera</t>
  </si>
  <si>
    <t>pcs</t>
  </si>
  <si>
    <t xml:space="preserve">Rack mounting </t>
  </si>
  <si>
    <t xml:space="preserve">9u rack mounting </t>
  </si>
  <si>
    <t xml:space="preserve">42 U Rack Mounting </t>
  </si>
  <si>
    <t xml:space="preserve">42U rack mounting </t>
  </si>
  <si>
    <t xml:space="preserve">One Card Sofware </t>
  </si>
  <si>
    <t>Design and Installation of Cafeteria Module, Library Module, Registrar Module, Dormitory Module, Gate Series</t>
  </si>
  <si>
    <t>One card Device Mounting and Deployment</t>
  </si>
  <si>
    <t>Device Configuration and Mounting ,(Face Recognition ,Turnstile)</t>
  </si>
  <si>
    <t>Shelter for the main gate turnstile devices</t>
  </si>
  <si>
    <t>Construction of All Civil Work and decoration for turnstile device deployment</t>
  </si>
  <si>
    <t>Fiber splicing</t>
  </si>
  <si>
    <t>core</t>
  </si>
  <si>
    <t>nvr configration</t>
  </si>
  <si>
    <t>nvr mounting and configuration</t>
  </si>
  <si>
    <t xml:space="preserve">8port access switch configuration </t>
  </si>
  <si>
    <t xml:space="preserve">pcs </t>
  </si>
  <si>
    <t>core switch configuration</t>
  </si>
  <si>
    <t>No</t>
  </si>
  <si>
    <t xml:space="preserve">name </t>
  </si>
  <si>
    <t>qty</t>
  </si>
  <si>
    <t>uom</t>
  </si>
  <si>
    <t>Outdoor Fiber termination</t>
  </si>
  <si>
    <t>CON-MAU-CCTV SOC-BOQ-MekaneSelam</t>
  </si>
  <si>
    <t xml:space="preserve">Door Access Control device </t>
  </si>
  <si>
    <t>DHI-ASI7213Y-V3</t>
    <phoneticPr fontId="2" type="noConversion"/>
  </si>
  <si>
    <t>&gt; 7 inch IPS display, resolution 1024×600
&gt; Support face unlock, IC card unlock, and password unlock; unlock by period
&gt; With face detection box; the largest face among faces that appear at the same time is recognized first; the maximum face size can be configured on the web
&gt; 2MP wide-angle WDR lens; with auto/manual fill light
&gt; Face-camera distance: 0.3 m–2.0 m; human height: 0.9 m–2.4 m
&gt; With face recognition algorithm, the access controller can recognize more than 360 positions on human face
&gt; Face verification accuracy&gt;99.5%; face comparison speed 0.35s per person; low false recognition rate
&gt; Support profile recognition; the profile angle is 0°–90°
&gt; Holds 50, 000 users, 50, 000 faces, 50, 000 cards, 50, 000 passwords, and 50 administrators
&gt; Support liveness detection
&gt; Support duress alarm, tamper alarm, intrusion alarm, door contact timeout alarm, illegal card exceeding threshold alarm , and more
&gt; Support general users, patrol users, VIP users, guest users, and the disabled users
&gt; With 4 unlock status display modes</t>
  </si>
  <si>
    <t xml:space="preserve">Work station </t>
  </si>
  <si>
    <t>Display Screen (Video Wall Display) With mounting accessories</t>
  </si>
  <si>
    <t xml:space="preserve">DHI-LS550UDM-YEG-V2 </t>
  </si>
  <si>
    <t>55" Dahua display unit(1.8mm)  with mounting accssories "
55"" bracket of rear maintenance" , ", 55"" pedestal with a height of 1, meter", HDMI 15m male-male/1080P with buckle"
Project accessory kit (Dahua)" ,  Tie rod"
Pallet for 55" pedestal of display unit (3 in 1; 1250×1015×135)
Wooden case for 55" display unit (2 in 1; external dimension: 1403*583*1088)
IR to RS232 Controller</t>
  </si>
  <si>
    <t xml:space="preserve">10KVA UPS With External battery backup </t>
  </si>
  <si>
    <t xml:space="preserve">HD Video Wall Controller for video wall </t>
  </si>
  <si>
    <t>DHI-NVD0105DH-4K</t>
    <phoneticPr fontId="2" type="noConversion"/>
  </si>
  <si>
    <t xml:space="preserve"> Designed for standalone operator viewers
· H.265+/ H.265/ H.264/ MPEG4/ MPEG2/ MJPEG video
decoding
· 1ch@32MP(25fps)/3ch@12Mp(15fps)/4ch@8MP/16ch@10
80P/36ch@720P/64ch@D1 decoding ability
· Supports multiple resolution decoding: up to 32Mp network
video
· 1ch HDMI/VGA output, HDMI support Ultra HD 4K output
· Supports 1/4/9/16/25/36/64 display split
· Supports alarm, RS232, RS485
· Local GUI support mouse operation directly
· Supports the display of intelligent regular line</t>
    <phoneticPr fontId="2" type="noConversion"/>
  </si>
  <si>
    <t>Standard Security Door, Single-door Magnetic Lock,</t>
  </si>
  <si>
    <t>Standard Security Door</t>
  </si>
  <si>
    <t>Standard Security Door with Single-door Magnetic Lock,</t>
  </si>
  <si>
    <t>Keyboard Controller</t>
  </si>
  <si>
    <t>DHI-NKB5000</t>
  </si>
  <si>
    <t xml:space="preserve">&gt; Keyboard to control
-DAHUA Standalone DVR
-DAHUA high speed dome
-Central Management Platform
-Network Video Server
&gt; RS232, RS485 &amp; network connections (WLAN)
&gt; Four dimensional joystick control of PTZ functions
&gt; Support 4K decoding live view
&gt; Support 4CH HDMI output
&gt; Support snapshot and recording to U-disk
&gt; Support Video-Wall display control
&gt; Preset Position, Auto Scan, Auto Pan, Auto Tour &amp; Pattern Control
&gt; NKB5000-F model includes an extension keypad module (The module is not available in platform preview mode; F1 cannot be called in platform TV wall mode)
</t>
    <phoneticPr fontId="3" type="noConversion"/>
  </si>
  <si>
    <t>Table</t>
  </si>
  <si>
    <t>Standard Table</t>
  </si>
  <si>
    <t xml:space="preserve">Chair </t>
  </si>
  <si>
    <t>Standard Chair</t>
  </si>
  <si>
    <t>wall mount Air Conditioner</t>
  </si>
  <si>
    <t>Air Conditioner</t>
  </si>
  <si>
    <t xml:space="preserve">Media 2400BTU Air connditioner </t>
  </si>
  <si>
    <t>Portable Radio</t>
  </si>
  <si>
    <t>NX-200s/300s</t>
  </si>
  <si>
    <t>Kenwood NX-1300 UHF half keypad hand radio with accessories Li-Ion Battery (2550mAh)
"MULTIPLE CHARGER
(6-pocket for Li-ion KNB-45L/69L/82LC)"</t>
  </si>
  <si>
    <t xml:space="preserve">Wireless Presentation tool </t>
  </si>
  <si>
    <t>ClickShare C-5</t>
  </si>
  <si>
    <t>Barco ClickShare C-5 - Wireless video/audio extender - 802.11a, 802.11b/g/n, 802.11ac - up to 30 m</t>
  </si>
  <si>
    <t>Required additonal  Qty after site survey</t>
  </si>
  <si>
    <t>Total Quantity required</t>
  </si>
  <si>
    <t xml:space="preserve">Unit Price </t>
  </si>
  <si>
    <t xml:space="preserve">Total Price </t>
  </si>
  <si>
    <t xml:space="preserve">Network Video Recorder </t>
  </si>
  <si>
    <t>no</t>
  </si>
  <si>
    <t>One card system</t>
  </si>
  <si>
    <t xml:space="preserve">CCTV and OCS Structural Cabling </t>
  </si>
  <si>
    <t xml:space="preserve">Professional Services </t>
  </si>
  <si>
    <t xml:space="preserve">Video Management software configuration </t>
  </si>
  <si>
    <t>Video Management software configuration and setup</t>
  </si>
  <si>
    <t>CON-MAU-CCTV-BOQ-MekaneSelam</t>
  </si>
  <si>
    <t>Item</t>
  </si>
  <si>
    <t>Total(ETB)</t>
  </si>
  <si>
    <t>CCTV</t>
  </si>
  <si>
    <t>CCTV SOC</t>
  </si>
  <si>
    <t>OCS</t>
  </si>
  <si>
    <t>CCTV and OCS _SCS</t>
  </si>
  <si>
    <t>Professional Service</t>
  </si>
  <si>
    <t>GRAND TOTAL</t>
  </si>
  <si>
    <t xml:space="preserve">Terms and Conditions </t>
  </si>
  <si>
    <r>
      <t>Validity -</t>
    </r>
    <r>
      <rPr>
        <sz val="12"/>
        <rFont val="Times New Roman"/>
        <family val="1"/>
      </rPr>
      <t xml:space="preserve"> 120 days</t>
    </r>
  </si>
  <si>
    <r>
      <t>Project Milestones</t>
    </r>
    <r>
      <rPr>
        <i/>
        <sz val="12"/>
        <rFont val="Times New Roman"/>
        <family val="1"/>
      </rPr>
      <t xml:space="preserve"> (Not necessarily in specific order)</t>
    </r>
  </si>
  <si>
    <t xml:space="preserve">          2.1. Milestone-1: Supply of  SCS</t>
  </si>
  <si>
    <t xml:space="preserve">          2.2.Milestone-2:Supply of server , ID card printer, Smart card, Ribon Kit, Poly guard laminate, Barcode scanner and Printer</t>
  </si>
  <si>
    <t xml:space="preserve">          2.3. Milestone-3: Supply of Face recognition device, Enrolment device, Floor Stand Signage, Turnstile and Windows Software</t>
  </si>
  <si>
    <t xml:space="preserve">          2.4. Milestone-4: Supply of devices for Control Room( Access control and accessories, display screen with accessories, wall controller, SOC room furniture) </t>
  </si>
  <si>
    <t xml:space="preserve">          2.5. Milestone-5: Supply of Backup server and storage , server</t>
  </si>
  <si>
    <t xml:space="preserve">          2.6.Milestone-6:  Supply of CCTV (Indoor Camera, IVMS, NVR, Video Controller, video wall controller,Worksation)</t>
  </si>
  <si>
    <t xml:space="preserve">          2.7.Milestone-7:  Supply of CCTV (Outdoor Camera and other accessories )</t>
  </si>
  <si>
    <t xml:space="preserve">          2.8.  Milestone-8:  Supply of  UPS (1.5kva, and 10KVA)</t>
  </si>
  <si>
    <t xml:space="preserve">          2.9.  Milestone-9:  Training </t>
  </si>
  <si>
    <t xml:space="preserve">          2.10.Milestone-10:professional service </t>
  </si>
  <si>
    <t>Payment Schedule for Goods, Professional Service  and software licenses per Milestone</t>
  </si>
  <si>
    <t xml:space="preserve">          3.1. 30% upon signing of contract</t>
  </si>
  <si>
    <t xml:space="preserve">          3.2. 70% After delivery of each milistone</t>
  </si>
  <si>
    <t xml:space="preserve">Third party risks which might extend the delivery period </t>
  </si>
  <si>
    <t xml:space="preserve">         4.1. Delay in approval of foreign currency (LC/CAD) to import the items </t>
  </si>
  <si>
    <t xml:space="preserve">         4.2. Unforeseen circumstances during custom clearance</t>
  </si>
  <si>
    <t xml:space="preserve">         4.3. Payment for delivered milestone is prerequisite for the next milestone. Any delay in payment would extend project period accordingly.</t>
  </si>
  <si>
    <t xml:space="preserve">One card System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</si>
</sst>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0.0"/>
  </numFmts>
  <fonts count="31">
    <font>
      <sz val="11"/>
      <color theme="1"/>
      <name val="Calibri"/>
      <family val="2"/>
      <scheme val="minor"/>
    </font>
    <font>
      <sz val="11"/>
      <color theme="1"/>
      <name val="Calibri"/>
      <family val="2"/>
      <scheme val="minor"/>
    </font>
    <font>
      <b/>
      <sz val="11"/>
      <color theme="1"/>
      <name val="Calibri"/>
      <family val="2"/>
      <scheme val="minor"/>
    </font>
    <font>
      <sz val="12"/>
      <color theme="1"/>
      <name val="Cambria"/>
      <family val="1"/>
    </font>
    <font>
      <sz val="11"/>
      <color rgb="FF000000"/>
      <name val="Calibri"/>
      <family val="2"/>
    </font>
    <font>
      <b/>
      <sz val="12"/>
      <color theme="1"/>
      <name val="Cambria"/>
      <family val="1"/>
    </font>
    <font>
      <sz val="11"/>
      <color theme="1"/>
      <name val="Calibri"/>
      <family val="2"/>
      <charset val="134"/>
      <scheme val="minor"/>
    </font>
    <font>
      <sz val="12"/>
      <name val="Times New Roman"/>
      <family val="1"/>
    </font>
    <font>
      <sz val="12"/>
      <name val="宋体"/>
      <family val="3"/>
      <charset val="134"/>
    </font>
    <font>
      <sz val="12"/>
      <name val="Calibri"/>
      <family val="2"/>
    </font>
    <font>
      <sz val="12"/>
      <color theme="1"/>
      <name val="Times New Roman"/>
      <family val="1"/>
    </font>
    <font>
      <sz val="12"/>
      <color rgb="FF000000"/>
      <name val="Cambria"/>
      <family val="1"/>
    </font>
    <font>
      <sz val="12"/>
      <name val="Cambria"/>
      <family val="1"/>
    </font>
    <font>
      <b/>
      <sz val="12"/>
      <color theme="1"/>
      <name val="Times New Roman"/>
      <family val="1"/>
    </font>
    <font>
      <b/>
      <sz val="11"/>
      <color rgb="FF000000"/>
      <name val="Calibri"/>
      <family val="2"/>
    </font>
    <font>
      <sz val="16"/>
      <color theme="1"/>
      <name val="Calibri"/>
      <family val="2"/>
      <scheme val="minor"/>
    </font>
    <font>
      <sz val="16"/>
      <color theme="1"/>
      <name val="Cambria"/>
      <family val="1"/>
    </font>
    <font>
      <sz val="11"/>
      <color indexed="8"/>
      <name val="Calibri"/>
      <family val="2"/>
    </font>
    <font>
      <b/>
      <sz val="12"/>
      <color theme="0"/>
      <name val="Times New Roman"/>
      <family val="1"/>
    </font>
    <font>
      <sz val="11"/>
      <color theme="1"/>
      <name val="Times New Roman"/>
      <family val="1"/>
    </font>
    <font>
      <b/>
      <sz val="12"/>
      <name val="Times New Roman"/>
      <family val="1"/>
    </font>
    <font>
      <sz val="12"/>
      <color indexed="8"/>
      <name val="Ariel"/>
    </font>
    <font>
      <b/>
      <sz val="14"/>
      <color indexed="8"/>
      <name val="Ariel"/>
    </font>
    <font>
      <b/>
      <sz val="14"/>
      <color theme="1"/>
      <name val="Calibri"/>
      <family val="2"/>
      <scheme val="minor"/>
    </font>
    <font>
      <i/>
      <sz val="12"/>
      <name val="Times New Roman"/>
      <family val="1"/>
    </font>
    <font>
      <sz val="12"/>
      <color rgb="FF000000"/>
      <name val="Times New Roman"/>
      <family val="1"/>
    </font>
    <font>
      <b/>
      <sz val="12"/>
      <name val="Calibri"/>
      <family val="2"/>
      <scheme val="minor"/>
    </font>
    <font>
      <b/>
      <sz val="12"/>
      <color rgb="FF000000"/>
      <name val="Calibri"/>
      <family val="2"/>
      <scheme val="minor"/>
    </font>
    <font>
      <sz val="11"/>
      <color rgb="FF000000"/>
      <name val="Calibri"/>
      <family val="2"/>
      <scheme val="minor"/>
    </font>
    <font>
      <sz val="12"/>
      <color rgb="FF000000"/>
      <name val="Calibri"/>
      <family val="2"/>
      <charset val="1"/>
      <scheme val="minor"/>
    </font>
    <font>
      <b/>
      <i/>
      <sz val="11"/>
      <color theme="1"/>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2D050"/>
        <bgColor indexed="64"/>
      </patternFill>
    </fill>
    <fill>
      <patternFill patternType="solid">
        <fgColor theme="0"/>
        <bgColor indexed="64"/>
      </patternFill>
    </fill>
    <fill>
      <patternFill patternType="solid">
        <fgColor rgb="FFFFFFFF"/>
        <bgColor indexed="64"/>
      </patternFill>
    </fill>
    <fill>
      <patternFill patternType="solid">
        <fgColor theme="0"/>
        <bgColor rgb="FFFFFFCC"/>
      </patternFill>
    </fill>
    <fill>
      <patternFill patternType="solid">
        <fgColor rgb="FFFFFF00"/>
        <bgColor indexed="64"/>
      </patternFill>
    </fill>
    <fill>
      <patternFill patternType="solid">
        <fgColor rgb="FFE7E6E6"/>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style="thin">
        <color rgb="FF33CCCC"/>
      </top>
      <bottom style="double">
        <color rgb="FF33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6">
    <xf numFmtId="0" fontId="0" fillId="0" borderId="0"/>
    <xf numFmtId="43" fontId="1" fillId="0" borderId="0" applyFont="0" applyFill="0" applyBorder="0" applyAlignment="0" applyProtection="0"/>
    <xf numFmtId="0" fontId="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 fillId="0" borderId="0"/>
    <xf numFmtId="0" fontId="14" fillId="0" borderId="2" applyProtection="0"/>
    <xf numFmtId="44" fontId="4" fillId="0" borderId="0" applyFont="0" applyFill="0" applyBorder="0" applyAlignment="0" applyProtection="0"/>
    <xf numFmtId="9" fontId="17" fillId="0" borderId="0" applyFont="0" applyFill="0" applyBorder="0" applyAlignment="0" applyProtection="0"/>
    <xf numFmtId="0" fontId="8" fillId="0" borderId="0">
      <alignment vertical="center"/>
    </xf>
    <xf numFmtId="0" fontId="6" fillId="0" borderId="0">
      <alignment vertical="center"/>
    </xf>
  </cellStyleXfs>
  <cellXfs count="165">
    <xf numFmtId="0" fontId="0" fillId="0" borderId="0" xfId="0"/>
    <xf numFmtId="0" fontId="3" fillId="0" borderId="1" xfId="0" applyFont="1" applyBorder="1" applyAlignment="1">
      <alignment vertical="top"/>
    </xf>
    <xf numFmtId="164" fontId="5" fillId="2" borderId="1" xfId="2" applyNumberFormat="1" applyFont="1" applyFill="1" applyBorder="1" applyAlignment="1">
      <alignment horizontal="center" vertical="top"/>
    </xf>
    <xf numFmtId="0" fontId="5" fillId="2" borderId="1" xfId="2" applyFont="1" applyFill="1" applyBorder="1" applyAlignment="1">
      <alignment horizontal="center" vertical="top"/>
    </xf>
    <xf numFmtId="0" fontId="5" fillId="2" borderId="1" xfId="2" applyFont="1" applyFill="1" applyBorder="1" applyAlignment="1">
      <alignment horizontal="center" vertical="top" wrapText="1"/>
    </xf>
    <xf numFmtId="3" fontId="5" fillId="3" borderId="1" xfId="1" applyNumberFormat="1" applyFont="1" applyFill="1" applyBorder="1" applyAlignment="1">
      <alignment horizontal="center" vertical="top"/>
    </xf>
    <xf numFmtId="43" fontId="3" fillId="3" borderId="1" xfId="1" applyFont="1" applyFill="1" applyBorder="1" applyAlignment="1">
      <alignment horizontal="center" vertical="top" wrapText="1"/>
    </xf>
    <xf numFmtId="164" fontId="5" fillId="4" borderId="1" xfId="2" applyNumberFormat="1" applyFont="1" applyFill="1" applyBorder="1" applyAlignment="1">
      <alignment horizontal="center" vertical="top"/>
    </xf>
    <xf numFmtId="0" fontId="7" fillId="4" borderId="1" xfId="3" applyFont="1" applyFill="1" applyBorder="1" applyAlignment="1">
      <alignment horizontal="left" vertical="top" wrapText="1"/>
    </xf>
    <xf numFmtId="0" fontId="7" fillId="0" borderId="1" xfId="4" applyFont="1" applyBorder="1" applyAlignment="1">
      <alignment horizontal="left" vertical="top" wrapText="1"/>
    </xf>
    <xf numFmtId="0" fontId="7" fillId="4" borderId="1" xfId="4" applyFont="1" applyFill="1" applyBorder="1" applyAlignment="1">
      <alignment horizontal="left" vertical="top" wrapText="1"/>
    </xf>
    <xf numFmtId="0" fontId="3" fillId="3" borderId="1" xfId="2" applyFont="1" applyFill="1" applyBorder="1" applyAlignment="1">
      <alignment horizontal="center" vertical="top" wrapText="1"/>
    </xf>
    <xf numFmtId="0" fontId="3" fillId="4" borderId="1" xfId="0" applyFont="1" applyFill="1" applyBorder="1" applyAlignment="1">
      <alignment vertical="top" wrapText="1"/>
    </xf>
    <xf numFmtId="0" fontId="7" fillId="0" borderId="1" xfId="5" applyFont="1" applyBorder="1" applyAlignment="1">
      <alignment horizontal="left" vertical="top" wrapText="1"/>
    </xf>
    <xf numFmtId="0" fontId="7" fillId="0" borderId="1" xfId="6" applyFont="1" applyBorder="1" applyAlignment="1">
      <alignment horizontal="left" vertical="top" wrapText="1"/>
    </xf>
    <xf numFmtId="0" fontId="7" fillId="0" borderId="1" xfId="0" applyFont="1" applyBorder="1" applyAlignment="1">
      <alignment horizontal="left" vertical="center" wrapText="1"/>
    </xf>
    <xf numFmtId="0" fontId="7" fillId="0" borderId="1" xfId="7" applyFont="1" applyBorder="1" applyAlignment="1">
      <alignment horizontal="left" vertical="top" wrapText="1"/>
    </xf>
    <xf numFmtId="0" fontId="10" fillId="0" borderId="1" xfId="0" applyFont="1" applyBorder="1" applyAlignment="1">
      <alignment vertical="center" wrapText="1"/>
    </xf>
    <xf numFmtId="0" fontId="7" fillId="0" borderId="1" xfId="8" applyFont="1" applyBorder="1" applyAlignment="1">
      <alignment horizontal="left" vertical="top" wrapText="1"/>
    </xf>
    <xf numFmtId="0" fontId="7" fillId="0" borderId="1" xfId="9" applyFont="1" applyBorder="1" applyAlignment="1">
      <alignment horizontal="left" vertical="top" wrapText="1"/>
    </xf>
    <xf numFmtId="0" fontId="7" fillId="4" borderId="1" xfId="0" applyFont="1" applyFill="1" applyBorder="1" applyAlignment="1">
      <alignment horizontal="left" vertical="center" wrapText="1"/>
    </xf>
    <xf numFmtId="0" fontId="7" fillId="4" borderId="1" xfId="0" applyFont="1" applyFill="1" applyBorder="1" applyAlignment="1">
      <alignment horizontal="left" vertical="top" wrapText="1"/>
    </xf>
    <xf numFmtId="1" fontId="5" fillId="3" borderId="1" xfId="1" applyNumberFormat="1" applyFont="1" applyFill="1" applyBorder="1" applyAlignment="1">
      <alignment horizontal="center" vertical="top"/>
    </xf>
    <xf numFmtId="1" fontId="5" fillId="4" borderId="1" xfId="1" applyNumberFormat="1" applyFont="1" applyFill="1" applyBorder="1" applyAlignment="1">
      <alignment horizontal="center" vertical="top"/>
    </xf>
    <xf numFmtId="165" fontId="5" fillId="4" borderId="1" xfId="2" applyNumberFormat="1" applyFont="1" applyFill="1" applyBorder="1" applyAlignment="1">
      <alignment horizontal="center" vertical="top"/>
    </xf>
    <xf numFmtId="0" fontId="10" fillId="0" borderId="1" xfId="0" applyFont="1" applyBorder="1" applyAlignment="1">
      <alignment horizontal="left" vertical="center" wrapText="1"/>
    </xf>
    <xf numFmtId="0" fontId="7" fillId="4" borderId="1" xfId="0" applyFont="1" applyFill="1" applyBorder="1" applyAlignment="1">
      <alignment vertical="center" wrapText="1"/>
    </xf>
    <xf numFmtId="0" fontId="11" fillId="5" borderId="1" xfId="0" applyFont="1" applyFill="1" applyBorder="1" applyAlignment="1">
      <alignment vertical="center"/>
    </xf>
    <xf numFmtId="0" fontId="11" fillId="5" borderId="1" xfId="0" applyFont="1" applyFill="1" applyBorder="1" applyAlignment="1">
      <alignment horizontal="left" vertical="center" wrapText="1"/>
    </xf>
    <xf numFmtId="164" fontId="5" fillId="3" borderId="1" xfId="1" applyNumberFormat="1" applyFont="1" applyFill="1" applyBorder="1" applyAlignment="1">
      <alignment horizontal="left" vertical="top"/>
    </xf>
    <xf numFmtId="164" fontId="0" fillId="0" borderId="0" xfId="0" applyNumberFormat="1" applyAlignment="1">
      <alignment vertical="top"/>
    </xf>
    <xf numFmtId="0" fontId="0" fillId="0" borderId="0" xfId="0" applyAlignment="1">
      <alignment vertical="top"/>
    </xf>
    <xf numFmtId="164" fontId="2" fillId="0" borderId="0" xfId="0" applyNumberFormat="1" applyFont="1" applyAlignment="1">
      <alignment vertical="top"/>
    </xf>
    <xf numFmtId="164" fontId="1" fillId="0" borderId="0" xfId="0" applyNumberFormat="1" applyFont="1" applyAlignment="1">
      <alignment vertical="top"/>
    </xf>
    <xf numFmtId="0" fontId="2" fillId="0" borderId="0" xfId="0" applyFont="1" applyAlignment="1">
      <alignment vertical="top"/>
    </xf>
    <xf numFmtId="0" fontId="3" fillId="4" borderId="1" xfId="10" applyFont="1" applyFill="1" applyBorder="1" applyAlignment="1">
      <alignment vertical="top" wrapText="1"/>
    </xf>
    <xf numFmtId="0" fontId="12" fillId="0" borderId="1" xfId="0" applyFont="1" applyBorder="1" applyAlignment="1">
      <alignment vertical="top" wrapText="1"/>
    </xf>
    <xf numFmtId="0" fontId="7" fillId="0" borderId="1" xfId="0" applyFont="1" applyBorder="1" applyAlignment="1">
      <alignment vertical="center" wrapText="1"/>
    </xf>
    <xf numFmtId="43" fontId="5" fillId="3" borderId="1" xfId="1" applyFont="1" applyFill="1" applyBorder="1" applyAlignment="1">
      <alignment vertical="top"/>
    </xf>
    <xf numFmtId="0" fontId="13" fillId="0" borderId="1" xfId="0" applyFont="1" applyBorder="1" applyAlignment="1">
      <alignment horizontal="center" vertical="center"/>
    </xf>
    <xf numFmtId="0" fontId="3"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10" applyFont="1" applyBorder="1" applyAlignment="1">
      <alignment vertical="top" wrapText="1"/>
    </xf>
    <xf numFmtId="0" fontId="5" fillId="2" borderId="1" xfId="2" applyFont="1" applyFill="1" applyBorder="1" applyAlignment="1">
      <alignment horizontal="center"/>
    </xf>
    <xf numFmtId="0" fontId="5" fillId="2" borderId="1" xfId="2" applyFont="1" applyFill="1" applyBorder="1" applyAlignment="1">
      <alignment horizontal="center" wrapText="1"/>
    </xf>
    <xf numFmtId="0" fontId="5" fillId="3" borderId="1" xfId="1" applyNumberFormat="1" applyFont="1" applyFill="1" applyBorder="1" applyAlignment="1">
      <alignment horizontal="center"/>
    </xf>
    <xf numFmtId="0" fontId="3" fillId="3" borderId="1" xfId="2" applyFont="1" applyFill="1" applyBorder="1" applyAlignment="1">
      <alignment horizontal="center" wrapText="1"/>
    </xf>
    <xf numFmtId="3" fontId="5" fillId="4" borderId="1" xfId="2" applyNumberFormat="1" applyFont="1" applyFill="1" applyBorder="1" applyAlignment="1">
      <alignment horizontal="center"/>
    </xf>
    <xf numFmtId="0" fontId="3" fillId="4" borderId="1" xfId="2" applyFont="1" applyFill="1" applyBorder="1" applyAlignment="1">
      <alignment horizontal="justify" vertical="center" wrapText="1"/>
    </xf>
    <xf numFmtId="0" fontId="3" fillId="4" borderId="1" xfId="2" applyFont="1" applyFill="1" applyBorder="1" applyAlignment="1">
      <alignment horizontal="justify" vertical="top" wrapText="1"/>
    </xf>
    <xf numFmtId="0" fontId="3" fillId="4" borderId="1" xfId="11" applyFont="1" applyFill="1" applyBorder="1" applyAlignment="1">
      <alignment horizontal="right" wrapText="1"/>
    </xf>
    <xf numFmtId="0" fontId="3" fillId="4" borderId="1" xfId="2" applyFont="1" applyFill="1" applyBorder="1" applyAlignment="1">
      <alignment wrapText="1"/>
    </xf>
    <xf numFmtId="0" fontId="3" fillId="4" borderId="1" xfId="2" applyFont="1" applyFill="1" applyBorder="1" applyAlignment="1">
      <alignment vertical="top" wrapText="1"/>
    </xf>
    <xf numFmtId="0" fontId="3" fillId="4" borderId="1" xfId="2" applyFont="1" applyFill="1" applyBorder="1" applyAlignment="1">
      <alignment horizontal="right"/>
    </xf>
    <xf numFmtId="0" fontId="3" fillId="4" borderId="1" xfId="2" applyFont="1" applyFill="1" applyBorder="1"/>
    <xf numFmtId="0" fontId="3" fillId="4" borderId="1" xfId="2" applyFont="1" applyFill="1" applyBorder="1" applyAlignment="1">
      <alignment vertical="center" wrapText="1"/>
    </xf>
    <xf numFmtId="0" fontId="3" fillId="0" borderId="1" xfId="0" applyFont="1" applyBorder="1" applyAlignment="1">
      <alignment vertical="center" wrapText="1"/>
    </xf>
    <xf numFmtId="0" fontId="1" fillId="0" borderId="0" xfId="0" applyFont="1"/>
    <xf numFmtId="0" fontId="0" fillId="0" borderId="1" xfId="0" applyBorder="1"/>
    <xf numFmtId="0" fontId="3" fillId="0" borderId="1" xfId="0" applyFont="1" applyBorder="1" applyAlignment="1">
      <alignment vertical="top" wrapText="1"/>
    </xf>
    <xf numFmtId="0" fontId="3" fillId="0" borderId="1" xfId="2" applyFont="1" applyBorder="1" applyAlignment="1">
      <alignment vertical="top" wrapText="1"/>
    </xf>
    <xf numFmtId="1" fontId="5" fillId="4" borderId="1" xfId="2" applyNumberFormat="1" applyFont="1" applyFill="1" applyBorder="1" applyAlignment="1">
      <alignment horizontal="center" vertical="top"/>
    </xf>
    <xf numFmtId="0" fontId="3" fillId="4" borderId="1" xfId="2" applyFont="1" applyFill="1" applyBorder="1" applyAlignment="1">
      <alignment horizontal="right" vertical="top"/>
    </xf>
    <xf numFmtId="0" fontId="3" fillId="4" borderId="1" xfId="11" applyFont="1" applyFill="1" applyBorder="1" applyAlignment="1">
      <alignment horizontal="right" vertical="top" wrapText="1"/>
    </xf>
    <xf numFmtId="0" fontId="3" fillId="6" borderId="1" xfId="2" applyFont="1" applyFill="1" applyBorder="1" applyAlignment="1">
      <alignment horizontal="left" vertical="top" wrapText="1"/>
    </xf>
    <xf numFmtId="0" fontId="3" fillId="4" borderId="1" xfId="2" applyFont="1" applyFill="1" applyBorder="1" applyAlignment="1">
      <alignment horizontal="left" vertical="top" wrapText="1"/>
    </xf>
    <xf numFmtId="0" fontId="3" fillId="6" borderId="1" xfId="11" applyFont="1" applyFill="1" applyBorder="1" applyAlignment="1">
      <alignment horizontal="right" vertical="top" wrapText="1"/>
    </xf>
    <xf numFmtId="1" fontId="5" fillId="0" borderId="1" xfId="2" applyNumberFormat="1" applyFont="1" applyBorder="1" applyAlignment="1">
      <alignment horizontal="center" vertical="top"/>
    </xf>
    <xf numFmtId="0" fontId="3" fillId="0" borderId="1" xfId="2" applyFont="1" applyBorder="1" applyAlignment="1">
      <alignment horizontal="justify" vertical="top" wrapText="1"/>
    </xf>
    <xf numFmtId="0" fontId="3" fillId="0" borderId="1" xfId="2" applyFont="1" applyBorder="1" applyAlignment="1">
      <alignment horizontal="right" vertical="top"/>
    </xf>
    <xf numFmtId="0" fontId="3" fillId="0" borderId="1" xfId="11" applyFont="1" applyBorder="1" applyAlignment="1">
      <alignment horizontal="right" vertical="top" wrapText="1"/>
    </xf>
    <xf numFmtId="0" fontId="3" fillId="4" borderId="1" xfId="0" applyFont="1" applyFill="1" applyBorder="1" applyAlignment="1">
      <alignment vertical="top"/>
    </xf>
    <xf numFmtId="1" fontId="5" fillId="3" borderId="1" xfId="1" applyNumberFormat="1" applyFont="1" applyFill="1" applyBorder="1" applyAlignment="1">
      <alignment horizontal="left" vertical="top"/>
    </xf>
    <xf numFmtId="1" fontId="1" fillId="0" borderId="0" xfId="0" applyNumberFormat="1" applyFont="1"/>
    <xf numFmtId="0" fontId="3" fillId="0" borderId="1" xfId="0" applyFont="1" applyBorder="1" applyAlignment="1">
      <alignment horizontal="center" vertical="center" wrapText="1"/>
    </xf>
    <xf numFmtId="0" fontId="3" fillId="4" borderId="1" xfId="2" applyFont="1" applyFill="1" applyBorder="1" applyAlignment="1">
      <alignment horizontal="center" vertical="center" wrapText="1"/>
    </xf>
    <xf numFmtId="0" fontId="0" fillId="0" borderId="1" xfId="0" applyBorder="1" applyAlignment="1">
      <alignment vertical="center"/>
    </xf>
    <xf numFmtId="0" fontId="0" fillId="0" borderId="0" xfId="0" applyAlignment="1">
      <alignment vertical="center"/>
    </xf>
    <xf numFmtId="0" fontId="5" fillId="2" borderId="1" xfId="2" applyFont="1" applyFill="1" applyBorder="1" applyAlignment="1">
      <alignment horizontal="center" vertical="center"/>
    </xf>
    <xf numFmtId="0" fontId="5" fillId="2" borderId="1" xfId="2" applyFont="1" applyFill="1" applyBorder="1" applyAlignment="1">
      <alignment horizontal="center" vertical="center" wrapText="1"/>
    </xf>
    <xf numFmtId="0" fontId="3" fillId="3" borderId="1" xfId="2" applyFont="1" applyFill="1" applyBorder="1" applyAlignment="1">
      <alignment horizontal="center" vertical="center" wrapText="1"/>
    </xf>
    <xf numFmtId="0" fontId="3" fillId="3" borderId="1" xfId="2" applyFont="1" applyFill="1" applyBorder="1" applyAlignment="1">
      <alignment horizontal="center" vertical="center"/>
    </xf>
    <xf numFmtId="0" fontId="3" fillId="0" borderId="1" xfId="2" applyFont="1" applyBorder="1" applyAlignment="1">
      <alignment horizontal="center" vertical="center" wrapText="1"/>
    </xf>
    <xf numFmtId="43" fontId="3" fillId="3" borderId="1" xfId="1" applyFont="1" applyFill="1" applyBorder="1" applyAlignment="1">
      <alignment horizontal="center" vertical="center" wrapText="1"/>
    </xf>
    <xf numFmtId="0" fontId="0" fillId="0" borderId="1" xfId="0" applyBorder="1" applyAlignment="1">
      <alignment vertical="center" wrapText="1"/>
    </xf>
    <xf numFmtId="0" fontId="10" fillId="4" borderId="1" xfId="2" applyFont="1" applyFill="1" applyBorder="1" applyAlignment="1">
      <alignment horizontal="center" vertical="center" wrapText="1"/>
    </xf>
    <xf numFmtId="0" fontId="3" fillId="7" borderId="1" xfId="2" applyFont="1" applyFill="1" applyBorder="1" applyAlignment="1">
      <alignment horizontal="center" vertical="center" wrapText="1"/>
    </xf>
    <xf numFmtId="0" fontId="15" fillId="4" borderId="0" xfId="0" applyFont="1" applyFill="1" applyAlignment="1">
      <alignment horizontal="center"/>
    </xf>
    <xf numFmtId="0" fontId="1" fillId="4" borderId="0" xfId="0" applyFont="1" applyFill="1"/>
    <xf numFmtId="0" fontId="3" fillId="2" borderId="1" xfId="2" applyFont="1" applyFill="1" applyBorder="1" applyAlignment="1">
      <alignment horizontal="left" vertical="top"/>
    </xf>
    <xf numFmtId="0" fontId="3" fillId="2" borderId="1" xfId="2" applyFont="1" applyFill="1" applyBorder="1" applyAlignment="1">
      <alignment horizontal="left" vertical="top" wrapText="1"/>
    </xf>
    <xf numFmtId="0" fontId="3" fillId="3" borderId="1" xfId="1" applyNumberFormat="1" applyFont="1" applyFill="1" applyBorder="1" applyAlignment="1">
      <alignment horizontal="left" vertical="top"/>
    </xf>
    <xf numFmtId="43" fontId="3" fillId="3" borderId="1" xfId="1" applyFont="1" applyFill="1" applyBorder="1" applyAlignment="1">
      <alignment horizontal="left" vertical="top" wrapText="1"/>
    </xf>
    <xf numFmtId="0" fontId="3" fillId="3" borderId="1" xfId="2" applyFont="1" applyFill="1" applyBorder="1" applyAlignment="1">
      <alignment horizontal="left" vertical="top" wrapText="1"/>
    </xf>
    <xf numFmtId="165" fontId="3" fillId="4" borderId="1" xfId="2" applyNumberFormat="1" applyFont="1" applyFill="1" applyBorder="1" applyAlignment="1">
      <alignment horizontal="left" vertical="top"/>
    </xf>
    <xf numFmtId="165" fontId="3" fillId="0" borderId="1" xfId="2" applyNumberFormat="1" applyFont="1" applyBorder="1" applyAlignment="1">
      <alignment horizontal="left" vertical="top"/>
    </xf>
    <xf numFmtId="0" fontId="3" fillId="0" borderId="1" xfId="2" applyFont="1" applyBorder="1" applyAlignment="1">
      <alignment horizontal="left" vertical="top" wrapText="1"/>
    </xf>
    <xf numFmtId="0" fontId="3" fillId="0" borderId="1" xfId="10" applyFont="1" applyBorder="1" applyAlignment="1">
      <alignment horizontal="left" vertical="top" wrapText="1"/>
    </xf>
    <xf numFmtId="0" fontId="7" fillId="0" borderId="1" xfId="0" applyFont="1" applyBorder="1" applyAlignment="1">
      <alignment horizontal="center" vertical="center" wrapText="1"/>
    </xf>
    <xf numFmtId="0" fontId="12" fillId="0" borderId="1" xfId="0" applyFont="1" applyBorder="1" applyAlignment="1">
      <alignment horizontal="left" vertical="top" wrapText="1"/>
    </xf>
    <xf numFmtId="0" fontId="3" fillId="4" borderId="1" xfId="0" applyFont="1" applyFill="1" applyBorder="1" applyAlignment="1">
      <alignment horizontal="left" vertical="top"/>
    </xf>
    <xf numFmtId="0" fontId="3" fillId="4" borderId="1" xfId="14" applyFont="1" applyFill="1" applyBorder="1" applyAlignment="1">
      <alignment horizontal="left" vertical="top" wrapText="1"/>
    </xf>
    <xf numFmtId="165" fontId="3" fillId="3" borderId="1" xfId="1" applyNumberFormat="1" applyFont="1" applyFill="1" applyBorder="1" applyAlignment="1">
      <alignment horizontal="left" vertical="top"/>
    </xf>
    <xf numFmtId="43" fontId="3" fillId="3" borderId="1" xfId="1" applyFont="1" applyFill="1" applyBorder="1" applyAlignment="1">
      <alignment horizontal="left" vertical="top"/>
    </xf>
    <xf numFmtId="0" fontId="15" fillId="4" borderId="0" xfId="0" applyFont="1" applyFill="1"/>
    <xf numFmtId="0" fontId="16" fillId="3" borderId="1" xfId="0" applyFont="1" applyFill="1" applyBorder="1" applyAlignment="1">
      <alignment horizontal="center" vertical="top"/>
    </xf>
    <xf numFmtId="43" fontId="0" fillId="0" borderId="1" xfId="1" applyFont="1" applyBorder="1"/>
    <xf numFmtId="43" fontId="1" fillId="4" borderId="1" xfId="1" applyFont="1" applyFill="1" applyBorder="1"/>
    <xf numFmtId="43" fontId="1" fillId="0" borderId="1" xfId="1" applyFont="1" applyBorder="1"/>
    <xf numFmtId="43" fontId="3" fillId="3" borderId="1" xfId="2" applyNumberFormat="1" applyFont="1" applyFill="1" applyBorder="1" applyAlignment="1">
      <alignment horizontal="center" vertical="center" wrapText="1"/>
    </xf>
    <xf numFmtId="43" fontId="5" fillId="3" borderId="8" xfId="1" applyFont="1" applyFill="1" applyBorder="1" applyAlignment="1">
      <alignment horizontal="left"/>
    </xf>
    <xf numFmtId="43" fontId="3" fillId="3" borderId="8" xfId="1" applyFont="1" applyFill="1" applyBorder="1" applyAlignment="1">
      <alignment horizontal="center" wrapText="1"/>
    </xf>
    <xf numFmtId="0" fontId="3" fillId="3" borderId="8" xfId="2" applyFont="1" applyFill="1" applyBorder="1" applyAlignment="1">
      <alignment horizontal="center" wrapText="1"/>
    </xf>
    <xf numFmtId="43" fontId="3" fillId="3" borderId="8" xfId="2" applyNumberFormat="1" applyFont="1" applyFill="1" applyBorder="1" applyAlignment="1">
      <alignment horizontal="center" wrapText="1"/>
    </xf>
    <xf numFmtId="43" fontId="3" fillId="3" borderId="1" xfId="2" applyNumberFormat="1" applyFont="1" applyFill="1" applyBorder="1" applyAlignment="1">
      <alignment horizontal="center" vertical="top" wrapText="1"/>
    </xf>
    <xf numFmtId="0" fontId="18" fillId="3" borderId="1" xfId="0" applyFont="1" applyFill="1" applyBorder="1"/>
    <xf numFmtId="0" fontId="19" fillId="0" borderId="1" xfId="0" applyFont="1" applyBorder="1"/>
    <xf numFmtId="4" fontId="20" fillId="4" borderId="1" xfId="2" applyNumberFormat="1" applyFont="1" applyFill="1" applyBorder="1" applyAlignment="1">
      <alignment wrapText="1"/>
    </xf>
    <xf numFmtId="4" fontId="18" fillId="3" borderId="1" xfId="2" applyNumberFormat="1" applyFont="1" applyFill="1" applyBorder="1" applyAlignment="1">
      <alignment wrapText="1"/>
    </xf>
    <xf numFmtId="4" fontId="0" fillId="0" borderId="0" xfId="0" applyNumberFormat="1"/>
    <xf numFmtId="0" fontId="0" fillId="0" borderId="10" xfId="0" applyBorder="1"/>
    <xf numFmtId="0" fontId="0" fillId="0" borderId="11" xfId="0" applyBorder="1"/>
    <xf numFmtId="0" fontId="23" fillId="0" borderId="10" xfId="0" applyFont="1" applyBorder="1"/>
    <xf numFmtId="0" fontId="23" fillId="0" borderId="11" xfId="0" applyFont="1" applyBorder="1"/>
    <xf numFmtId="0" fontId="0" fillId="0" borderId="13" xfId="0" applyBorder="1"/>
    <xf numFmtId="0" fontId="20" fillId="8" borderId="12" xfId="15" applyFont="1" applyFill="1" applyBorder="1" applyAlignment="1"/>
    <xf numFmtId="0" fontId="20" fillId="8" borderId="0" xfId="15" applyFont="1" applyFill="1" applyAlignment="1"/>
    <xf numFmtId="0" fontId="6" fillId="0" borderId="0" xfId="15" applyAlignment="1"/>
    <xf numFmtId="0" fontId="25" fillId="0" borderId="12" xfId="15" applyFont="1" applyBorder="1" applyAlignment="1"/>
    <xf numFmtId="0" fontId="7" fillId="0" borderId="0" xfId="15" applyFont="1" applyAlignment="1"/>
    <xf numFmtId="0" fontId="10" fillId="0" borderId="0" xfId="15" applyFont="1" applyAlignment="1"/>
    <xf numFmtId="0" fontId="26" fillId="8" borderId="12" xfId="15" applyFont="1" applyFill="1" applyBorder="1" applyAlignment="1"/>
    <xf numFmtId="0" fontId="27" fillId="8" borderId="0" xfId="15" applyFont="1" applyFill="1" applyAlignment="1"/>
    <xf numFmtId="0" fontId="28" fillId="8" borderId="0" xfId="15" applyFont="1" applyFill="1" applyAlignment="1"/>
    <xf numFmtId="0" fontId="28" fillId="0" borderId="12" xfId="15" applyFont="1" applyBorder="1" applyAlignment="1"/>
    <xf numFmtId="0" fontId="29" fillId="0" borderId="0" xfId="15" applyFont="1" applyAlignment="1"/>
    <xf numFmtId="0" fontId="28" fillId="0" borderId="0" xfId="15" applyFont="1" applyAlignment="1"/>
    <xf numFmtId="0" fontId="29" fillId="0" borderId="0" xfId="15" applyFont="1" applyAlignment="1">
      <alignment vertical="top"/>
    </xf>
    <xf numFmtId="0" fontId="14" fillId="0" borderId="14" xfId="0" applyFont="1" applyBorder="1"/>
    <xf numFmtId="0" fontId="18" fillId="3" borderId="3" xfId="0" applyFont="1" applyFill="1" applyBorder="1" applyAlignment="1">
      <alignment horizontal="center"/>
    </xf>
    <xf numFmtId="0" fontId="18" fillId="3" borderId="5" xfId="0" applyFont="1" applyFill="1" applyBorder="1" applyAlignment="1">
      <alignment horizontal="center"/>
    </xf>
    <xf numFmtId="0" fontId="18" fillId="3" borderId="4" xfId="0" applyFont="1" applyFill="1" applyBorder="1" applyAlignment="1">
      <alignment horizontal="center"/>
    </xf>
    <xf numFmtId="0" fontId="21" fillId="0" borderId="9" xfId="0" applyFont="1" applyBorder="1" applyAlignment="1">
      <alignment vertical="center"/>
    </xf>
    <xf numFmtId="0" fontId="0" fillId="0" borderId="10" xfId="0" applyBorder="1"/>
    <xf numFmtId="0" fontId="22" fillId="0" borderId="9" xfId="0" applyFont="1" applyBorder="1" applyAlignment="1">
      <alignment vertical="center"/>
    </xf>
    <xf numFmtId="0" fontId="23" fillId="0" borderId="10" xfId="0" applyFont="1" applyBorder="1"/>
    <xf numFmtId="0" fontId="21" fillId="0" borderId="12" xfId="0" applyFont="1" applyBorder="1" applyAlignment="1">
      <alignment vertical="center"/>
    </xf>
    <xf numFmtId="0" fontId="0" fillId="0" borderId="0" xfId="0"/>
    <xf numFmtId="0" fontId="30" fillId="0" borderId="15" xfId="0" applyFont="1" applyBorder="1" applyAlignment="1">
      <alignment horizontal="left" wrapText="1"/>
    </xf>
    <xf numFmtId="0" fontId="30" fillId="0" borderId="15" xfId="0" applyFont="1" applyBorder="1" applyAlignment="1">
      <alignment horizontal="left"/>
    </xf>
    <xf numFmtId="0" fontId="30" fillId="0" borderId="16" xfId="0" applyFont="1" applyBorder="1" applyAlignment="1">
      <alignment horizontal="left"/>
    </xf>
    <xf numFmtId="43" fontId="5" fillId="3" borderId="1" xfId="1" applyFont="1" applyFill="1" applyBorder="1" applyAlignment="1">
      <alignment horizontal="left" vertical="top" wrapText="1"/>
    </xf>
    <xf numFmtId="43" fontId="3" fillId="3" borderId="1" xfId="1" applyFont="1" applyFill="1" applyBorder="1" applyAlignment="1">
      <alignment horizontal="left" vertical="top" wrapText="1"/>
    </xf>
    <xf numFmtId="0" fontId="16" fillId="3" borderId="1" xfId="0" applyFont="1" applyFill="1" applyBorder="1" applyAlignment="1">
      <alignment horizontal="center" vertical="top"/>
    </xf>
    <xf numFmtId="43" fontId="0" fillId="0" borderId="6" xfId="1" applyFont="1" applyBorder="1" applyAlignment="1">
      <alignment horizontal="center"/>
    </xf>
    <xf numFmtId="43" fontId="0" fillId="0" borderId="7" xfId="1" applyFont="1" applyBorder="1" applyAlignment="1">
      <alignment horizontal="center"/>
    </xf>
    <xf numFmtId="43" fontId="0" fillId="0" borderId="8" xfId="1" applyFont="1"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43" fontId="5" fillId="3" borderId="1" xfId="1" applyFont="1" applyFill="1" applyBorder="1" applyAlignment="1">
      <alignment horizontal="center" vertical="top" wrapText="1"/>
    </xf>
    <xf numFmtId="43" fontId="5" fillId="3" borderId="1" xfId="1" applyFont="1" applyFill="1" applyBorder="1" applyAlignment="1">
      <alignment horizontal="left" wrapText="1"/>
    </xf>
    <xf numFmtId="43" fontId="5" fillId="3" borderId="8" xfId="1" applyFont="1" applyFill="1" applyBorder="1" applyAlignment="1">
      <alignment horizontal="left" wrapText="1"/>
    </xf>
    <xf numFmtId="0" fontId="3" fillId="3" borderId="1" xfId="2" applyFont="1" applyFill="1" applyBorder="1" applyAlignment="1">
      <alignment horizontal="center" wrapText="1"/>
    </xf>
    <xf numFmtId="0" fontId="3" fillId="3" borderId="1" xfId="2" applyFont="1" applyFill="1" applyBorder="1" applyAlignment="1">
      <alignment horizontal="center" vertical="top" wrapText="1"/>
    </xf>
  </cellXfs>
  <cellStyles count="16">
    <cellStyle name="0,0_x000d__x000a_NA_x000d__x000a_ 2 6" xfId="14" xr:uid="{356B1039-7350-45CE-BBAC-8AE21AEBCC20}"/>
    <cellStyle name="Comma" xfId="1" builtinId="3"/>
    <cellStyle name="Currency 4" xfId="12" xr:uid="{D6A43A43-45D4-4AA4-A6AE-CA40F4947E44}"/>
    <cellStyle name="Explanatory Text 2 2" xfId="11" xr:uid="{3D11545B-2680-48F8-9ED4-0156A772677F}"/>
    <cellStyle name="Normal" xfId="0" builtinId="0"/>
    <cellStyle name="Normal 115" xfId="3" xr:uid="{593EF07E-2BCF-496A-A848-80A3CD0D16D7}"/>
    <cellStyle name="Normal 116" xfId="4" xr:uid="{CAD7AA7E-9811-4CA3-ACF1-AC0642935C1B}"/>
    <cellStyle name="Normal 147" xfId="5" xr:uid="{BDFE41C3-9B1B-4B1C-B26F-B8378F69B4C4}"/>
    <cellStyle name="Normal 148" xfId="6" xr:uid="{EBBC958C-4931-4AF0-8F30-90482FC622FC}"/>
    <cellStyle name="Normal 155" xfId="7" xr:uid="{6D443FA9-C70C-488B-8AA4-1A9E6FC31F7F}"/>
    <cellStyle name="Normal 158" xfId="8" xr:uid="{58A78FCE-9808-46A6-9B7A-717947EE8E13}"/>
    <cellStyle name="Normal 164" xfId="9" xr:uid="{E00503D3-1A69-45FB-AECB-DC3A3DDA09E1}"/>
    <cellStyle name="Normal 3 2 3" xfId="10" xr:uid="{2F0E88A0-8ADC-46EE-A971-DCD495A1A187}"/>
    <cellStyle name="Normal 5 3" xfId="2" xr:uid="{19E83009-C056-4402-B49F-937CE95DA093}"/>
    <cellStyle name="Normal 68" xfId="15" xr:uid="{43B0A904-BA67-4DF2-8F7A-BC34A1890DD7}"/>
    <cellStyle name="Percent 2" xfId="13" xr:uid="{99124A2E-23D5-4A14-9937-3B2E3A3E76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CB6B0E-93DC-457D-99AD-BF1507CE9B95}" name="Table1" displayName="Table1" ref="A1:D2" totalsRowShown="0">
  <autoFilter ref="A1:D2" xr:uid="{48CB6B0E-93DC-457D-99AD-BF1507CE9B95}"/>
  <tableColumns count="4">
    <tableColumn id="1" xr3:uid="{C6A50049-AB8B-43F9-A1F6-ED7B088B85B7}" name="No"/>
    <tableColumn id="2" xr3:uid="{C5F9C349-F1B7-4A5E-9C00-6847EFBF71B1}" name="name "/>
    <tableColumn id="3" xr3:uid="{242E9CD7-B6CC-40D2-89C7-61C55F5EB8AE}" name="qty"/>
    <tableColumn id="4" xr3:uid="{A69C32ED-A7CF-417B-B2B7-EBC85AE34C58}" name="uo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cpq-c.dahuatech.com/" TargetMode="External"/><Relationship Id="rId1" Type="http://schemas.openxmlformats.org/officeDocument/2006/relationships/hyperlink" Target="https://cpq-c.dahuatech.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47BAF-6295-4FDE-80B0-8DEFC9B43572}">
  <dimension ref="B1:K31"/>
  <sheetViews>
    <sheetView topLeftCell="A9" zoomScale="115" zoomScaleNormal="115" workbookViewId="0">
      <selection activeCell="B10" sqref="B10:F10"/>
    </sheetView>
  </sheetViews>
  <sheetFormatPr defaultRowHeight="14.5"/>
  <cols>
    <col min="3" max="3" width="40.54296875" customWidth="1"/>
    <col min="4" max="4" width="34.1796875" customWidth="1"/>
  </cols>
  <sheetData>
    <row r="1" spans="2:11" ht="15.5">
      <c r="B1" s="139" t="s">
        <v>251</v>
      </c>
      <c r="C1" s="140"/>
      <c r="D1" s="141"/>
    </row>
    <row r="2" spans="2:11" ht="15.5">
      <c r="B2" s="115" t="s">
        <v>0</v>
      </c>
      <c r="C2" s="115" t="s">
        <v>252</v>
      </c>
      <c r="D2" s="115" t="s">
        <v>253</v>
      </c>
    </row>
    <row r="3" spans="2:11" ht="15.5">
      <c r="B3" s="116">
        <v>1</v>
      </c>
      <c r="C3" s="116" t="s">
        <v>254</v>
      </c>
      <c r="D3" s="117">
        <f>CCTV!I35</f>
        <v>71584529.860000014</v>
      </c>
    </row>
    <row r="4" spans="2:11" ht="15.5">
      <c r="B4" s="116">
        <v>2</v>
      </c>
      <c r="C4" s="116" t="s">
        <v>255</v>
      </c>
      <c r="D4" s="117">
        <f>CCTV_SOC!J27</f>
        <v>16999373.68</v>
      </c>
    </row>
    <row r="5" spans="2:11" ht="15.5">
      <c r="B5" s="116">
        <v>3</v>
      </c>
      <c r="C5" s="116" t="s">
        <v>256</v>
      </c>
      <c r="D5" s="117">
        <f>OCS!I39</f>
        <v>65308396.619999997</v>
      </c>
    </row>
    <row r="6" spans="2:11" ht="15.5">
      <c r="B6" s="116">
        <v>4</v>
      </c>
      <c r="C6" s="116" t="s">
        <v>257</v>
      </c>
      <c r="D6" s="117">
        <f>SCS!I28</f>
        <v>34064702</v>
      </c>
    </row>
    <row r="7" spans="2:11" ht="15.5">
      <c r="B7" s="116">
        <v>5</v>
      </c>
      <c r="C7" s="116" t="s">
        <v>258</v>
      </c>
      <c r="D7" s="117">
        <f>PS!I23</f>
        <v>26035814.48</v>
      </c>
    </row>
    <row r="8" spans="2:11" ht="16" thickBot="1">
      <c r="B8" s="118"/>
      <c r="C8" s="118" t="s">
        <v>259</v>
      </c>
      <c r="D8" s="118">
        <f>SUM(D3:D7)</f>
        <v>213992816.64000002</v>
      </c>
      <c r="E8" s="119"/>
      <c r="F8" s="119"/>
    </row>
    <row r="9" spans="2:11" ht="16" thickBot="1">
      <c r="B9" s="142"/>
      <c r="C9" s="143"/>
      <c r="D9" s="143"/>
      <c r="E9" s="143"/>
      <c r="F9" s="143"/>
      <c r="G9" s="120"/>
      <c r="H9" s="120"/>
      <c r="I9" s="120"/>
      <c r="J9" s="120"/>
      <c r="K9" s="121"/>
    </row>
    <row r="10" spans="2:11" ht="18.5">
      <c r="B10" s="144" t="s">
        <v>260</v>
      </c>
      <c r="C10" s="145"/>
      <c r="D10" s="145"/>
      <c r="E10" s="145"/>
      <c r="F10" s="145"/>
      <c r="G10" s="122"/>
      <c r="H10" s="122"/>
      <c r="I10" s="122"/>
      <c r="J10" s="122"/>
      <c r="K10" s="123"/>
    </row>
    <row r="11" spans="2:11" ht="15.5">
      <c r="B11" s="146"/>
      <c r="C11" s="147"/>
      <c r="D11" s="147"/>
      <c r="E11" s="147"/>
      <c r="F11" s="147"/>
      <c r="K11" s="124"/>
    </row>
    <row r="12" spans="2:11" ht="15.5">
      <c r="B12" s="125">
        <v>1</v>
      </c>
      <c r="C12" s="126" t="s">
        <v>261</v>
      </c>
      <c r="D12" s="126"/>
      <c r="E12" s="127"/>
      <c r="K12" s="124"/>
    </row>
    <row r="13" spans="2:11" ht="15.5">
      <c r="B13" s="125">
        <v>2</v>
      </c>
      <c r="C13" s="126" t="s">
        <v>262</v>
      </c>
      <c r="D13" s="126"/>
      <c r="E13" s="127"/>
      <c r="K13" s="124"/>
    </row>
    <row r="14" spans="2:11" ht="15.5">
      <c r="B14" s="128"/>
      <c r="C14" s="129" t="s">
        <v>263</v>
      </c>
      <c r="D14" s="130"/>
      <c r="E14" s="127"/>
      <c r="K14" s="124"/>
    </row>
    <row r="15" spans="2:11" ht="15.5">
      <c r="B15" s="128"/>
      <c r="C15" s="129" t="s">
        <v>264</v>
      </c>
      <c r="D15" s="130"/>
      <c r="E15" s="127"/>
      <c r="K15" s="124"/>
    </row>
    <row r="16" spans="2:11" ht="15.5">
      <c r="B16" s="128"/>
      <c r="C16" s="129" t="s">
        <v>265</v>
      </c>
      <c r="D16" s="130"/>
      <c r="E16" s="127"/>
      <c r="K16" s="124"/>
    </row>
    <row r="17" spans="2:11" ht="15.5">
      <c r="B17" s="128"/>
      <c r="C17" s="129" t="s">
        <v>266</v>
      </c>
      <c r="D17" s="130"/>
      <c r="E17" s="127"/>
      <c r="K17" s="124"/>
    </row>
    <row r="18" spans="2:11" ht="15.5">
      <c r="B18" s="128"/>
      <c r="C18" s="129" t="s">
        <v>267</v>
      </c>
      <c r="D18" s="130"/>
      <c r="E18" s="127"/>
      <c r="K18" s="124"/>
    </row>
    <row r="19" spans="2:11" ht="15.5">
      <c r="B19" s="128"/>
      <c r="C19" s="129" t="s">
        <v>268</v>
      </c>
      <c r="D19" s="130"/>
      <c r="E19" s="127"/>
      <c r="K19" s="124"/>
    </row>
    <row r="20" spans="2:11" ht="15.5">
      <c r="B20" s="128"/>
      <c r="C20" s="129" t="s">
        <v>269</v>
      </c>
      <c r="D20" s="130"/>
      <c r="E20" s="127"/>
      <c r="K20" s="124"/>
    </row>
    <row r="21" spans="2:11" ht="15.5">
      <c r="B21" s="128"/>
      <c r="C21" s="129" t="s">
        <v>270</v>
      </c>
      <c r="D21" s="130"/>
      <c r="E21" s="127"/>
      <c r="K21" s="124"/>
    </row>
    <row r="22" spans="2:11" ht="15.5">
      <c r="B22" s="128"/>
      <c r="C22" s="129" t="s">
        <v>271</v>
      </c>
      <c r="D22" s="130"/>
      <c r="E22" s="127"/>
      <c r="K22" s="124"/>
    </row>
    <row r="23" spans="2:11" ht="15.5">
      <c r="B23" s="128"/>
      <c r="C23" s="129" t="s">
        <v>272</v>
      </c>
      <c r="D23" s="130"/>
      <c r="E23" s="127"/>
      <c r="K23" s="124"/>
    </row>
    <row r="24" spans="2:11" ht="15.5">
      <c r="B24" s="125">
        <v>3</v>
      </c>
      <c r="C24" s="126" t="s">
        <v>273</v>
      </c>
      <c r="D24" s="126"/>
      <c r="E24" s="127"/>
      <c r="K24" s="124"/>
    </row>
    <row r="25" spans="2:11" ht="15.5">
      <c r="B25" s="128"/>
      <c r="C25" s="129" t="s">
        <v>274</v>
      </c>
      <c r="D25" s="130"/>
      <c r="E25" s="127"/>
      <c r="K25" s="124"/>
    </row>
    <row r="26" spans="2:11" ht="15.5">
      <c r="B26" s="128"/>
      <c r="C26" s="129" t="s">
        <v>275</v>
      </c>
      <c r="D26" s="130"/>
      <c r="E26" s="127"/>
      <c r="K26" s="124"/>
    </row>
    <row r="27" spans="2:11" ht="15.5">
      <c r="B27" s="131">
        <v>4</v>
      </c>
      <c r="C27" s="132" t="s">
        <v>276</v>
      </c>
      <c r="D27" s="133"/>
      <c r="E27" s="127"/>
      <c r="K27" s="124"/>
    </row>
    <row r="28" spans="2:11" ht="15.5">
      <c r="B28" s="134"/>
      <c r="C28" s="135" t="s">
        <v>277</v>
      </c>
      <c r="D28" s="136"/>
      <c r="E28" s="127"/>
      <c r="K28" s="124"/>
    </row>
    <row r="29" spans="2:11" ht="15.5">
      <c r="B29" s="134"/>
      <c r="C29" s="135" t="s">
        <v>278</v>
      </c>
      <c r="D29" s="136"/>
      <c r="E29" s="127"/>
      <c r="K29" s="124"/>
    </row>
    <row r="30" spans="2:11" ht="15.5">
      <c r="B30" s="134"/>
      <c r="C30" s="137" t="s">
        <v>279</v>
      </c>
      <c r="D30" s="137"/>
      <c r="E30" s="127"/>
      <c r="K30" s="124"/>
    </row>
    <row r="31" spans="2:11" ht="15" thickBot="1">
      <c r="B31" s="138"/>
      <c r="C31" s="148"/>
      <c r="D31" s="149"/>
      <c r="E31" s="149"/>
      <c r="F31" s="149"/>
      <c r="G31" s="149"/>
      <c r="H31" s="149"/>
      <c r="I31" s="149"/>
      <c r="J31" s="149"/>
      <c r="K31" s="150"/>
    </row>
  </sheetData>
  <mergeCells count="5">
    <mergeCell ref="B1:D1"/>
    <mergeCell ref="B9:F9"/>
    <mergeCell ref="B10:F10"/>
    <mergeCell ref="B11:F11"/>
    <mergeCell ref="C31:K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C75C5-C887-4A51-9A9E-E7E4DA2391E5}">
  <dimension ref="A1:I56"/>
  <sheetViews>
    <sheetView tabSelected="1" zoomScale="74" zoomScaleNormal="74" workbookViewId="0">
      <selection activeCell="C3" sqref="C3"/>
    </sheetView>
  </sheetViews>
  <sheetFormatPr defaultRowHeight="14.5"/>
  <cols>
    <col min="1" max="1" width="7.453125" style="30" customWidth="1"/>
    <col min="2" max="2" width="30.54296875" style="31" customWidth="1"/>
    <col min="3" max="3" width="63.1796875" style="31" customWidth="1"/>
    <col min="4" max="4" width="13.453125" style="77" customWidth="1"/>
    <col min="5" max="5" width="19.81640625" style="77" customWidth="1"/>
    <col min="6" max="6" width="21.26953125" style="77" customWidth="1"/>
    <col min="7" max="7" width="14.54296875" style="77" customWidth="1"/>
    <col min="8" max="8" width="15.453125" bestFit="1" customWidth="1"/>
    <col min="9" max="9" width="17.54296875" customWidth="1"/>
  </cols>
  <sheetData>
    <row r="1" spans="1:9" ht="45">
      <c r="A1" s="2" t="s">
        <v>0</v>
      </c>
      <c r="B1" s="3" t="s">
        <v>1</v>
      </c>
      <c r="C1" s="4" t="s">
        <v>2</v>
      </c>
      <c r="D1" s="78" t="s">
        <v>3</v>
      </c>
      <c r="E1" s="78" t="s">
        <v>4</v>
      </c>
      <c r="F1" s="79" t="s">
        <v>163</v>
      </c>
      <c r="G1" s="79" t="s">
        <v>164</v>
      </c>
      <c r="H1" s="79" t="s">
        <v>242</v>
      </c>
      <c r="I1" s="79" t="s">
        <v>243</v>
      </c>
    </row>
    <row r="2" spans="1:9" ht="41" customHeight="1">
      <c r="A2" s="5">
        <v>1</v>
      </c>
      <c r="B2" s="151" t="s">
        <v>244</v>
      </c>
      <c r="C2" s="151"/>
      <c r="D2" s="83"/>
      <c r="E2" s="83"/>
      <c r="F2" s="83"/>
      <c r="G2" s="83"/>
      <c r="H2" s="83"/>
      <c r="I2" s="83"/>
    </row>
    <row r="3" spans="1:9" ht="195.5" customHeight="1">
      <c r="A3" s="7">
        <v>1.1000000000000001</v>
      </c>
      <c r="B3" s="8" t="s">
        <v>5</v>
      </c>
      <c r="C3" s="9" t="s">
        <v>6</v>
      </c>
      <c r="D3" s="75">
        <v>2</v>
      </c>
      <c r="E3" s="75" t="s">
        <v>7</v>
      </c>
      <c r="F3" s="84">
        <v>0</v>
      </c>
      <c r="G3" s="76">
        <f>F3+D3</f>
        <v>2</v>
      </c>
      <c r="H3" s="106">
        <v>1385936.87</v>
      </c>
      <c r="I3" s="106">
        <f>H3*G3</f>
        <v>2771873.74</v>
      </c>
    </row>
    <row r="4" spans="1:9" ht="16" hidden="1">
      <c r="A4" s="7">
        <v>1.1000000000000001</v>
      </c>
      <c r="B4" s="8" t="s">
        <v>8</v>
      </c>
      <c r="C4" s="10" t="s">
        <v>9</v>
      </c>
      <c r="D4" s="75">
        <v>16</v>
      </c>
      <c r="E4" s="75" t="s">
        <v>7</v>
      </c>
      <c r="F4" s="76">
        <v>0</v>
      </c>
      <c r="G4" s="76">
        <f t="shared" ref="G4:G34" si="0">F4+D4</f>
        <v>16</v>
      </c>
      <c r="H4" s="106"/>
      <c r="I4" s="106"/>
    </row>
    <row r="5" spans="1:9" ht="44" customHeight="1">
      <c r="A5" s="5">
        <v>2</v>
      </c>
      <c r="B5" s="151" t="s">
        <v>10</v>
      </c>
      <c r="C5" s="151"/>
      <c r="D5" s="80"/>
      <c r="E5" s="80"/>
      <c r="F5" s="80"/>
      <c r="G5" s="83">
        <f t="shared" si="0"/>
        <v>0</v>
      </c>
      <c r="H5" s="83"/>
      <c r="I5" s="83"/>
    </row>
    <row r="6" spans="1:9" ht="90">
      <c r="A6" s="7">
        <v>2.1</v>
      </c>
      <c r="B6" s="12" t="s">
        <v>11</v>
      </c>
      <c r="C6" s="12" t="s">
        <v>12</v>
      </c>
      <c r="D6" s="75">
        <v>4</v>
      </c>
      <c r="E6" s="75" t="s">
        <v>7</v>
      </c>
      <c r="F6" s="76">
        <v>0</v>
      </c>
      <c r="G6" s="76">
        <f t="shared" si="0"/>
        <v>4</v>
      </c>
      <c r="H6" s="106">
        <v>2512174.0800000001</v>
      </c>
      <c r="I6" s="106">
        <f>H6*G6</f>
        <v>10048696.32</v>
      </c>
    </row>
    <row r="7" spans="1:9" ht="45" customHeight="1">
      <c r="A7" s="5">
        <v>3</v>
      </c>
      <c r="B7" s="151" t="s">
        <v>13</v>
      </c>
      <c r="C7" s="151"/>
      <c r="D7" s="83"/>
      <c r="E7" s="83"/>
      <c r="F7" s="83"/>
      <c r="G7" s="83"/>
      <c r="H7" s="83"/>
      <c r="I7" s="83">
        <f t="shared" ref="I7:I34" si="1">H7*G7</f>
        <v>0</v>
      </c>
    </row>
    <row r="8" spans="1:9" ht="108.5">
      <c r="A8" s="7">
        <v>3.1</v>
      </c>
      <c r="B8" s="13" t="s">
        <v>14</v>
      </c>
      <c r="C8" s="14" t="s">
        <v>15</v>
      </c>
      <c r="D8" s="75">
        <v>45</v>
      </c>
      <c r="E8" s="75" t="s">
        <v>7</v>
      </c>
      <c r="F8" s="76">
        <v>35</v>
      </c>
      <c r="G8" s="76">
        <f t="shared" si="0"/>
        <v>80</v>
      </c>
      <c r="H8" s="106">
        <v>187205.28</v>
      </c>
      <c r="I8" s="106">
        <f t="shared" si="1"/>
        <v>14976422.4</v>
      </c>
    </row>
    <row r="9" spans="1:9" ht="43" customHeight="1">
      <c r="A9" s="5">
        <v>4</v>
      </c>
      <c r="B9" s="151" t="s">
        <v>16</v>
      </c>
      <c r="C9" s="151"/>
      <c r="D9" s="83"/>
      <c r="E9" s="83"/>
      <c r="F9" s="83"/>
      <c r="G9" s="83"/>
      <c r="H9" s="83"/>
      <c r="I9" s="83"/>
    </row>
    <row r="10" spans="1:9" ht="170.5">
      <c r="A10" s="7">
        <v>4.0999999999999996</v>
      </c>
      <c r="B10" s="15" t="s">
        <v>17</v>
      </c>
      <c r="C10" s="16" t="s">
        <v>18</v>
      </c>
      <c r="D10" s="75">
        <v>45</v>
      </c>
      <c r="E10" s="75" t="s">
        <v>7</v>
      </c>
      <c r="F10" s="76">
        <v>20</v>
      </c>
      <c r="G10" s="76">
        <f t="shared" si="0"/>
        <v>65</v>
      </c>
      <c r="H10" s="106">
        <v>30809.55</v>
      </c>
      <c r="I10" s="106">
        <f t="shared" si="1"/>
        <v>2002620.75</v>
      </c>
    </row>
    <row r="11" spans="1:9" ht="46.5" customHeight="1">
      <c r="A11" s="5">
        <v>5</v>
      </c>
      <c r="B11" s="151" t="s">
        <v>19</v>
      </c>
      <c r="C11" s="151"/>
      <c r="D11" s="80"/>
      <c r="E11" s="80"/>
      <c r="F11" s="83"/>
      <c r="G11" s="83"/>
      <c r="H11" s="83"/>
      <c r="I11" s="83">
        <f t="shared" si="1"/>
        <v>0</v>
      </c>
    </row>
    <row r="12" spans="1:9" ht="155">
      <c r="A12" s="7">
        <v>5.0999999999999996</v>
      </c>
      <c r="B12" s="17" t="s">
        <v>20</v>
      </c>
      <c r="C12" s="18" t="s">
        <v>21</v>
      </c>
      <c r="D12" s="75">
        <v>35</v>
      </c>
      <c r="E12" s="75" t="s">
        <v>7</v>
      </c>
      <c r="F12" s="76">
        <v>0</v>
      </c>
      <c r="G12" s="76">
        <f t="shared" si="0"/>
        <v>35</v>
      </c>
      <c r="H12" s="106">
        <v>113508.86</v>
      </c>
      <c r="I12" s="106">
        <f t="shared" si="1"/>
        <v>3972810.1</v>
      </c>
    </row>
    <row r="13" spans="1:9" ht="33" customHeight="1">
      <c r="A13" s="5">
        <v>6</v>
      </c>
      <c r="B13" s="151" t="s">
        <v>22</v>
      </c>
      <c r="C13" s="151"/>
      <c r="D13" s="80"/>
      <c r="E13" s="80"/>
      <c r="F13" s="83"/>
      <c r="G13" s="83"/>
      <c r="H13" s="83"/>
      <c r="I13" s="83"/>
    </row>
    <row r="14" spans="1:9" ht="120">
      <c r="A14" s="7">
        <v>6.1</v>
      </c>
      <c r="B14" s="15" t="s">
        <v>23</v>
      </c>
      <c r="C14" s="12" t="s">
        <v>24</v>
      </c>
      <c r="D14" s="75">
        <v>55</v>
      </c>
      <c r="E14" s="75" t="s">
        <v>7</v>
      </c>
      <c r="F14" s="76">
        <v>30</v>
      </c>
      <c r="G14" s="76">
        <f t="shared" si="0"/>
        <v>85</v>
      </c>
      <c r="H14" s="106">
        <v>27566.44</v>
      </c>
      <c r="I14" s="106">
        <f t="shared" si="1"/>
        <v>2343147.4</v>
      </c>
    </row>
    <row r="15" spans="1:9" ht="36" customHeight="1">
      <c r="A15" s="5">
        <v>7</v>
      </c>
      <c r="B15" s="151" t="s">
        <v>25</v>
      </c>
      <c r="C15" s="151"/>
      <c r="D15" s="83"/>
      <c r="E15" s="83"/>
      <c r="F15" s="83"/>
      <c r="G15" s="83"/>
      <c r="H15" s="83"/>
      <c r="I15" s="83"/>
    </row>
    <row r="16" spans="1:9" ht="139.5">
      <c r="A16" s="7">
        <v>7.1</v>
      </c>
      <c r="B16" s="15" t="s">
        <v>26</v>
      </c>
      <c r="C16" s="19" t="s">
        <v>27</v>
      </c>
      <c r="D16" s="75">
        <v>25</v>
      </c>
      <c r="E16" s="75" t="s">
        <v>7</v>
      </c>
      <c r="F16" s="76">
        <v>0</v>
      </c>
      <c r="G16" s="76">
        <f t="shared" si="0"/>
        <v>25</v>
      </c>
      <c r="H16" s="106">
        <v>122832.81</v>
      </c>
      <c r="I16" s="106">
        <f t="shared" si="1"/>
        <v>3070820.25</v>
      </c>
    </row>
    <row r="17" spans="1:9" ht="41" customHeight="1">
      <c r="A17" s="5">
        <v>8</v>
      </c>
      <c r="B17" s="151" t="s">
        <v>28</v>
      </c>
      <c r="C17" s="151"/>
      <c r="D17" s="83"/>
      <c r="E17" s="83"/>
      <c r="F17" s="83"/>
      <c r="G17" s="83"/>
      <c r="H17" s="83"/>
      <c r="I17" s="83"/>
    </row>
    <row r="18" spans="1:9" ht="75">
      <c r="A18" s="7">
        <v>8.1</v>
      </c>
      <c r="B18" s="17" t="s">
        <v>29</v>
      </c>
      <c r="C18" s="12" t="s">
        <v>30</v>
      </c>
      <c r="D18" s="75">
        <v>7</v>
      </c>
      <c r="E18" s="75" t="s">
        <v>7</v>
      </c>
      <c r="F18" s="76">
        <v>3</v>
      </c>
      <c r="G18" s="76">
        <f t="shared" si="0"/>
        <v>10</v>
      </c>
      <c r="H18" s="106">
        <v>389578.64</v>
      </c>
      <c r="I18" s="106">
        <f t="shared" si="1"/>
        <v>3895786.4000000004</v>
      </c>
    </row>
    <row r="19" spans="1:9" ht="41" customHeight="1">
      <c r="A19" s="5">
        <v>10</v>
      </c>
      <c r="B19" s="151" t="s">
        <v>31</v>
      </c>
      <c r="C19" s="151"/>
      <c r="D19" s="83"/>
      <c r="E19" s="83"/>
      <c r="F19" s="83"/>
      <c r="G19" s="83"/>
      <c r="H19" s="83"/>
      <c r="I19" s="83">
        <f t="shared" si="1"/>
        <v>0</v>
      </c>
    </row>
    <row r="20" spans="1:9" ht="31">
      <c r="A20" s="7">
        <v>10.1</v>
      </c>
      <c r="B20" s="20" t="s">
        <v>32</v>
      </c>
      <c r="C20" s="21" t="s">
        <v>33</v>
      </c>
      <c r="D20" s="75">
        <v>4</v>
      </c>
      <c r="E20" s="75" t="s">
        <v>7</v>
      </c>
      <c r="F20" s="76">
        <v>0</v>
      </c>
      <c r="G20" s="76">
        <f t="shared" si="0"/>
        <v>4</v>
      </c>
      <c r="H20" s="106">
        <v>600861.72</v>
      </c>
      <c r="I20" s="106">
        <f t="shared" si="1"/>
        <v>2403446.88</v>
      </c>
    </row>
    <row r="21" spans="1:9" ht="41" customHeight="1">
      <c r="A21" s="5">
        <v>11</v>
      </c>
      <c r="B21" s="151" t="s">
        <v>34</v>
      </c>
      <c r="C21" s="151"/>
      <c r="D21" s="80"/>
      <c r="E21" s="80"/>
      <c r="F21" s="83"/>
      <c r="G21" s="83"/>
      <c r="H21" s="83"/>
      <c r="I21" s="83">
        <f t="shared" si="1"/>
        <v>0</v>
      </c>
    </row>
    <row r="22" spans="1:9" ht="186">
      <c r="A22" s="7"/>
      <c r="B22" s="20" t="s">
        <v>35</v>
      </c>
      <c r="C22" s="20" t="s">
        <v>36</v>
      </c>
      <c r="D22" s="85">
        <v>4</v>
      </c>
      <c r="E22" s="85" t="s">
        <v>7</v>
      </c>
      <c r="F22" s="76">
        <v>0</v>
      </c>
      <c r="G22" s="76">
        <f t="shared" si="0"/>
        <v>4</v>
      </c>
      <c r="H22" s="106">
        <v>89026.559999999998</v>
      </c>
      <c r="I22" s="106">
        <f t="shared" si="1"/>
        <v>356106.23999999999</v>
      </c>
    </row>
    <row r="23" spans="1:9" ht="40" customHeight="1">
      <c r="A23" s="22">
        <v>12</v>
      </c>
      <c r="B23" s="151" t="s">
        <v>37</v>
      </c>
      <c r="C23" s="151"/>
      <c r="D23" s="80"/>
      <c r="E23" s="80"/>
      <c r="F23" s="83"/>
      <c r="G23" s="83"/>
      <c r="H23" s="83"/>
      <c r="I23" s="83"/>
    </row>
    <row r="24" spans="1:9" ht="45">
      <c r="A24" s="23"/>
      <c r="B24" s="12" t="s">
        <v>38</v>
      </c>
      <c r="C24" s="12" t="s">
        <v>39</v>
      </c>
      <c r="D24" s="75">
        <v>50</v>
      </c>
      <c r="E24" s="75" t="s">
        <v>7</v>
      </c>
      <c r="F24" s="76">
        <v>30</v>
      </c>
      <c r="G24" s="76">
        <f t="shared" si="0"/>
        <v>80</v>
      </c>
      <c r="H24" s="106">
        <v>202689.82</v>
      </c>
      <c r="I24" s="106">
        <f t="shared" si="1"/>
        <v>16215185.600000001</v>
      </c>
    </row>
    <row r="25" spans="1:9" ht="41" customHeight="1">
      <c r="A25" s="5">
        <v>13</v>
      </c>
      <c r="B25" s="151" t="s">
        <v>40</v>
      </c>
      <c r="C25" s="151"/>
      <c r="D25" s="80"/>
      <c r="E25" s="80"/>
      <c r="F25" s="83"/>
      <c r="G25" s="83"/>
      <c r="H25" s="83"/>
      <c r="I25" s="83"/>
    </row>
    <row r="26" spans="1:9" ht="31">
      <c r="A26" s="7"/>
      <c r="B26" s="20" t="s">
        <v>41</v>
      </c>
      <c r="C26" s="20" t="s">
        <v>42</v>
      </c>
      <c r="D26" s="75">
        <v>80</v>
      </c>
      <c r="E26" s="75" t="s">
        <v>7</v>
      </c>
      <c r="F26" s="76">
        <v>0</v>
      </c>
      <c r="G26" s="76">
        <f t="shared" si="0"/>
        <v>80</v>
      </c>
      <c r="H26" s="106">
        <v>4451.33</v>
      </c>
      <c r="I26" s="106">
        <f t="shared" si="1"/>
        <v>356106.4</v>
      </c>
    </row>
    <row r="27" spans="1:9" ht="47" customHeight="1">
      <c r="A27" s="22">
        <v>14</v>
      </c>
      <c r="B27" s="151" t="s">
        <v>43</v>
      </c>
      <c r="C27" s="151"/>
      <c r="D27" s="80"/>
      <c r="E27" s="80"/>
      <c r="F27" s="83"/>
      <c r="G27" s="83"/>
      <c r="H27" s="83"/>
      <c r="I27" s="83"/>
    </row>
    <row r="28" spans="1:9" ht="62">
      <c r="A28" s="24"/>
      <c r="B28" s="15" t="s">
        <v>44</v>
      </c>
      <c r="C28" s="25" t="s">
        <v>45</v>
      </c>
      <c r="D28" s="75">
        <v>2</v>
      </c>
      <c r="E28" s="75" t="s">
        <v>7</v>
      </c>
      <c r="F28" s="76">
        <v>0</v>
      </c>
      <c r="G28" s="76">
        <f t="shared" si="0"/>
        <v>2</v>
      </c>
      <c r="H28" s="106">
        <v>79488</v>
      </c>
      <c r="I28" s="106">
        <f t="shared" si="1"/>
        <v>158976</v>
      </c>
    </row>
    <row r="29" spans="1:9" ht="48" customHeight="1">
      <c r="A29" s="22">
        <v>15</v>
      </c>
      <c r="B29" s="151" t="s">
        <v>46</v>
      </c>
      <c r="C29" s="151"/>
      <c r="D29" s="80"/>
      <c r="E29" s="80"/>
      <c r="F29" s="83"/>
      <c r="G29" s="83"/>
      <c r="H29" s="83"/>
      <c r="I29" s="83"/>
    </row>
    <row r="30" spans="1:9" ht="46.5">
      <c r="A30" s="24"/>
      <c r="B30" s="15" t="s">
        <v>47</v>
      </c>
      <c r="C30" s="15" t="s">
        <v>48</v>
      </c>
      <c r="D30" s="75">
        <v>150</v>
      </c>
      <c r="E30" s="75" t="s">
        <v>7</v>
      </c>
      <c r="F30" s="76">
        <v>150</v>
      </c>
      <c r="G30" s="76">
        <f t="shared" si="0"/>
        <v>300</v>
      </c>
      <c r="H30" s="106">
        <v>5961.6</v>
      </c>
      <c r="I30" s="106">
        <f t="shared" si="1"/>
        <v>1788480</v>
      </c>
    </row>
    <row r="31" spans="1:9" ht="42" customHeight="1">
      <c r="A31" s="5">
        <v>16</v>
      </c>
      <c r="B31" s="151" t="s">
        <v>49</v>
      </c>
      <c r="C31" s="151"/>
      <c r="D31" s="83"/>
      <c r="E31" s="83"/>
      <c r="F31" s="83"/>
      <c r="G31" s="83"/>
      <c r="H31" s="83"/>
      <c r="I31" s="83"/>
    </row>
    <row r="32" spans="1:9" ht="15.5">
      <c r="A32" s="7"/>
      <c r="B32" s="20" t="s">
        <v>50</v>
      </c>
      <c r="C32" s="26" t="s">
        <v>51</v>
      </c>
      <c r="D32" s="86">
        <v>120</v>
      </c>
      <c r="E32" s="75" t="s">
        <v>7</v>
      </c>
      <c r="F32" s="76">
        <v>120</v>
      </c>
      <c r="G32" s="76">
        <f t="shared" si="0"/>
        <v>240</v>
      </c>
      <c r="H32" s="106">
        <v>28262.400000000001</v>
      </c>
      <c r="I32" s="106">
        <f t="shared" si="1"/>
        <v>6782976</v>
      </c>
    </row>
    <row r="33" spans="1:9" ht="40" customHeight="1">
      <c r="A33" s="22">
        <v>17</v>
      </c>
      <c r="B33" s="151" t="s">
        <v>52</v>
      </c>
      <c r="C33" s="151"/>
      <c r="D33" s="80"/>
      <c r="E33" s="80"/>
      <c r="F33" s="83"/>
      <c r="G33" s="83"/>
      <c r="H33" s="83"/>
      <c r="I33" s="83">
        <f t="shared" si="1"/>
        <v>0</v>
      </c>
    </row>
    <row r="34" spans="1:9" ht="103" customHeight="1">
      <c r="A34" s="24"/>
      <c r="B34" s="27" t="s">
        <v>53</v>
      </c>
      <c r="C34" s="28" t="s">
        <v>54</v>
      </c>
      <c r="D34" s="75">
        <v>2</v>
      </c>
      <c r="E34" s="75" t="s">
        <v>7</v>
      </c>
      <c r="F34" s="76">
        <v>2</v>
      </c>
      <c r="G34" s="76">
        <f t="shared" si="0"/>
        <v>4</v>
      </c>
      <c r="H34" s="106">
        <v>803237.28</v>
      </c>
      <c r="I34" s="106">
        <f t="shared" si="1"/>
        <v>3212949.12</v>
      </c>
    </row>
    <row r="35" spans="1:9" ht="63" customHeight="1">
      <c r="A35" s="29"/>
      <c r="B35" s="151" t="s">
        <v>55</v>
      </c>
      <c r="C35" s="151"/>
      <c r="D35" s="83"/>
      <c r="E35" s="83"/>
      <c r="F35" s="83"/>
      <c r="G35" s="83"/>
      <c r="H35" s="83">
        <f>SUM(H3:H34)</f>
        <v>6583591.2399999993</v>
      </c>
      <c r="I35" s="83">
        <f>SUM(I6:I34)</f>
        <v>71584529.860000014</v>
      </c>
    </row>
    <row r="39" spans="1:9">
      <c r="A39" s="32"/>
    </row>
    <row r="42" spans="1:9">
      <c r="A42" s="32"/>
    </row>
    <row r="44" spans="1:9">
      <c r="A44" s="33"/>
    </row>
    <row r="45" spans="1:9">
      <c r="A45" s="33"/>
    </row>
    <row r="52" spans="1:3">
      <c r="C52" s="34"/>
    </row>
    <row r="56" spans="1:3">
      <c r="A56" s="33"/>
    </row>
  </sheetData>
  <mergeCells count="17">
    <mergeCell ref="B25:C25"/>
    <mergeCell ref="B2:C2"/>
    <mergeCell ref="B5:C5"/>
    <mergeCell ref="B7:C7"/>
    <mergeCell ref="B9:C9"/>
    <mergeCell ref="B11:C11"/>
    <mergeCell ref="B13:C13"/>
    <mergeCell ref="B15:C15"/>
    <mergeCell ref="B17:C17"/>
    <mergeCell ref="B19:C19"/>
    <mergeCell ref="B21:C21"/>
    <mergeCell ref="B23:C23"/>
    <mergeCell ref="B27:C27"/>
    <mergeCell ref="B29:C29"/>
    <mergeCell ref="B31:C31"/>
    <mergeCell ref="B33:C33"/>
    <mergeCell ref="B35:C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7586-E8B6-4E3B-A53E-35A4297F61E1}">
  <dimension ref="A1:J27"/>
  <sheetViews>
    <sheetView topLeftCell="A9" zoomScale="70" zoomScaleNormal="70" workbookViewId="0">
      <selection activeCell="G27" sqref="G27"/>
    </sheetView>
  </sheetViews>
  <sheetFormatPr defaultColWidth="9.1796875" defaultRowHeight="14.5"/>
  <cols>
    <col min="1" max="1" width="0.7265625" style="57" customWidth="1"/>
    <col min="2" max="2" width="9.1796875" style="57"/>
    <col min="3" max="3" width="25" style="57" bestFit="1" customWidth="1"/>
    <col min="4" max="4" width="65.81640625" style="57" customWidth="1"/>
    <col min="5" max="5" width="9.1796875" style="57"/>
    <col min="6" max="6" width="9.1796875" style="57" customWidth="1"/>
    <col min="7" max="7" width="39.54296875" style="57" customWidth="1"/>
    <col min="8" max="8" width="23.453125" style="57" customWidth="1"/>
    <col min="9" max="9" width="23" style="57" customWidth="1"/>
    <col min="10" max="10" width="19.54296875" style="57" customWidth="1"/>
    <col min="11" max="16384" width="9.1796875" style="57"/>
  </cols>
  <sheetData>
    <row r="1" spans="1:10" s="88" customFormat="1" ht="45.75" customHeight="1">
      <c r="A1" s="87"/>
      <c r="B1" s="153" t="s">
        <v>209</v>
      </c>
      <c r="C1" s="153"/>
      <c r="D1" s="153"/>
      <c r="E1" s="153"/>
      <c r="F1" s="153"/>
      <c r="G1" s="105"/>
      <c r="H1" s="105"/>
      <c r="I1" s="105"/>
      <c r="J1" s="105"/>
    </row>
    <row r="2" spans="1:10" ht="33.65" customHeight="1">
      <c r="B2" s="89" t="s">
        <v>0</v>
      </c>
      <c r="C2" s="89" t="s">
        <v>1</v>
      </c>
      <c r="D2" s="90" t="s">
        <v>2</v>
      </c>
      <c r="E2" s="89" t="s">
        <v>3</v>
      </c>
      <c r="F2" s="89" t="s">
        <v>4</v>
      </c>
      <c r="G2" s="89" t="s">
        <v>240</v>
      </c>
      <c r="H2" s="89" t="s">
        <v>241</v>
      </c>
      <c r="I2" s="79" t="s">
        <v>242</v>
      </c>
      <c r="J2" s="79" t="s">
        <v>243</v>
      </c>
    </row>
    <row r="3" spans="1:10" s="88" customFormat="1" ht="22.5" customHeight="1">
      <c r="B3" s="91">
        <v>1</v>
      </c>
      <c r="C3" s="152" t="s">
        <v>210</v>
      </c>
      <c r="D3" s="152"/>
      <c r="E3" s="93"/>
      <c r="F3" s="93"/>
      <c r="G3" s="93"/>
      <c r="H3" s="93"/>
      <c r="I3" s="93"/>
      <c r="J3" s="93"/>
    </row>
    <row r="4" spans="1:10" s="88" customFormat="1" ht="104.5" customHeight="1">
      <c r="B4" s="94">
        <v>1.1000000000000001</v>
      </c>
      <c r="C4" s="17" t="s">
        <v>211</v>
      </c>
      <c r="D4" s="41" t="s">
        <v>212</v>
      </c>
      <c r="E4" s="65">
        <v>2</v>
      </c>
      <c r="F4" s="65" t="s">
        <v>7</v>
      </c>
      <c r="G4" s="65">
        <v>0</v>
      </c>
      <c r="H4" s="65">
        <v>2</v>
      </c>
      <c r="I4" s="107">
        <v>61205.760000000002</v>
      </c>
      <c r="J4" s="107">
        <f>I4*H4</f>
        <v>122411.52</v>
      </c>
    </row>
    <row r="5" spans="1:10" s="88" customFormat="1" ht="22.5" customHeight="1">
      <c r="B5" s="91">
        <v>2</v>
      </c>
      <c r="C5" s="152" t="s">
        <v>213</v>
      </c>
      <c r="D5" s="152"/>
      <c r="E5" s="93"/>
      <c r="F5" s="93"/>
      <c r="G5" s="93"/>
      <c r="H5" s="93"/>
      <c r="I5" s="92"/>
      <c r="J5" s="92">
        <f t="shared" ref="J5:J26" si="0">I5*H5</f>
        <v>0</v>
      </c>
    </row>
    <row r="6" spans="1:10" ht="77.25" customHeight="1">
      <c r="B6" s="95">
        <v>2.1</v>
      </c>
      <c r="C6" s="96" t="s">
        <v>107</v>
      </c>
      <c r="D6" s="97" t="s">
        <v>108</v>
      </c>
      <c r="E6" s="96">
        <v>6</v>
      </c>
      <c r="F6" s="96" t="s">
        <v>7</v>
      </c>
      <c r="G6" s="96">
        <v>0</v>
      </c>
      <c r="H6" s="96">
        <v>6</v>
      </c>
      <c r="I6" s="108">
        <v>222257.28</v>
      </c>
      <c r="J6" s="107">
        <f t="shared" si="0"/>
        <v>1333543.68</v>
      </c>
    </row>
    <row r="7" spans="1:10" s="88" customFormat="1" ht="22.5" customHeight="1">
      <c r="B7" s="91">
        <v>3</v>
      </c>
      <c r="C7" s="152" t="s">
        <v>214</v>
      </c>
      <c r="D7" s="152"/>
      <c r="E7" s="93"/>
      <c r="F7" s="93"/>
      <c r="G7" s="93"/>
      <c r="H7" s="93"/>
      <c r="I7" s="92"/>
      <c r="J7" s="92">
        <f t="shared" si="0"/>
        <v>0</v>
      </c>
    </row>
    <row r="8" spans="1:10" s="88" customFormat="1" ht="124">
      <c r="B8" s="94">
        <v>3.1</v>
      </c>
      <c r="C8" s="37" t="s">
        <v>215</v>
      </c>
      <c r="D8" s="26" t="s">
        <v>216</v>
      </c>
      <c r="E8" s="98">
        <v>15</v>
      </c>
      <c r="F8" s="65" t="s">
        <v>7</v>
      </c>
      <c r="G8" s="65">
        <v>0</v>
      </c>
      <c r="H8" s="98">
        <v>15</v>
      </c>
      <c r="I8" s="107">
        <v>525754</v>
      </c>
      <c r="J8" s="107">
        <f t="shared" si="0"/>
        <v>7886310</v>
      </c>
    </row>
    <row r="9" spans="1:10" s="88" customFormat="1" ht="22.5" customHeight="1">
      <c r="B9" s="91">
        <v>4</v>
      </c>
      <c r="C9" s="152" t="s">
        <v>217</v>
      </c>
      <c r="D9" s="152"/>
      <c r="E9" s="93"/>
      <c r="F9" s="93"/>
      <c r="G9" s="93"/>
      <c r="H9" s="93"/>
      <c r="I9" s="92"/>
      <c r="J9" s="92">
        <f t="shared" si="0"/>
        <v>0</v>
      </c>
    </row>
    <row r="10" spans="1:10" s="88" customFormat="1" ht="63" customHeight="1">
      <c r="B10" s="94">
        <v>4.0999999999999996</v>
      </c>
      <c r="C10" s="40" t="s">
        <v>104</v>
      </c>
      <c r="D10" s="41" t="s">
        <v>105</v>
      </c>
      <c r="E10" s="65">
        <v>2</v>
      </c>
      <c r="F10" s="65" t="s">
        <v>7</v>
      </c>
      <c r="G10" s="65">
        <v>0</v>
      </c>
      <c r="H10" s="65">
        <v>2</v>
      </c>
      <c r="I10" s="107">
        <v>1854720</v>
      </c>
      <c r="J10" s="107">
        <f t="shared" si="0"/>
        <v>3709440</v>
      </c>
    </row>
    <row r="11" spans="1:10" s="88" customFormat="1" ht="22.5" customHeight="1">
      <c r="B11" s="91">
        <v>5</v>
      </c>
      <c r="C11" s="152" t="s">
        <v>218</v>
      </c>
      <c r="D11" s="152"/>
      <c r="E11" s="93"/>
      <c r="F11" s="93"/>
      <c r="G11" s="93"/>
      <c r="H11" s="93"/>
      <c r="I11" s="92"/>
      <c r="J11" s="92">
        <f t="shared" si="0"/>
        <v>0</v>
      </c>
    </row>
    <row r="12" spans="1:10" s="88" customFormat="1" ht="61.5" customHeight="1">
      <c r="B12" s="94">
        <v>5.0999999999999996</v>
      </c>
      <c r="C12" s="20" t="s">
        <v>219</v>
      </c>
      <c r="D12" s="20" t="s">
        <v>220</v>
      </c>
      <c r="E12" s="65">
        <v>2</v>
      </c>
      <c r="F12" s="65" t="s">
        <v>7</v>
      </c>
      <c r="G12" s="65">
        <v>0</v>
      </c>
      <c r="H12" s="65">
        <v>2</v>
      </c>
      <c r="I12" s="107">
        <v>77898.240000000005</v>
      </c>
      <c r="J12" s="107">
        <f t="shared" si="0"/>
        <v>155796.48000000001</v>
      </c>
    </row>
    <row r="13" spans="1:10" s="88" customFormat="1" ht="22.5" customHeight="1">
      <c r="B13" s="91">
        <v>6</v>
      </c>
      <c r="C13" s="152" t="s">
        <v>221</v>
      </c>
      <c r="D13" s="152"/>
      <c r="E13" s="93"/>
      <c r="F13" s="93"/>
      <c r="G13" s="93"/>
      <c r="H13" s="93"/>
      <c r="I13" s="92"/>
      <c r="J13" s="92">
        <f t="shared" si="0"/>
        <v>0</v>
      </c>
    </row>
    <row r="14" spans="1:10" s="88" customFormat="1" ht="24" customHeight="1">
      <c r="B14" s="94">
        <v>7.1</v>
      </c>
      <c r="C14" s="40" t="s">
        <v>222</v>
      </c>
      <c r="D14" s="40" t="s">
        <v>223</v>
      </c>
      <c r="E14" s="65">
        <v>2</v>
      </c>
      <c r="F14" s="65" t="s">
        <v>7</v>
      </c>
      <c r="G14" s="65">
        <v>0</v>
      </c>
      <c r="H14" s="65">
        <v>2</v>
      </c>
      <c r="I14" s="107">
        <v>144900</v>
      </c>
      <c r="J14" s="107">
        <f t="shared" si="0"/>
        <v>289800</v>
      </c>
    </row>
    <row r="15" spans="1:10" s="88" customFormat="1" ht="22.5" customHeight="1">
      <c r="B15" s="91">
        <v>5</v>
      </c>
      <c r="C15" s="152" t="s">
        <v>224</v>
      </c>
      <c r="D15" s="152"/>
      <c r="E15" s="93"/>
      <c r="F15" s="93"/>
      <c r="G15" s="93"/>
      <c r="H15" s="93"/>
      <c r="I15" s="92"/>
      <c r="J15" s="92">
        <f t="shared" si="0"/>
        <v>0</v>
      </c>
    </row>
    <row r="16" spans="1:10" s="88" customFormat="1" ht="42.65" customHeight="1">
      <c r="B16" s="94">
        <v>5.0999999999999996</v>
      </c>
      <c r="C16" s="99" t="s">
        <v>225</v>
      </c>
      <c r="D16" s="99" t="s">
        <v>226</v>
      </c>
      <c r="E16" s="65">
        <v>4</v>
      </c>
      <c r="F16" s="65" t="s">
        <v>7</v>
      </c>
      <c r="G16" s="65">
        <v>0</v>
      </c>
      <c r="H16" s="65">
        <v>4</v>
      </c>
      <c r="I16" s="107">
        <v>200928</v>
      </c>
      <c r="J16" s="107">
        <f t="shared" si="0"/>
        <v>803712</v>
      </c>
    </row>
    <row r="17" spans="2:10" s="88" customFormat="1" ht="22.5" customHeight="1">
      <c r="B17" s="91">
        <v>8</v>
      </c>
      <c r="C17" s="152" t="s">
        <v>227</v>
      </c>
      <c r="D17" s="152"/>
      <c r="E17" s="93"/>
      <c r="F17" s="93"/>
      <c r="G17" s="93"/>
      <c r="H17" s="93"/>
      <c r="I17" s="92"/>
      <c r="J17" s="92">
        <f t="shared" si="0"/>
        <v>0</v>
      </c>
    </row>
    <row r="18" spans="2:10" s="88" customFormat="1" ht="26.25" customHeight="1">
      <c r="B18" s="94">
        <v>8.1</v>
      </c>
      <c r="C18" s="100" t="s">
        <v>228</v>
      </c>
      <c r="D18" s="101" t="s">
        <v>228</v>
      </c>
      <c r="E18" s="65">
        <v>6</v>
      </c>
      <c r="F18" s="65" t="s">
        <v>7</v>
      </c>
      <c r="G18" s="65">
        <v>0</v>
      </c>
      <c r="H18" s="65">
        <v>6</v>
      </c>
      <c r="I18" s="107">
        <v>61180</v>
      </c>
      <c r="J18" s="107">
        <f t="shared" si="0"/>
        <v>367080</v>
      </c>
    </row>
    <row r="19" spans="2:10" s="88" customFormat="1" ht="22.5" customHeight="1">
      <c r="B19" s="91">
        <v>9</v>
      </c>
      <c r="C19" s="152" t="s">
        <v>229</v>
      </c>
      <c r="D19" s="152"/>
      <c r="E19" s="93"/>
      <c r="F19" s="93"/>
      <c r="G19" s="93"/>
      <c r="H19" s="93"/>
      <c r="I19" s="92"/>
      <c r="J19" s="92">
        <f t="shared" si="0"/>
        <v>0</v>
      </c>
    </row>
    <row r="20" spans="2:10" s="88" customFormat="1" ht="30" customHeight="1">
      <c r="B20" s="94">
        <v>9.1</v>
      </c>
      <c r="C20" s="100" t="s">
        <v>230</v>
      </c>
      <c r="D20" s="101" t="s">
        <v>230</v>
      </c>
      <c r="E20" s="65">
        <v>12</v>
      </c>
      <c r="F20" s="65" t="s">
        <v>7</v>
      </c>
      <c r="G20" s="65">
        <v>0</v>
      </c>
      <c r="H20" s="65">
        <v>12</v>
      </c>
      <c r="I20" s="107">
        <v>22540</v>
      </c>
      <c r="J20" s="107">
        <f t="shared" si="0"/>
        <v>270480</v>
      </c>
    </row>
    <row r="21" spans="2:10" s="88" customFormat="1" ht="22.5" customHeight="1">
      <c r="B21" s="102">
        <v>10</v>
      </c>
      <c r="C21" s="152" t="s">
        <v>231</v>
      </c>
      <c r="D21" s="152"/>
      <c r="E21" s="93"/>
      <c r="F21" s="93"/>
      <c r="G21" s="93"/>
      <c r="H21" s="93"/>
      <c r="I21" s="92"/>
      <c r="J21" s="92">
        <f t="shared" si="0"/>
        <v>0</v>
      </c>
    </row>
    <row r="22" spans="2:10" s="88" customFormat="1" ht="22.5" customHeight="1">
      <c r="B22" s="94">
        <v>10.1</v>
      </c>
      <c r="C22" s="40" t="s">
        <v>232</v>
      </c>
      <c r="D22" s="101" t="s">
        <v>233</v>
      </c>
      <c r="E22" s="65">
        <v>2</v>
      </c>
      <c r="F22" s="65" t="s">
        <v>7</v>
      </c>
      <c r="G22" s="65">
        <v>0</v>
      </c>
      <c r="H22" s="65">
        <v>2</v>
      </c>
      <c r="I22" s="107">
        <v>64400</v>
      </c>
      <c r="J22" s="107">
        <f t="shared" si="0"/>
        <v>128800</v>
      </c>
    </row>
    <row r="23" spans="2:10" s="88" customFormat="1" ht="22.5" customHeight="1">
      <c r="B23" s="91">
        <v>11</v>
      </c>
      <c r="C23" s="152" t="s">
        <v>234</v>
      </c>
      <c r="D23" s="152"/>
      <c r="E23" s="93"/>
      <c r="F23" s="93"/>
      <c r="G23" s="93"/>
      <c r="H23" s="93"/>
      <c r="I23" s="92"/>
      <c r="J23" s="92">
        <f t="shared" si="0"/>
        <v>0</v>
      </c>
    </row>
    <row r="24" spans="2:10" s="88" customFormat="1" ht="30.75" customHeight="1">
      <c r="B24" s="94">
        <v>11.1</v>
      </c>
      <c r="C24" s="40" t="s">
        <v>235</v>
      </c>
      <c r="D24" s="40" t="s">
        <v>236</v>
      </c>
      <c r="E24" s="65">
        <v>25</v>
      </c>
      <c r="F24" s="65" t="s">
        <v>7</v>
      </c>
      <c r="G24" s="65">
        <v>0</v>
      </c>
      <c r="H24" s="65">
        <v>25</v>
      </c>
      <c r="I24" s="107">
        <v>64915.199999999997</v>
      </c>
      <c r="J24" s="107">
        <f t="shared" si="0"/>
        <v>1622880</v>
      </c>
    </row>
    <row r="25" spans="2:10" s="88" customFormat="1" ht="22.5" customHeight="1">
      <c r="B25" s="102">
        <v>12</v>
      </c>
      <c r="C25" s="152" t="s">
        <v>237</v>
      </c>
      <c r="D25" s="152"/>
      <c r="E25" s="93"/>
      <c r="F25" s="93"/>
      <c r="G25" s="93"/>
      <c r="H25" s="93"/>
      <c r="I25" s="92"/>
      <c r="J25" s="92">
        <f t="shared" si="0"/>
        <v>0</v>
      </c>
    </row>
    <row r="26" spans="2:10" s="88" customFormat="1" ht="39.75" customHeight="1">
      <c r="B26" s="94">
        <v>12.1</v>
      </c>
      <c r="C26" s="40" t="s">
        <v>238</v>
      </c>
      <c r="D26" s="101" t="s">
        <v>239</v>
      </c>
      <c r="E26" s="65">
        <v>2</v>
      </c>
      <c r="F26" s="65" t="s">
        <v>7</v>
      </c>
      <c r="G26" s="65">
        <v>0</v>
      </c>
      <c r="H26" s="65">
        <v>2</v>
      </c>
      <c r="I26" s="107">
        <v>154560</v>
      </c>
      <c r="J26" s="107">
        <f t="shared" si="0"/>
        <v>309120</v>
      </c>
    </row>
    <row r="27" spans="2:10" s="104" customFormat="1" ht="21">
      <c r="B27" s="103"/>
      <c r="C27" s="152" t="s">
        <v>55</v>
      </c>
      <c r="D27" s="152"/>
      <c r="E27" s="92"/>
      <c r="F27" s="92"/>
      <c r="G27" s="92"/>
      <c r="H27" s="92"/>
      <c r="I27" s="92"/>
      <c r="J27" s="92">
        <f>SUM(J4:J26)</f>
        <v>16999373.68</v>
      </c>
    </row>
  </sheetData>
  <mergeCells count="14">
    <mergeCell ref="C25:D25"/>
    <mergeCell ref="C27:D27"/>
    <mergeCell ref="C13:D13"/>
    <mergeCell ref="C15:D15"/>
    <mergeCell ref="C17:D17"/>
    <mergeCell ref="C19:D19"/>
    <mergeCell ref="C21:D21"/>
    <mergeCell ref="C23:D23"/>
    <mergeCell ref="C11:D11"/>
    <mergeCell ref="B1:F1"/>
    <mergeCell ref="C3:D3"/>
    <mergeCell ref="C5:D5"/>
    <mergeCell ref="C7:D7"/>
    <mergeCell ref="C9:D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DBEA-3D80-4896-AF7F-A9BE9E705BD8}">
  <dimension ref="A1:I39"/>
  <sheetViews>
    <sheetView topLeftCell="A25" workbookViewId="0">
      <selection activeCell="E16" sqref="E16"/>
    </sheetView>
  </sheetViews>
  <sheetFormatPr defaultRowHeight="14.5"/>
  <cols>
    <col min="2" max="2" width="34" bestFit="1" customWidth="1"/>
    <col min="3" max="3" width="51.54296875" customWidth="1"/>
    <col min="4" max="5" width="9.1796875" style="77"/>
    <col min="6" max="6" width="12.7265625" style="77" customWidth="1"/>
    <col min="7" max="7" width="9.1796875" style="77"/>
    <col min="8" max="8" width="13.26953125" bestFit="1" customWidth="1"/>
    <col min="9" max="9" width="16.26953125" customWidth="1"/>
  </cols>
  <sheetData>
    <row r="1" spans="1:9" ht="15.75" customHeight="1">
      <c r="A1" s="160" t="s">
        <v>246</v>
      </c>
      <c r="B1" s="160"/>
      <c r="C1" s="160"/>
      <c r="D1" s="160"/>
      <c r="E1" s="160"/>
      <c r="F1" s="160"/>
      <c r="G1" s="160"/>
      <c r="H1" s="160"/>
      <c r="I1" s="160"/>
    </row>
    <row r="2" spans="1:9" ht="74.25" customHeight="1">
      <c r="A2" s="3" t="s">
        <v>245</v>
      </c>
      <c r="B2" s="3" t="s">
        <v>1</v>
      </c>
      <c r="C2" s="4" t="s">
        <v>2</v>
      </c>
      <c r="D2" s="78" t="s">
        <v>3</v>
      </c>
      <c r="E2" s="78" t="s">
        <v>4</v>
      </c>
      <c r="F2" s="79" t="s">
        <v>163</v>
      </c>
      <c r="G2" s="79" t="s">
        <v>164</v>
      </c>
      <c r="H2" s="79" t="s">
        <v>242</v>
      </c>
      <c r="I2" s="79" t="s">
        <v>243</v>
      </c>
    </row>
    <row r="3" spans="1:9" ht="15">
      <c r="A3" s="80">
        <v>1</v>
      </c>
      <c r="B3" s="151" t="s">
        <v>56</v>
      </c>
      <c r="C3" s="151"/>
      <c r="D3" s="80"/>
      <c r="E3" s="80"/>
      <c r="F3" s="80"/>
      <c r="G3" s="80"/>
      <c r="H3" s="80"/>
      <c r="I3" s="80"/>
    </row>
    <row r="4" spans="1:9" ht="90">
      <c r="A4" s="58"/>
      <c r="B4" s="12" t="s">
        <v>11</v>
      </c>
      <c r="C4" s="35" t="s">
        <v>57</v>
      </c>
      <c r="D4" s="75">
        <v>4</v>
      </c>
      <c r="E4" s="75" t="s">
        <v>7</v>
      </c>
      <c r="F4" s="76">
        <v>0</v>
      </c>
      <c r="G4" s="76">
        <f>F4+D4</f>
        <v>4</v>
      </c>
      <c r="H4" s="106">
        <v>2512174.0800000001</v>
      </c>
      <c r="I4" s="106">
        <f>H4*G4</f>
        <v>10048696.32</v>
      </c>
    </row>
    <row r="5" spans="1:9" ht="15">
      <c r="A5" s="80">
        <v>2</v>
      </c>
      <c r="B5" s="151" t="s">
        <v>58</v>
      </c>
      <c r="C5" s="151"/>
      <c r="D5" s="80"/>
      <c r="E5" s="80"/>
      <c r="F5" s="80"/>
      <c r="G5" s="80"/>
      <c r="H5" s="80"/>
      <c r="I5" s="80"/>
    </row>
    <row r="6" spans="1:9" ht="90">
      <c r="A6" s="58"/>
      <c r="B6" s="12" t="s">
        <v>59</v>
      </c>
      <c r="C6" s="12" t="s">
        <v>60</v>
      </c>
      <c r="D6" s="75">
        <v>4</v>
      </c>
      <c r="E6" s="75" t="s">
        <v>7</v>
      </c>
      <c r="F6" s="76">
        <v>0</v>
      </c>
      <c r="G6" s="76">
        <f t="shared" ref="G6:G38" si="0">F6+D6</f>
        <v>4</v>
      </c>
      <c r="H6" s="106">
        <v>33208.32</v>
      </c>
      <c r="I6" s="106">
        <f t="shared" ref="I6:I38" si="1">H6*G6</f>
        <v>132833.28</v>
      </c>
    </row>
    <row r="7" spans="1:9" ht="15">
      <c r="A7" s="80">
        <v>3</v>
      </c>
      <c r="B7" s="151" t="s">
        <v>61</v>
      </c>
      <c r="C7" s="151"/>
      <c r="D7" s="80"/>
      <c r="E7" s="80"/>
      <c r="F7" s="80"/>
      <c r="G7" s="80"/>
      <c r="H7" s="80"/>
      <c r="I7" s="80"/>
    </row>
    <row r="8" spans="1:9" ht="90">
      <c r="A8" s="58"/>
      <c r="B8" s="36" t="s">
        <v>62</v>
      </c>
      <c r="C8" s="36" t="s">
        <v>63</v>
      </c>
      <c r="D8" s="75">
        <v>26</v>
      </c>
      <c r="E8" s="75" t="s">
        <v>7</v>
      </c>
      <c r="F8" s="76">
        <v>0</v>
      </c>
      <c r="G8" s="76">
        <f t="shared" si="0"/>
        <v>26</v>
      </c>
      <c r="H8" s="106">
        <v>85847.039999999994</v>
      </c>
      <c r="I8" s="106">
        <f t="shared" si="1"/>
        <v>2232023.04</v>
      </c>
    </row>
    <row r="9" spans="1:9" ht="15">
      <c r="A9" s="80">
        <v>4</v>
      </c>
      <c r="B9" s="151" t="s">
        <v>64</v>
      </c>
      <c r="C9" s="151"/>
      <c r="D9" s="80"/>
      <c r="E9" s="80"/>
      <c r="F9" s="80"/>
      <c r="G9" s="80"/>
      <c r="H9" s="80"/>
      <c r="I9" s="80"/>
    </row>
    <row r="10" spans="1:9" ht="120">
      <c r="A10" s="58"/>
      <c r="B10" s="36" t="s">
        <v>65</v>
      </c>
      <c r="C10" s="36" t="s">
        <v>66</v>
      </c>
      <c r="D10" s="75">
        <v>9</v>
      </c>
      <c r="E10" s="75" t="s">
        <v>7</v>
      </c>
      <c r="F10" s="76">
        <v>14</v>
      </c>
      <c r="G10" s="76">
        <f t="shared" si="0"/>
        <v>23</v>
      </c>
      <c r="H10" s="106">
        <v>61205.760000000002</v>
      </c>
      <c r="I10" s="106">
        <f t="shared" si="1"/>
        <v>1407732.48</v>
      </c>
    </row>
    <row r="11" spans="1:9" ht="15">
      <c r="A11" s="80">
        <v>5</v>
      </c>
      <c r="B11" s="151" t="s">
        <v>67</v>
      </c>
      <c r="C11" s="151"/>
      <c r="D11" s="80"/>
      <c r="E11" s="80"/>
      <c r="F11" s="80"/>
      <c r="G11" s="80"/>
      <c r="H11" s="80"/>
      <c r="I11" s="80"/>
    </row>
    <row r="12" spans="1:9" ht="62">
      <c r="A12" s="58"/>
      <c r="B12" s="37" t="s">
        <v>68</v>
      </c>
      <c r="C12" s="37" t="s">
        <v>69</v>
      </c>
      <c r="D12" s="75">
        <v>20</v>
      </c>
      <c r="E12" s="75" t="s">
        <v>7</v>
      </c>
      <c r="F12" s="76">
        <v>0</v>
      </c>
      <c r="G12" s="76">
        <f t="shared" si="0"/>
        <v>20</v>
      </c>
      <c r="H12" s="106">
        <v>5087.2299999999996</v>
      </c>
      <c r="I12" s="106">
        <f t="shared" si="1"/>
        <v>101744.59999999999</v>
      </c>
    </row>
    <row r="13" spans="1:9" ht="15">
      <c r="A13" s="80">
        <v>6</v>
      </c>
      <c r="B13" s="151" t="s">
        <v>70</v>
      </c>
      <c r="C13" s="151"/>
      <c r="D13" s="80"/>
      <c r="E13" s="80"/>
      <c r="F13" s="80"/>
      <c r="G13" s="80"/>
      <c r="H13" s="80"/>
      <c r="I13" s="80"/>
    </row>
    <row r="14" spans="1:9" ht="120">
      <c r="A14" s="58"/>
      <c r="B14" s="12" t="s">
        <v>71</v>
      </c>
      <c r="C14" s="12" t="s">
        <v>72</v>
      </c>
      <c r="D14" s="75">
        <v>4</v>
      </c>
      <c r="E14" s="75" t="s">
        <v>7</v>
      </c>
      <c r="F14" s="76">
        <v>0</v>
      </c>
      <c r="G14" s="76">
        <f t="shared" si="0"/>
        <v>4</v>
      </c>
      <c r="H14" s="106">
        <v>1059840</v>
      </c>
      <c r="I14" s="106">
        <f t="shared" si="1"/>
        <v>4239360</v>
      </c>
    </row>
    <row r="15" spans="1:9" ht="15">
      <c r="A15" s="80">
        <v>7</v>
      </c>
      <c r="B15" s="151" t="s">
        <v>73</v>
      </c>
      <c r="C15" s="151"/>
      <c r="D15" s="80"/>
      <c r="E15" s="80"/>
      <c r="F15" s="80"/>
      <c r="G15" s="80"/>
      <c r="H15" s="80"/>
      <c r="I15" s="80"/>
    </row>
    <row r="16" spans="1:9" ht="30">
      <c r="A16" s="58"/>
      <c r="B16" s="12" t="s">
        <v>74</v>
      </c>
      <c r="C16" s="12" t="s">
        <v>75</v>
      </c>
      <c r="D16" s="75">
        <v>10000</v>
      </c>
      <c r="E16" s="75" t="s">
        <v>7</v>
      </c>
      <c r="F16" s="76">
        <v>0</v>
      </c>
      <c r="G16" s="76">
        <f t="shared" si="0"/>
        <v>10000</v>
      </c>
      <c r="H16" s="106">
        <v>158.97999999999999</v>
      </c>
      <c r="I16" s="106">
        <f t="shared" si="1"/>
        <v>1589800</v>
      </c>
    </row>
    <row r="17" spans="1:9" ht="15">
      <c r="A17" s="80">
        <v>8</v>
      </c>
      <c r="B17" s="151" t="s">
        <v>76</v>
      </c>
      <c r="C17" s="151"/>
      <c r="D17" s="80"/>
      <c r="E17" s="80"/>
      <c r="F17" s="80"/>
      <c r="G17" s="80"/>
      <c r="H17" s="80"/>
      <c r="I17" s="80"/>
    </row>
    <row r="18" spans="1:9" ht="75">
      <c r="A18" s="58"/>
      <c r="B18" s="12" t="s">
        <v>77</v>
      </c>
      <c r="C18" s="12" t="s">
        <v>78</v>
      </c>
      <c r="D18" s="75">
        <v>100</v>
      </c>
      <c r="E18" s="75" t="s">
        <v>7</v>
      </c>
      <c r="F18" s="76">
        <v>0</v>
      </c>
      <c r="G18" s="76">
        <f t="shared" si="0"/>
        <v>100</v>
      </c>
      <c r="H18" s="106">
        <v>25082.880000000001</v>
      </c>
      <c r="I18" s="106">
        <f t="shared" si="1"/>
        <v>2508288</v>
      </c>
    </row>
    <row r="19" spans="1:9" ht="15">
      <c r="A19" s="80">
        <v>9</v>
      </c>
      <c r="B19" s="151" t="s">
        <v>79</v>
      </c>
      <c r="C19" s="151"/>
      <c r="D19" s="80"/>
      <c r="E19" s="80"/>
      <c r="F19" s="80"/>
      <c r="G19" s="80"/>
      <c r="H19" s="80"/>
      <c r="I19" s="80"/>
    </row>
    <row r="20" spans="1:9" ht="90">
      <c r="A20" s="58"/>
      <c r="B20" s="12" t="s">
        <v>80</v>
      </c>
      <c r="C20" s="12" t="s">
        <v>81</v>
      </c>
      <c r="D20" s="75">
        <v>100</v>
      </c>
      <c r="E20" s="75" t="s">
        <v>82</v>
      </c>
      <c r="F20" s="76">
        <v>0</v>
      </c>
      <c r="G20" s="76">
        <f t="shared" si="0"/>
        <v>100</v>
      </c>
      <c r="H20" s="106">
        <v>14837.76</v>
      </c>
      <c r="I20" s="106">
        <f t="shared" si="1"/>
        <v>1483776</v>
      </c>
    </row>
    <row r="21" spans="1:9" ht="15">
      <c r="A21" s="80">
        <v>10</v>
      </c>
      <c r="B21" s="151" t="s">
        <v>83</v>
      </c>
      <c r="C21" s="151"/>
      <c r="D21" s="80"/>
      <c r="E21" s="80"/>
      <c r="F21" s="80"/>
      <c r="G21" s="80"/>
      <c r="H21" s="80"/>
      <c r="I21" s="80"/>
    </row>
    <row r="22" spans="1:9" ht="105">
      <c r="A22" s="58"/>
      <c r="B22" s="12" t="s">
        <v>84</v>
      </c>
      <c r="C22" s="12" t="s">
        <v>85</v>
      </c>
      <c r="D22" s="75">
        <v>20</v>
      </c>
      <c r="E22" s="75" t="s">
        <v>7</v>
      </c>
      <c r="F22" s="76">
        <v>0</v>
      </c>
      <c r="G22" s="76">
        <f t="shared" si="0"/>
        <v>20</v>
      </c>
      <c r="H22" s="106">
        <v>174873.60000000001</v>
      </c>
      <c r="I22" s="106">
        <f t="shared" si="1"/>
        <v>3497472</v>
      </c>
    </row>
    <row r="23" spans="1:9" ht="15">
      <c r="A23" s="80">
        <v>11</v>
      </c>
      <c r="B23" s="151" t="s">
        <v>86</v>
      </c>
      <c r="C23" s="151"/>
      <c r="D23" s="80"/>
      <c r="E23" s="80"/>
      <c r="F23" s="80"/>
      <c r="G23" s="80"/>
      <c r="H23" s="80"/>
      <c r="I23" s="80"/>
    </row>
    <row r="24" spans="1:9" ht="135">
      <c r="A24" s="58"/>
      <c r="B24" s="12" t="s">
        <v>87</v>
      </c>
      <c r="C24" s="12" t="s">
        <v>88</v>
      </c>
      <c r="D24" s="75">
        <v>4</v>
      </c>
      <c r="E24" s="75" t="s">
        <v>7</v>
      </c>
      <c r="F24" s="76">
        <v>0</v>
      </c>
      <c r="G24" s="76">
        <f t="shared" si="0"/>
        <v>4</v>
      </c>
      <c r="H24" s="106">
        <v>230338.56</v>
      </c>
      <c r="I24" s="106">
        <f t="shared" si="1"/>
        <v>921354.23999999999</v>
      </c>
    </row>
    <row r="25" spans="1:9" ht="15">
      <c r="A25" s="80">
        <v>12</v>
      </c>
      <c r="B25" s="151" t="s">
        <v>89</v>
      </c>
      <c r="C25" s="151"/>
      <c r="D25" s="80"/>
      <c r="E25" s="80"/>
      <c r="F25" s="80"/>
      <c r="G25" s="80"/>
      <c r="H25" s="80"/>
      <c r="I25" s="80"/>
    </row>
    <row r="26" spans="1:9" ht="30">
      <c r="A26" s="58"/>
      <c r="B26" s="12" t="s">
        <v>90</v>
      </c>
      <c r="C26" s="59" t="s">
        <v>91</v>
      </c>
      <c r="D26" s="75">
        <v>140</v>
      </c>
      <c r="E26" s="75" t="s">
        <v>82</v>
      </c>
      <c r="F26" s="76">
        <v>0</v>
      </c>
      <c r="G26" s="76">
        <f t="shared" si="0"/>
        <v>140</v>
      </c>
      <c r="H26" s="106">
        <v>17664</v>
      </c>
      <c r="I26" s="106">
        <f t="shared" si="1"/>
        <v>2472960</v>
      </c>
    </row>
    <row r="27" spans="1:9" ht="15">
      <c r="A27" s="80">
        <v>13</v>
      </c>
      <c r="B27" s="38" t="s">
        <v>92</v>
      </c>
      <c r="C27" s="38"/>
      <c r="D27" s="81"/>
      <c r="E27" s="81"/>
      <c r="F27" s="80"/>
      <c r="G27" s="80"/>
      <c r="H27" s="80"/>
      <c r="I27" s="80"/>
    </row>
    <row r="28" spans="1:9" ht="15.5">
      <c r="A28" s="58"/>
      <c r="B28" s="17" t="s">
        <v>93</v>
      </c>
      <c r="C28" s="39" t="s">
        <v>94</v>
      </c>
      <c r="D28" s="82">
        <v>10</v>
      </c>
      <c r="E28" s="75" t="s">
        <v>7</v>
      </c>
      <c r="F28" s="76">
        <v>0</v>
      </c>
      <c r="G28" s="157">
        <f>D28+D29+D30</f>
        <v>42</v>
      </c>
      <c r="H28" s="154">
        <v>668910.44999999995</v>
      </c>
      <c r="I28" s="154">
        <f>H28*G28</f>
        <v>28094238.899999999</v>
      </c>
    </row>
    <row r="29" spans="1:9" ht="15.5">
      <c r="A29" s="58"/>
      <c r="B29" s="17" t="s">
        <v>95</v>
      </c>
      <c r="C29" s="39" t="s">
        <v>96</v>
      </c>
      <c r="D29" s="82">
        <v>22</v>
      </c>
      <c r="E29" s="75" t="s">
        <v>7</v>
      </c>
      <c r="F29" s="76">
        <v>0</v>
      </c>
      <c r="G29" s="158"/>
      <c r="H29" s="155"/>
      <c r="I29" s="155"/>
    </row>
    <row r="30" spans="1:9" ht="15.5">
      <c r="A30" s="58"/>
      <c r="B30" s="17" t="s">
        <v>97</v>
      </c>
      <c r="C30" s="39" t="s">
        <v>98</v>
      </c>
      <c r="D30" s="82">
        <v>10</v>
      </c>
      <c r="E30" s="75" t="s">
        <v>7</v>
      </c>
      <c r="F30" s="76">
        <v>0</v>
      </c>
      <c r="G30" s="159"/>
      <c r="H30" s="156"/>
      <c r="I30" s="156"/>
    </row>
    <row r="31" spans="1:9" ht="15">
      <c r="A31" s="80">
        <v>14</v>
      </c>
      <c r="B31" s="151" t="s">
        <v>99</v>
      </c>
      <c r="C31" s="151"/>
      <c r="D31" s="80"/>
      <c r="E31" s="80"/>
      <c r="F31" s="80"/>
      <c r="G31" s="80"/>
      <c r="H31" s="80"/>
      <c r="I31" s="80"/>
    </row>
    <row r="32" spans="1:9" ht="15">
      <c r="A32" s="58"/>
      <c r="B32" s="1" t="s">
        <v>99</v>
      </c>
      <c r="C32" s="1" t="s">
        <v>100</v>
      </c>
      <c r="D32" s="75">
        <v>2</v>
      </c>
      <c r="E32" s="75" t="s">
        <v>7</v>
      </c>
      <c r="F32" s="76">
        <v>0</v>
      </c>
      <c r="G32" s="76">
        <f t="shared" si="0"/>
        <v>2</v>
      </c>
      <c r="H32" s="106">
        <v>48576</v>
      </c>
      <c r="I32" s="106">
        <f t="shared" si="1"/>
        <v>97152</v>
      </c>
    </row>
    <row r="33" spans="1:9" ht="15">
      <c r="A33" s="80">
        <v>15</v>
      </c>
      <c r="B33" s="151" t="s">
        <v>101</v>
      </c>
      <c r="C33" s="151"/>
      <c r="D33" s="80"/>
      <c r="E33" s="80"/>
      <c r="F33" s="80"/>
      <c r="G33" s="80"/>
      <c r="H33" s="80"/>
      <c r="I33" s="80"/>
    </row>
    <row r="34" spans="1:9" ht="30">
      <c r="A34" s="58"/>
      <c r="B34" s="1" t="s">
        <v>101</v>
      </c>
      <c r="C34" s="12" t="s">
        <v>102</v>
      </c>
      <c r="D34" s="75">
        <v>2</v>
      </c>
      <c r="E34" s="75" t="s">
        <v>7</v>
      </c>
      <c r="F34" s="76">
        <v>0</v>
      </c>
      <c r="G34" s="76">
        <f t="shared" si="0"/>
        <v>2</v>
      </c>
      <c r="H34" s="106">
        <v>52219.199999999997</v>
      </c>
      <c r="I34" s="106">
        <f t="shared" si="1"/>
        <v>104438.39999999999</v>
      </c>
    </row>
    <row r="35" spans="1:9" ht="15">
      <c r="A35" s="80">
        <v>16</v>
      </c>
      <c r="B35" s="151" t="s">
        <v>103</v>
      </c>
      <c r="C35" s="151"/>
      <c r="D35" s="80"/>
      <c r="E35" s="80"/>
      <c r="F35" s="80"/>
      <c r="G35" s="80"/>
      <c r="H35" s="80"/>
      <c r="I35" s="80"/>
    </row>
    <row r="36" spans="1:9" ht="60">
      <c r="A36" s="58"/>
      <c r="B36" s="40" t="s">
        <v>104</v>
      </c>
      <c r="C36" s="41" t="s">
        <v>105</v>
      </c>
      <c r="D36" s="75">
        <v>2</v>
      </c>
      <c r="E36" s="75" t="s">
        <v>7</v>
      </c>
      <c r="F36" s="76">
        <v>0</v>
      </c>
      <c r="G36" s="76">
        <f t="shared" si="0"/>
        <v>2</v>
      </c>
      <c r="H36" s="106">
        <v>1854720</v>
      </c>
      <c r="I36" s="106">
        <f t="shared" si="1"/>
        <v>3709440</v>
      </c>
    </row>
    <row r="37" spans="1:9" ht="15">
      <c r="A37" s="80">
        <v>17</v>
      </c>
      <c r="B37" s="151" t="s">
        <v>106</v>
      </c>
      <c r="C37" s="151"/>
      <c r="D37" s="80"/>
      <c r="E37" s="80"/>
      <c r="F37" s="80"/>
      <c r="G37" s="80"/>
      <c r="H37" s="80"/>
      <c r="I37" s="80"/>
    </row>
    <row r="38" spans="1:9" ht="105">
      <c r="A38" s="58"/>
      <c r="B38" s="60" t="s">
        <v>107</v>
      </c>
      <c r="C38" s="42" t="s">
        <v>108</v>
      </c>
      <c r="D38" s="82">
        <v>12</v>
      </c>
      <c r="E38" s="82" t="s">
        <v>7</v>
      </c>
      <c r="F38" s="76">
        <v>0</v>
      </c>
      <c r="G38" s="76">
        <f t="shared" si="0"/>
        <v>12</v>
      </c>
      <c r="H38" s="106">
        <v>222257.28</v>
      </c>
      <c r="I38" s="106">
        <f t="shared" si="1"/>
        <v>2667087.36</v>
      </c>
    </row>
    <row r="39" spans="1:9" ht="15">
      <c r="A39" s="80"/>
      <c r="B39" s="151" t="s">
        <v>55</v>
      </c>
      <c r="C39" s="151"/>
      <c r="D39" s="83"/>
      <c r="E39" s="83"/>
      <c r="F39" s="80"/>
      <c r="G39" s="80"/>
      <c r="H39" s="80"/>
      <c r="I39" s="109">
        <f>SUM(I4:I38)</f>
        <v>65308396.619999997</v>
      </c>
    </row>
  </sheetData>
  <protectedRanges>
    <protectedRange sqref="B28" name="区域7_3_1"/>
  </protectedRanges>
  <mergeCells count="21">
    <mergeCell ref="H28:H30"/>
    <mergeCell ref="I28:I30"/>
    <mergeCell ref="G28:G30"/>
    <mergeCell ref="A1:I1"/>
    <mergeCell ref="B25:C25"/>
    <mergeCell ref="B3:C3"/>
    <mergeCell ref="B5:C5"/>
    <mergeCell ref="B7:C7"/>
    <mergeCell ref="B9:C9"/>
    <mergeCell ref="B11:C11"/>
    <mergeCell ref="B13:C13"/>
    <mergeCell ref="B15:C15"/>
    <mergeCell ref="B17:C17"/>
    <mergeCell ref="B19:C19"/>
    <mergeCell ref="B21:C21"/>
    <mergeCell ref="B23:C23"/>
    <mergeCell ref="B31:C31"/>
    <mergeCell ref="B33:C33"/>
    <mergeCell ref="B35:C35"/>
    <mergeCell ref="B37:C37"/>
    <mergeCell ref="B39:C39"/>
  </mergeCells>
  <hyperlinks>
    <hyperlink ref="B28" r:id="rId1" location="/en-US/product-maintain/view?pid=B048ED6BBE0901E4E055000000000001&amp;directoryCode=null&amp;partNum=1.0.01.25.11229&amp;countryCode=HQ" display="https://cpq-c.dahuatech.com/ - /en-US/product-maintain/view?pid=B048ED6BBE0901E4E055000000000001&amp;directoryCode=null&amp;partNum=1.0.01.25.11229&amp;countryCode=HQ" xr:uid="{59F5AF4E-57B7-4D3D-B379-E765C2A9E40F}"/>
    <hyperlink ref="B29" r:id="rId2" location="/en-US/product-maintain/view?pid=B048ED6BBE0C01E4E055000000000001&amp;directoryCode=null&amp;partNum=1.0.01.25.11233&amp;countryCode=HQ" display="/en-US/product-maintain/view?pid=B048ED6BBE0C01E4E055000000000001&amp;directoryCode=null&amp;partNum=1.0.01.25.11233&amp;countryCode=HQ" xr:uid="{77A23D33-246F-48FA-B6A4-6AFD66293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2C0D-5012-41D9-80AC-8E61E50BE9D6}">
  <dimension ref="A1:I28"/>
  <sheetViews>
    <sheetView topLeftCell="A13" workbookViewId="0">
      <selection activeCell="F22" sqref="F22"/>
    </sheetView>
  </sheetViews>
  <sheetFormatPr defaultRowHeight="14.5"/>
  <cols>
    <col min="2" max="2" width="29.1796875" style="57" customWidth="1"/>
    <col min="3" max="3" width="37.81640625" customWidth="1"/>
    <col min="6" max="6" width="15.54296875" customWidth="1"/>
    <col min="7" max="7" width="15.1796875" customWidth="1"/>
    <col min="8" max="8" width="10.54296875" bestFit="1" customWidth="1"/>
    <col min="9" max="9" width="17.1796875" customWidth="1"/>
  </cols>
  <sheetData>
    <row r="1" spans="1:9" ht="25.5" customHeight="1">
      <c r="A1" s="163" t="s">
        <v>247</v>
      </c>
      <c r="B1" s="163"/>
      <c r="C1" s="163"/>
      <c r="D1" s="163"/>
      <c r="E1" s="163"/>
      <c r="F1" s="163"/>
      <c r="G1" s="163"/>
      <c r="H1" s="163"/>
      <c r="I1" s="163"/>
    </row>
    <row r="2" spans="1:9" ht="66" customHeight="1">
      <c r="A2" s="43" t="s">
        <v>0</v>
      </c>
      <c r="B2" s="43" t="s">
        <v>1</v>
      </c>
      <c r="C2" s="44" t="s">
        <v>2</v>
      </c>
      <c r="D2" s="43" t="s">
        <v>3</v>
      </c>
      <c r="E2" s="43" t="s">
        <v>4</v>
      </c>
      <c r="F2" s="4" t="s">
        <v>163</v>
      </c>
      <c r="G2" s="4" t="s">
        <v>164</v>
      </c>
      <c r="H2" s="79" t="s">
        <v>242</v>
      </c>
      <c r="I2" s="79" t="s">
        <v>243</v>
      </c>
    </row>
    <row r="3" spans="1:9" ht="15.5">
      <c r="A3" s="45">
        <v>1</v>
      </c>
      <c r="B3" s="161" t="s">
        <v>109</v>
      </c>
      <c r="C3" s="161"/>
      <c r="D3" s="46"/>
      <c r="E3" s="46"/>
      <c r="F3" s="46"/>
      <c r="G3" s="46"/>
      <c r="H3" s="46"/>
      <c r="I3" s="46"/>
    </row>
    <row r="4" spans="1:9" ht="30">
      <c r="A4" s="47">
        <v>1</v>
      </c>
      <c r="B4" s="48" t="s">
        <v>110</v>
      </c>
      <c r="C4" s="49" t="s">
        <v>111</v>
      </c>
      <c r="D4" s="50">
        <v>35</v>
      </c>
      <c r="E4" s="50" t="s">
        <v>112</v>
      </c>
      <c r="F4" s="58">
        <v>0</v>
      </c>
      <c r="G4" s="58">
        <f>SUM(F4+D4)</f>
        <v>35</v>
      </c>
      <c r="H4" s="106">
        <v>55200</v>
      </c>
      <c r="I4" s="106">
        <f>H4*G4</f>
        <v>1932000</v>
      </c>
    </row>
    <row r="5" spans="1:9" ht="30.5">
      <c r="A5" s="47">
        <v>2</v>
      </c>
      <c r="B5" s="48" t="s">
        <v>113</v>
      </c>
      <c r="C5" s="51" t="s">
        <v>114</v>
      </c>
      <c r="D5" s="50">
        <v>80</v>
      </c>
      <c r="E5" s="50" t="s">
        <v>112</v>
      </c>
      <c r="F5" s="58">
        <v>0</v>
      </c>
      <c r="G5" s="58">
        <f t="shared" ref="G5:G27" si="0">SUM(F5+D5)</f>
        <v>80</v>
      </c>
      <c r="H5" s="106">
        <v>31740</v>
      </c>
      <c r="I5" s="106">
        <f t="shared" ref="I5:I27" si="1">H5*G5</f>
        <v>2539200</v>
      </c>
    </row>
    <row r="6" spans="1:9" ht="60">
      <c r="A6" s="47">
        <v>3</v>
      </c>
      <c r="B6" s="51" t="s">
        <v>115</v>
      </c>
      <c r="C6" s="52" t="s">
        <v>116</v>
      </c>
      <c r="D6" s="50">
        <v>5000</v>
      </c>
      <c r="E6" s="50" t="s">
        <v>117</v>
      </c>
      <c r="F6" s="58">
        <v>15000</v>
      </c>
      <c r="G6" s="58">
        <f t="shared" si="0"/>
        <v>20000</v>
      </c>
      <c r="H6" s="106">
        <v>345</v>
      </c>
      <c r="I6" s="106">
        <f t="shared" si="1"/>
        <v>6900000</v>
      </c>
    </row>
    <row r="7" spans="1:9" ht="30">
      <c r="A7" s="47">
        <v>4</v>
      </c>
      <c r="B7" s="48" t="s">
        <v>118</v>
      </c>
      <c r="C7" s="48" t="s">
        <v>119</v>
      </c>
      <c r="D7" s="50">
        <v>80</v>
      </c>
      <c r="E7" s="50" t="s">
        <v>120</v>
      </c>
      <c r="F7" s="58">
        <v>40</v>
      </c>
      <c r="G7" s="58">
        <f t="shared" si="0"/>
        <v>120</v>
      </c>
      <c r="H7" s="106">
        <v>172.5</v>
      </c>
      <c r="I7" s="106">
        <f t="shared" si="1"/>
        <v>20700</v>
      </c>
    </row>
    <row r="8" spans="1:9" ht="75.5">
      <c r="A8" s="47">
        <v>5</v>
      </c>
      <c r="B8" s="51" t="s">
        <v>121</v>
      </c>
      <c r="C8" s="51" t="s">
        <v>122</v>
      </c>
      <c r="D8" s="50">
        <v>70</v>
      </c>
      <c r="E8" s="50" t="s">
        <v>123</v>
      </c>
      <c r="F8" s="58">
        <v>0</v>
      </c>
      <c r="G8" s="58">
        <f t="shared" si="0"/>
        <v>70</v>
      </c>
      <c r="H8" s="106">
        <v>13110</v>
      </c>
      <c r="I8" s="106">
        <f t="shared" si="1"/>
        <v>917700</v>
      </c>
    </row>
    <row r="9" spans="1:9" ht="30">
      <c r="A9" s="47">
        <v>6</v>
      </c>
      <c r="B9" s="48" t="s">
        <v>124</v>
      </c>
      <c r="C9" s="49" t="s">
        <v>125</v>
      </c>
      <c r="D9" s="50">
        <v>600</v>
      </c>
      <c r="E9" s="50" t="s">
        <v>123</v>
      </c>
      <c r="F9" s="58">
        <v>400</v>
      </c>
      <c r="G9" s="58">
        <f t="shared" si="0"/>
        <v>1000</v>
      </c>
      <c r="H9" s="106">
        <v>241.5</v>
      </c>
      <c r="I9" s="106">
        <f t="shared" si="1"/>
        <v>241500</v>
      </c>
    </row>
    <row r="10" spans="1:9" ht="30">
      <c r="A10" s="47">
        <v>7</v>
      </c>
      <c r="B10" s="48" t="s">
        <v>126</v>
      </c>
      <c r="C10" s="49" t="s">
        <v>127</v>
      </c>
      <c r="D10" s="50">
        <v>200</v>
      </c>
      <c r="E10" s="50" t="s">
        <v>123</v>
      </c>
      <c r="F10" s="58">
        <v>200</v>
      </c>
      <c r="G10" s="58">
        <f t="shared" si="0"/>
        <v>400</v>
      </c>
      <c r="H10" s="106">
        <v>690</v>
      </c>
      <c r="I10" s="106">
        <f t="shared" si="1"/>
        <v>276000</v>
      </c>
    </row>
    <row r="11" spans="1:9" ht="15.5">
      <c r="A11" s="47">
        <v>8</v>
      </c>
      <c r="B11" s="48" t="s">
        <v>128</v>
      </c>
      <c r="C11" s="48" t="s">
        <v>129</v>
      </c>
      <c r="D11" s="53">
        <v>6000</v>
      </c>
      <c r="E11" s="50" t="s">
        <v>117</v>
      </c>
      <c r="F11" s="58">
        <v>4000</v>
      </c>
      <c r="G11" s="58">
        <f t="shared" si="0"/>
        <v>10000</v>
      </c>
      <c r="H11" s="106">
        <v>41.4</v>
      </c>
      <c r="I11" s="106">
        <f t="shared" si="1"/>
        <v>414000</v>
      </c>
    </row>
    <row r="12" spans="1:9" ht="135">
      <c r="A12" s="47">
        <v>9</v>
      </c>
      <c r="B12" s="51" t="s">
        <v>130</v>
      </c>
      <c r="C12" s="52" t="s">
        <v>131</v>
      </c>
      <c r="D12" s="50">
        <v>80</v>
      </c>
      <c r="E12" s="50" t="s">
        <v>123</v>
      </c>
      <c r="F12" s="58">
        <v>0</v>
      </c>
      <c r="G12" s="58">
        <f t="shared" si="0"/>
        <v>80</v>
      </c>
      <c r="H12" s="106">
        <v>5520</v>
      </c>
      <c r="I12" s="106">
        <f t="shared" si="1"/>
        <v>441600</v>
      </c>
    </row>
    <row r="13" spans="1:9" ht="15.5">
      <c r="A13" s="47">
        <v>10</v>
      </c>
      <c r="B13" s="48" t="s">
        <v>132</v>
      </c>
      <c r="C13" s="51" t="s">
        <v>133</v>
      </c>
      <c r="D13" s="53">
        <v>30</v>
      </c>
      <c r="E13" s="50" t="s">
        <v>123</v>
      </c>
      <c r="F13" s="58">
        <v>0</v>
      </c>
      <c r="G13" s="58">
        <f t="shared" si="0"/>
        <v>30</v>
      </c>
      <c r="H13" s="106">
        <v>23460</v>
      </c>
      <c r="I13" s="106">
        <f t="shared" si="1"/>
        <v>703800</v>
      </c>
    </row>
    <row r="14" spans="1:9" ht="180">
      <c r="A14" s="47">
        <v>11</v>
      </c>
      <c r="B14" s="51" t="s">
        <v>134</v>
      </c>
      <c r="C14" s="52" t="s">
        <v>135</v>
      </c>
      <c r="D14" s="53">
        <v>600</v>
      </c>
      <c r="E14" s="50" t="s">
        <v>123</v>
      </c>
      <c r="F14" s="58">
        <v>0</v>
      </c>
      <c r="G14" s="58">
        <f t="shared" si="0"/>
        <v>600</v>
      </c>
      <c r="H14" s="106">
        <v>276</v>
      </c>
      <c r="I14" s="106">
        <f t="shared" si="1"/>
        <v>165600</v>
      </c>
    </row>
    <row r="15" spans="1:9" ht="15.5">
      <c r="A15" s="47">
        <v>12</v>
      </c>
      <c r="B15" s="54" t="s">
        <v>136</v>
      </c>
      <c r="C15" s="51" t="s">
        <v>137</v>
      </c>
      <c r="D15" s="53">
        <v>2000</v>
      </c>
      <c r="E15" s="50" t="s">
        <v>117</v>
      </c>
      <c r="F15" s="58">
        <v>0</v>
      </c>
      <c r="G15" s="58">
        <f t="shared" si="0"/>
        <v>2000</v>
      </c>
      <c r="H15" s="106">
        <v>345</v>
      </c>
      <c r="I15" s="106">
        <f t="shared" si="1"/>
        <v>690000</v>
      </c>
    </row>
    <row r="16" spans="1:9" ht="30.5">
      <c r="A16" s="47">
        <v>13</v>
      </c>
      <c r="B16" s="51" t="s">
        <v>138</v>
      </c>
      <c r="C16" s="51" t="s">
        <v>138</v>
      </c>
      <c r="D16" s="53">
        <v>1000</v>
      </c>
      <c r="E16" s="50" t="s">
        <v>139</v>
      </c>
      <c r="F16" s="58"/>
      <c r="G16" s="58">
        <f t="shared" si="0"/>
        <v>1000</v>
      </c>
      <c r="H16" s="106">
        <v>230</v>
      </c>
      <c r="I16" s="106">
        <f t="shared" si="1"/>
        <v>230000</v>
      </c>
    </row>
    <row r="17" spans="1:9" ht="15.5">
      <c r="A17" s="47">
        <v>14</v>
      </c>
      <c r="B17" s="48" t="s">
        <v>140</v>
      </c>
      <c r="C17" s="48" t="s">
        <v>141</v>
      </c>
      <c r="D17" s="53">
        <v>400</v>
      </c>
      <c r="E17" s="50" t="s">
        <v>142</v>
      </c>
      <c r="F17" s="58">
        <v>0</v>
      </c>
      <c r="G17" s="58">
        <f t="shared" si="0"/>
        <v>400</v>
      </c>
      <c r="H17" s="106">
        <v>6.9</v>
      </c>
      <c r="I17" s="106">
        <f t="shared" si="1"/>
        <v>2760</v>
      </c>
    </row>
    <row r="18" spans="1:9" ht="30">
      <c r="A18" s="47">
        <v>15</v>
      </c>
      <c r="B18" s="48" t="s">
        <v>143</v>
      </c>
      <c r="C18" s="48" t="s">
        <v>144</v>
      </c>
      <c r="D18" s="53">
        <v>80</v>
      </c>
      <c r="E18" s="50" t="s">
        <v>142</v>
      </c>
      <c r="F18" s="58">
        <v>0</v>
      </c>
      <c r="G18" s="58">
        <f t="shared" si="0"/>
        <v>80</v>
      </c>
      <c r="H18" s="106">
        <v>386.4</v>
      </c>
      <c r="I18" s="106">
        <f t="shared" si="1"/>
        <v>30912</v>
      </c>
    </row>
    <row r="19" spans="1:9" ht="15.5">
      <c r="A19" s="47">
        <v>16</v>
      </c>
      <c r="B19" s="48" t="s">
        <v>145</v>
      </c>
      <c r="C19" s="48" t="s">
        <v>146</v>
      </c>
      <c r="D19" s="53">
        <v>1000</v>
      </c>
      <c r="E19" s="50" t="s">
        <v>117</v>
      </c>
      <c r="F19" s="58">
        <v>3000</v>
      </c>
      <c r="G19" s="58">
        <f t="shared" si="0"/>
        <v>4000</v>
      </c>
      <c r="H19" s="106">
        <v>372.6</v>
      </c>
      <c r="I19" s="106">
        <f t="shared" si="1"/>
        <v>1490400</v>
      </c>
    </row>
    <row r="20" spans="1:9" ht="30">
      <c r="A20" s="47">
        <v>17</v>
      </c>
      <c r="B20" s="48" t="s">
        <v>147</v>
      </c>
      <c r="C20" s="55" t="s">
        <v>148</v>
      </c>
      <c r="D20" s="53">
        <v>200</v>
      </c>
      <c r="E20" s="50" t="s">
        <v>142</v>
      </c>
      <c r="F20" s="58">
        <v>25</v>
      </c>
      <c r="G20" s="58">
        <f t="shared" si="0"/>
        <v>225</v>
      </c>
      <c r="H20" s="106">
        <v>414</v>
      </c>
      <c r="I20" s="106">
        <f t="shared" si="1"/>
        <v>93150</v>
      </c>
    </row>
    <row r="21" spans="1:9" ht="15.5">
      <c r="A21" s="47">
        <v>19</v>
      </c>
      <c r="B21" s="48" t="s">
        <v>149</v>
      </c>
      <c r="C21" s="55" t="s">
        <v>150</v>
      </c>
      <c r="D21" s="53">
        <v>800</v>
      </c>
      <c r="E21" s="50" t="s">
        <v>117</v>
      </c>
      <c r="F21" s="58">
        <v>6000</v>
      </c>
      <c r="G21" s="58">
        <f t="shared" si="0"/>
        <v>6800</v>
      </c>
      <c r="H21" s="106">
        <v>2318.4</v>
      </c>
      <c r="I21" s="106">
        <f t="shared" si="1"/>
        <v>15765120</v>
      </c>
    </row>
    <row r="22" spans="1:9" ht="15.5">
      <c r="A22" s="47">
        <v>20</v>
      </c>
      <c r="B22" s="48" t="s">
        <v>151</v>
      </c>
      <c r="C22" s="55" t="s">
        <v>152</v>
      </c>
      <c r="D22" s="53">
        <v>1000</v>
      </c>
      <c r="E22" s="50" t="s">
        <v>117</v>
      </c>
      <c r="F22" s="58">
        <v>0</v>
      </c>
      <c r="G22" s="58">
        <f t="shared" si="0"/>
        <v>1000</v>
      </c>
      <c r="H22" s="106">
        <v>414</v>
      </c>
      <c r="I22" s="106">
        <f t="shared" si="1"/>
        <v>414000</v>
      </c>
    </row>
    <row r="23" spans="1:9" ht="30.5">
      <c r="A23" s="47">
        <v>21</v>
      </c>
      <c r="B23" s="54" t="s">
        <v>153</v>
      </c>
      <c r="C23" s="51" t="s">
        <v>154</v>
      </c>
      <c r="D23" s="53">
        <v>200</v>
      </c>
      <c r="E23" s="50" t="s">
        <v>142</v>
      </c>
      <c r="F23" s="58">
        <v>0</v>
      </c>
      <c r="G23" s="58">
        <f t="shared" si="0"/>
        <v>200</v>
      </c>
      <c r="H23" s="106">
        <v>655.5</v>
      </c>
      <c r="I23" s="106">
        <f t="shared" si="1"/>
        <v>131100</v>
      </c>
    </row>
    <row r="24" spans="1:9" ht="15.5">
      <c r="A24" s="47">
        <v>22</v>
      </c>
      <c r="B24" s="56" t="s">
        <v>155</v>
      </c>
      <c r="C24" s="56" t="s">
        <v>156</v>
      </c>
      <c r="D24" s="53">
        <v>200</v>
      </c>
      <c r="E24" s="50" t="s">
        <v>120</v>
      </c>
      <c r="F24" s="58">
        <v>0</v>
      </c>
      <c r="G24" s="58">
        <f t="shared" si="0"/>
        <v>200</v>
      </c>
      <c r="H24" s="106">
        <v>82.8</v>
      </c>
      <c r="I24" s="106">
        <f t="shared" si="1"/>
        <v>16560</v>
      </c>
    </row>
    <row r="25" spans="1:9" ht="15.5">
      <c r="A25" s="47">
        <v>23</v>
      </c>
      <c r="B25" s="56" t="s">
        <v>157</v>
      </c>
      <c r="C25" s="56" t="s">
        <v>158</v>
      </c>
      <c r="D25" s="53">
        <v>200</v>
      </c>
      <c r="E25" s="50" t="s">
        <v>120</v>
      </c>
      <c r="F25" s="58">
        <v>0</v>
      </c>
      <c r="G25" s="58">
        <f t="shared" si="0"/>
        <v>200</v>
      </c>
      <c r="H25" s="106">
        <v>483</v>
      </c>
      <c r="I25" s="106">
        <f t="shared" si="1"/>
        <v>96600</v>
      </c>
    </row>
    <row r="26" spans="1:9" ht="30">
      <c r="A26" s="47">
        <v>24</v>
      </c>
      <c r="B26" s="56" t="s">
        <v>159</v>
      </c>
      <c r="C26" s="56" t="s">
        <v>160</v>
      </c>
      <c r="D26" s="53">
        <v>4</v>
      </c>
      <c r="E26" s="50" t="s">
        <v>142</v>
      </c>
      <c r="F26" s="58">
        <v>0</v>
      </c>
      <c r="G26" s="58">
        <f t="shared" si="0"/>
        <v>4</v>
      </c>
      <c r="H26" s="106">
        <v>89700</v>
      </c>
      <c r="I26" s="106">
        <f t="shared" si="1"/>
        <v>358800</v>
      </c>
    </row>
    <row r="27" spans="1:9" ht="30">
      <c r="A27" s="47">
        <v>25</v>
      </c>
      <c r="B27" s="56" t="s">
        <v>161</v>
      </c>
      <c r="C27" s="56" t="s">
        <v>162</v>
      </c>
      <c r="D27" s="53">
        <v>2</v>
      </c>
      <c r="E27" s="50" t="s">
        <v>117</v>
      </c>
      <c r="F27" s="58">
        <v>0</v>
      </c>
      <c r="G27" s="58">
        <f t="shared" si="0"/>
        <v>2</v>
      </c>
      <c r="H27" s="106">
        <v>96600</v>
      </c>
      <c r="I27" s="106">
        <f t="shared" si="1"/>
        <v>193200</v>
      </c>
    </row>
    <row r="28" spans="1:9" ht="15.5">
      <c r="A28" s="110"/>
      <c r="B28" s="162" t="s">
        <v>55</v>
      </c>
      <c r="C28" s="162"/>
      <c r="D28" s="111"/>
      <c r="E28" s="111"/>
      <c r="F28" s="112"/>
      <c r="G28" s="112"/>
      <c r="H28" s="112"/>
      <c r="I28" s="113">
        <f>SUM(I4:I27)</f>
        <v>34064702</v>
      </c>
    </row>
  </sheetData>
  <mergeCells count="3">
    <mergeCell ref="B3:C3"/>
    <mergeCell ref="B28:C28"/>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B3985-D5D6-4563-96A5-111DAAA9070F}">
  <dimension ref="A1:I23"/>
  <sheetViews>
    <sheetView topLeftCell="A8" zoomScale="115" zoomScaleNormal="115" workbookViewId="0">
      <selection activeCell="C21" sqref="C21"/>
    </sheetView>
  </sheetViews>
  <sheetFormatPr defaultRowHeight="14.5"/>
  <cols>
    <col min="1" max="1" width="9.1796875" style="73"/>
    <col min="2" max="2" width="29.7265625" style="57" customWidth="1"/>
    <col min="3" max="3" width="45.7265625" style="57" bestFit="1" customWidth="1"/>
    <col min="4" max="5" width="9.1796875" style="57"/>
    <col min="6" max="6" width="20.81640625" customWidth="1"/>
    <col min="7" max="7" width="19.7265625" customWidth="1"/>
    <col min="8" max="8" width="14.7265625" customWidth="1"/>
    <col min="9" max="9" width="18.7265625" customWidth="1"/>
  </cols>
  <sheetData>
    <row r="1" spans="1:9" ht="24" customHeight="1">
      <c r="A1" s="164" t="s">
        <v>248</v>
      </c>
      <c r="B1" s="164"/>
      <c r="C1" s="164"/>
      <c r="D1" s="164"/>
      <c r="E1" s="164"/>
      <c r="F1" s="164"/>
      <c r="G1" s="164"/>
      <c r="H1" s="164"/>
      <c r="I1" s="164"/>
    </row>
    <row r="2" spans="1:9" ht="48.75" customHeight="1">
      <c r="A2" s="22">
        <v>1</v>
      </c>
      <c r="B2" s="151" t="s">
        <v>165</v>
      </c>
      <c r="C2" s="151"/>
      <c r="D2" s="11"/>
      <c r="E2" s="11"/>
      <c r="F2" s="4" t="s">
        <v>163</v>
      </c>
      <c r="G2" s="4" t="s">
        <v>164</v>
      </c>
      <c r="H2" s="79" t="s">
        <v>242</v>
      </c>
      <c r="I2" s="79" t="s">
        <v>243</v>
      </c>
    </row>
    <row r="3" spans="1:9" ht="30">
      <c r="A3" s="61">
        <v>1</v>
      </c>
      <c r="B3" s="56" t="s">
        <v>166</v>
      </c>
      <c r="C3" s="56" t="s">
        <v>167</v>
      </c>
      <c r="D3" s="62">
        <v>100</v>
      </c>
      <c r="E3" s="63" t="s">
        <v>7</v>
      </c>
      <c r="F3" s="58">
        <v>600</v>
      </c>
      <c r="G3" s="58">
        <f>F3+D3</f>
        <v>700</v>
      </c>
      <c r="H3" s="106">
        <v>966</v>
      </c>
      <c r="I3" s="106">
        <f>H3*G3</f>
        <v>676200</v>
      </c>
    </row>
    <row r="4" spans="1:9" ht="60">
      <c r="A4" s="61">
        <v>2</v>
      </c>
      <c r="B4" s="64" t="s">
        <v>168</v>
      </c>
      <c r="C4" s="65" t="s">
        <v>169</v>
      </c>
      <c r="D4" s="62">
        <v>60</v>
      </c>
      <c r="E4" s="66" t="s">
        <v>7</v>
      </c>
      <c r="F4" s="58">
        <v>130</v>
      </c>
      <c r="G4" s="58">
        <f t="shared" ref="G4:G22" si="0">F4+D4</f>
        <v>190</v>
      </c>
      <c r="H4" s="106">
        <v>12880</v>
      </c>
      <c r="I4" s="106">
        <f t="shared" ref="I4:I22" si="1">H4*G4</f>
        <v>2447200</v>
      </c>
    </row>
    <row r="5" spans="1:9" ht="45">
      <c r="A5" s="61">
        <v>3</v>
      </c>
      <c r="B5" s="64" t="s">
        <v>170</v>
      </c>
      <c r="C5" s="65" t="s">
        <v>171</v>
      </c>
      <c r="D5" s="62">
        <v>4000</v>
      </c>
      <c r="E5" s="66" t="s">
        <v>117</v>
      </c>
      <c r="F5" s="58">
        <v>10000</v>
      </c>
      <c r="G5" s="58">
        <f t="shared" si="0"/>
        <v>14000</v>
      </c>
      <c r="H5" s="106">
        <v>322</v>
      </c>
      <c r="I5" s="106">
        <f t="shared" si="1"/>
        <v>4508000</v>
      </c>
    </row>
    <row r="6" spans="1:9" ht="30">
      <c r="A6" s="61">
        <v>4</v>
      </c>
      <c r="B6" s="64" t="s">
        <v>172</v>
      </c>
      <c r="C6" s="64" t="s">
        <v>173</v>
      </c>
      <c r="D6" s="62">
        <v>10000</v>
      </c>
      <c r="E6" s="66" t="s">
        <v>174</v>
      </c>
      <c r="F6" s="58">
        <v>13000</v>
      </c>
      <c r="G6" s="58">
        <f t="shared" si="0"/>
        <v>23000</v>
      </c>
      <c r="H6" s="106">
        <v>120.75</v>
      </c>
      <c r="I6" s="106">
        <f t="shared" si="1"/>
        <v>2777250</v>
      </c>
    </row>
    <row r="7" spans="1:9" ht="30">
      <c r="A7" s="61">
        <v>5</v>
      </c>
      <c r="B7" s="64" t="s">
        <v>175</v>
      </c>
      <c r="C7" s="65" t="s">
        <v>176</v>
      </c>
      <c r="D7" s="62">
        <v>500</v>
      </c>
      <c r="E7" s="66" t="s">
        <v>117</v>
      </c>
      <c r="F7" s="58">
        <v>300</v>
      </c>
      <c r="G7" s="58">
        <f t="shared" si="0"/>
        <v>800</v>
      </c>
      <c r="H7" s="106">
        <v>2415</v>
      </c>
      <c r="I7" s="106">
        <f t="shared" si="1"/>
        <v>1932000</v>
      </c>
    </row>
    <row r="8" spans="1:9" ht="30">
      <c r="A8" s="67">
        <v>6</v>
      </c>
      <c r="B8" s="68" t="s">
        <v>177</v>
      </c>
      <c r="C8" s="60" t="s">
        <v>178</v>
      </c>
      <c r="D8" s="69">
        <v>200</v>
      </c>
      <c r="E8" s="70" t="s">
        <v>142</v>
      </c>
      <c r="F8" s="58">
        <v>0</v>
      </c>
      <c r="G8" s="58">
        <f t="shared" si="0"/>
        <v>200</v>
      </c>
      <c r="H8" s="106">
        <v>4830</v>
      </c>
      <c r="I8" s="106">
        <f t="shared" si="1"/>
        <v>966000</v>
      </c>
    </row>
    <row r="9" spans="1:9" ht="15">
      <c r="A9" s="67">
        <v>8</v>
      </c>
      <c r="B9" s="68" t="s">
        <v>179</v>
      </c>
      <c r="C9" s="60" t="s">
        <v>180</v>
      </c>
      <c r="D9" s="69">
        <v>48</v>
      </c>
      <c r="E9" s="70" t="s">
        <v>142</v>
      </c>
      <c r="F9" s="58">
        <v>0</v>
      </c>
      <c r="G9" s="58">
        <f t="shared" si="0"/>
        <v>48</v>
      </c>
      <c r="H9" s="106">
        <v>34500</v>
      </c>
      <c r="I9" s="106">
        <f t="shared" si="1"/>
        <v>1656000</v>
      </c>
    </row>
    <row r="10" spans="1:9" ht="15">
      <c r="A10" s="67">
        <v>7</v>
      </c>
      <c r="B10" s="68" t="s">
        <v>197</v>
      </c>
      <c r="C10" s="60" t="s">
        <v>197</v>
      </c>
      <c r="D10" s="69">
        <v>200</v>
      </c>
      <c r="E10" s="70" t="s">
        <v>198</v>
      </c>
      <c r="F10" s="58">
        <v>0</v>
      </c>
      <c r="G10" s="58">
        <f t="shared" si="0"/>
        <v>200</v>
      </c>
      <c r="H10" s="106">
        <v>1610</v>
      </c>
      <c r="I10" s="106">
        <f t="shared" si="1"/>
        <v>322000</v>
      </c>
    </row>
    <row r="11" spans="1:9" ht="60">
      <c r="A11" s="61">
        <v>11</v>
      </c>
      <c r="B11" s="71" t="s">
        <v>181</v>
      </c>
      <c r="C11" s="40" t="s">
        <v>182</v>
      </c>
      <c r="D11" s="62">
        <v>1</v>
      </c>
      <c r="E11" s="66" t="s">
        <v>183</v>
      </c>
      <c r="F11" s="58">
        <v>0</v>
      </c>
      <c r="G11" s="58">
        <f t="shared" si="0"/>
        <v>1</v>
      </c>
      <c r="H11" s="106">
        <v>193200</v>
      </c>
      <c r="I11" s="106">
        <f t="shared" si="1"/>
        <v>193200</v>
      </c>
    </row>
    <row r="12" spans="1:9" ht="45">
      <c r="A12" s="61">
        <v>15</v>
      </c>
      <c r="B12" s="64" t="s">
        <v>184</v>
      </c>
      <c r="C12" s="65" t="s">
        <v>185</v>
      </c>
      <c r="D12" s="62">
        <v>220</v>
      </c>
      <c r="E12" s="66" t="s">
        <v>186</v>
      </c>
      <c r="F12" s="58">
        <v>0</v>
      </c>
      <c r="G12" s="58">
        <f t="shared" si="0"/>
        <v>220</v>
      </c>
      <c r="H12" s="106">
        <v>644</v>
      </c>
      <c r="I12" s="106">
        <f t="shared" si="1"/>
        <v>141680</v>
      </c>
    </row>
    <row r="13" spans="1:9" ht="15">
      <c r="A13" s="61">
        <v>16</v>
      </c>
      <c r="B13" s="56" t="s">
        <v>187</v>
      </c>
      <c r="C13" s="56" t="s">
        <v>188</v>
      </c>
      <c r="D13" s="62">
        <v>60</v>
      </c>
      <c r="E13" s="66" t="s">
        <v>186</v>
      </c>
      <c r="F13" s="58">
        <v>0</v>
      </c>
      <c r="G13" s="58">
        <f t="shared" si="0"/>
        <v>60</v>
      </c>
      <c r="H13" s="106">
        <v>1127</v>
      </c>
      <c r="I13" s="106">
        <f t="shared" si="1"/>
        <v>67620</v>
      </c>
    </row>
    <row r="14" spans="1:9" ht="15">
      <c r="A14" s="61">
        <v>17</v>
      </c>
      <c r="B14" s="56" t="s">
        <v>189</v>
      </c>
      <c r="C14" s="56" t="s">
        <v>190</v>
      </c>
      <c r="D14" s="62">
        <v>3</v>
      </c>
      <c r="E14" s="66" t="s">
        <v>174</v>
      </c>
      <c r="F14" s="58">
        <v>0</v>
      </c>
      <c r="G14" s="58">
        <f t="shared" si="0"/>
        <v>3</v>
      </c>
      <c r="H14" s="106">
        <v>1610</v>
      </c>
      <c r="I14" s="106">
        <f t="shared" si="1"/>
        <v>4830</v>
      </c>
    </row>
    <row r="15" spans="1:9" ht="15">
      <c r="A15" s="61">
        <v>18</v>
      </c>
      <c r="B15" s="56" t="s">
        <v>199</v>
      </c>
      <c r="C15" s="56" t="s">
        <v>200</v>
      </c>
      <c r="D15" s="62">
        <v>2</v>
      </c>
      <c r="E15" s="66" t="s">
        <v>186</v>
      </c>
      <c r="F15" s="58">
        <v>0</v>
      </c>
      <c r="G15" s="58">
        <f t="shared" si="0"/>
        <v>2</v>
      </c>
      <c r="H15" s="106">
        <v>16100</v>
      </c>
      <c r="I15" s="106">
        <f t="shared" si="1"/>
        <v>32200</v>
      </c>
    </row>
    <row r="16" spans="1:9" ht="30">
      <c r="A16" s="61">
        <v>19</v>
      </c>
      <c r="B16" s="56" t="s">
        <v>201</v>
      </c>
      <c r="C16" s="56" t="s">
        <v>201</v>
      </c>
      <c r="D16" s="62">
        <v>10</v>
      </c>
      <c r="E16" s="66" t="s">
        <v>202</v>
      </c>
      <c r="F16" s="58">
        <v>50</v>
      </c>
      <c r="G16" s="58">
        <f t="shared" si="0"/>
        <v>60</v>
      </c>
      <c r="H16" s="106">
        <v>4830</v>
      </c>
      <c r="I16" s="106">
        <f t="shared" si="1"/>
        <v>289800</v>
      </c>
    </row>
    <row r="17" spans="1:9" ht="30">
      <c r="A17" s="61">
        <v>20</v>
      </c>
      <c r="B17" s="56" t="s">
        <v>249</v>
      </c>
      <c r="C17" s="56" t="s">
        <v>250</v>
      </c>
      <c r="D17" s="62">
        <v>2</v>
      </c>
      <c r="E17" s="66" t="s">
        <v>142</v>
      </c>
      <c r="F17" s="58">
        <v>0</v>
      </c>
      <c r="G17" s="58">
        <f t="shared" si="0"/>
        <v>2</v>
      </c>
      <c r="H17" s="106">
        <v>64400</v>
      </c>
      <c r="I17" s="106">
        <f t="shared" si="1"/>
        <v>128800</v>
      </c>
    </row>
    <row r="18" spans="1:9" ht="15">
      <c r="A18" s="61">
        <v>20</v>
      </c>
      <c r="B18" s="56" t="s">
        <v>203</v>
      </c>
      <c r="C18" s="56" t="s">
        <v>203</v>
      </c>
      <c r="D18" s="62">
        <v>2</v>
      </c>
      <c r="E18" s="66" t="s">
        <v>186</v>
      </c>
      <c r="F18" s="58">
        <v>2</v>
      </c>
      <c r="G18" s="58">
        <f t="shared" si="0"/>
        <v>4</v>
      </c>
      <c r="H18" s="106">
        <v>16100</v>
      </c>
      <c r="I18" s="106">
        <f t="shared" si="1"/>
        <v>64400</v>
      </c>
    </row>
    <row r="19" spans="1:9" ht="15">
      <c r="A19" s="22">
        <v>2</v>
      </c>
      <c r="B19" s="151" t="s">
        <v>191</v>
      </c>
      <c r="C19" s="151"/>
      <c r="D19" s="11"/>
      <c r="E19" s="11"/>
      <c r="F19" s="11"/>
      <c r="G19" s="11"/>
      <c r="H19" s="11"/>
      <c r="I19" s="11"/>
    </row>
    <row r="20" spans="1:9" ht="45">
      <c r="A20" s="61">
        <v>2.1</v>
      </c>
      <c r="B20" s="74" t="s">
        <v>280</v>
      </c>
      <c r="C20" s="74" t="s">
        <v>192</v>
      </c>
      <c r="D20" s="62">
        <v>2</v>
      </c>
      <c r="E20" s="66" t="s">
        <v>174</v>
      </c>
      <c r="F20" s="58">
        <v>0</v>
      </c>
      <c r="G20" s="58">
        <f t="shared" si="0"/>
        <v>2</v>
      </c>
      <c r="H20" s="106">
        <v>1932000</v>
      </c>
      <c r="I20" s="106">
        <f t="shared" si="1"/>
        <v>3864000</v>
      </c>
    </row>
    <row r="21" spans="1:9" ht="30">
      <c r="A21" s="61">
        <v>2.2000000000000002</v>
      </c>
      <c r="B21" s="74" t="s">
        <v>193</v>
      </c>
      <c r="C21" s="74" t="s">
        <v>194</v>
      </c>
      <c r="D21" s="62">
        <v>2</v>
      </c>
      <c r="E21" s="66" t="s">
        <v>174</v>
      </c>
      <c r="F21" s="58">
        <v>0</v>
      </c>
      <c r="G21" s="58">
        <f t="shared" si="0"/>
        <v>2</v>
      </c>
      <c r="H21" s="106">
        <v>452317.24</v>
      </c>
      <c r="I21" s="106">
        <f t="shared" si="1"/>
        <v>904634.48</v>
      </c>
    </row>
    <row r="22" spans="1:9" ht="30">
      <c r="A22" s="61">
        <v>2.2999999999999998</v>
      </c>
      <c r="B22" s="74" t="s">
        <v>195</v>
      </c>
      <c r="C22" s="74" t="s">
        <v>196</v>
      </c>
      <c r="D22" s="62">
        <v>2</v>
      </c>
      <c r="E22" s="66" t="s">
        <v>174</v>
      </c>
      <c r="F22" s="58">
        <v>0</v>
      </c>
      <c r="G22" s="58">
        <f t="shared" si="0"/>
        <v>2</v>
      </c>
      <c r="H22" s="106">
        <v>2530000</v>
      </c>
      <c r="I22" s="106">
        <f t="shared" si="1"/>
        <v>5060000</v>
      </c>
    </row>
    <row r="23" spans="1:9" ht="15">
      <c r="A23" s="72"/>
      <c r="B23" s="151" t="s">
        <v>55</v>
      </c>
      <c r="C23" s="151"/>
      <c r="D23" s="6"/>
      <c r="E23" s="6"/>
      <c r="F23" s="11"/>
      <c r="G23" s="11"/>
      <c r="H23" s="11"/>
      <c r="I23" s="114">
        <f>SUM(I3:I22)</f>
        <v>26035814.48</v>
      </c>
    </row>
  </sheetData>
  <mergeCells count="4">
    <mergeCell ref="B2:C2"/>
    <mergeCell ref="B19:C19"/>
    <mergeCell ref="B23:C23"/>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4D2A5-9F3F-43F8-8DF4-BDA01E49EB79}">
  <dimension ref="A1:D2"/>
  <sheetViews>
    <sheetView workbookViewId="0">
      <selection activeCell="E2" sqref="E2"/>
    </sheetView>
  </sheetViews>
  <sheetFormatPr defaultRowHeight="14.5"/>
  <cols>
    <col min="2" max="2" width="29.54296875" customWidth="1"/>
  </cols>
  <sheetData>
    <row r="1" spans="1:4">
      <c r="A1" t="s">
        <v>204</v>
      </c>
      <c r="B1" t="s">
        <v>205</v>
      </c>
      <c r="C1" t="s">
        <v>206</v>
      </c>
      <c r="D1" t="s">
        <v>207</v>
      </c>
    </row>
    <row r="2" spans="1:4">
      <c r="A2">
        <v>1</v>
      </c>
      <c r="B2" t="s">
        <v>208</v>
      </c>
      <c r="C2">
        <v>30</v>
      </c>
      <c r="D2" t="s">
        <v>186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CCTV</vt:lpstr>
      <vt:lpstr>CCTV_SOC</vt:lpstr>
      <vt:lpstr>OCS</vt:lpstr>
      <vt:lpstr>SCS</vt:lpstr>
      <vt:lpstr>PS</vt:lpstr>
      <vt:lpstr>Items out of 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dagmawi adefres</dc:creator>
  <cp:lastModifiedBy>kassaye siyum</cp:lastModifiedBy>
  <dcterms:created xsi:type="dcterms:W3CDTF">2023-09-27T03:29:47Z</dcterms:created>
  <dcterms:modified xsi:type="dcterms:W3CDTF">2024-03-29T13:27:06Z</dcterms:modified>
</cp:coreProperties>
</file>