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ey\Downloads\"/>
    </mc:Choice>
  </mc:AlternateContent>
  <xr:revisionPtr revIDLastSave="0" documentId="8_{26206087-4DA2-44FB-AEF0-7F693FCA2147}" xr6:coauthVersionLast="47" xr6:coauthVersionMax="47" xr10:uidLastSave="{00000000-0000-0000-0000-000000000000}"/>
  <bookViews>
    <workbookView xWindow="-110" yWindow="-110" windowWidth="19420" windowHeight="10420" xr2:uid="{79B2EAC9-988B-4761-BDE6-1054A43B4CA5}"/>
  </bookViews>
  <sheets>
    <sheet name="Model A" sheetId="1" r:id="rId1"/>
    <sheet name="Model B" sheetId="2" r:id="rId2"/>
    <sheet name="Mode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2"/>
  <c r="B9" i="2" l="1"/>
  <c r="B8" i="3"/>
  <c r="B10" i="3" s="1"/>
  <c r="B7" i="3"/>
  <c r="B9" i="3" s="1"/>
  <c r="B9" i="1"/>
  <c r="B7" i="1"/>
  <c r="B12" i="1"/>
  <c r="B11" i="1"/>
  <c r="B8" i="1"/>
  <c r="B10" i="2" l="1"/>
  <c r="B12" i="2" s="1"/>
  <c r="B11" i="2"/>
</calcChain>
</file>

<file path=xl/sharedStrings.xml><?xml version="1.0" encoding="utf-8"?>
<sst xmlns="http://schemas.openxmlformats.org/spreadsheetml/2006/main" count="55" uniqueCount="36">
  <si>
    <t>Ls</t>
  </si>
  <si>
    <t>Ws</t>
  </si>
  <si>
    <t>Lq</t>
  </si>
  <si>
    <t>Wq</t>
  </si>
  <si>
    <t>p</t>
  </si>
  <si>
    <t>po</t>
  </si>
  <si>
    <t>M</t>
  </si>
  <si>
    <t>n</t>
  </si>
  <si>
    <t>μ</t>
  </si>
  <si>
    <t>λ</t>
  </si>
  <si>
    <t>Enter a value for μ and λ</t>
  </si>
  <si>
    <t xml:space="preserve"> </t>
  </si>
  <si>
    <t>Po</t>
  </si>
  <si>
    <t>CALCULATIONS</t>
  </si>
  <si>
    <t>Model B</t>
  </si>
  <si>
    <t>Input</t>
  </si>
  <si>
    <t>Model A</t>
  </si>
  <si>
    <t>Inputs</t>
  </si>
  <si>
    <t>Model C</t>
  </si>
  <si>
    <t>Numbers</t>
  </si>
  <si>
    <t>Po = 1/ (1/n!) + (λ/μ)^n) + (1/M!)*(λ/μ)^M *Mμ/(Mμ-λ)</t>
  </si>
  <si>
    <t>Ls = λμ (λ/μ) ^M / ((M-1)!(Mμ - μ)^2 ) * Po + λ/μ</t>
  </si>
  <si>
    <t>Ws = μ (λ/μ)^M / (M-1)! (Mμ - λ)^2 * Po + 1/μ = Ls/λ</t>
  </si>
  <si>
    <t>Lq = Ls - λ/μ</t>
  </si>
  <si>
    <t>Wq = Ws-1/μ = Lq / λ</t>
  </si>
  <si>
    <t>Formulas</t>
  </si>
  <si>
    <t>Lq = λ^2 / (2μ(μ-λ))</t>
  </si>
  <si>
    <t>Wq = λ / (2μ (μ-λ) )</t>
  </si>
  <si>
    <t>Ls = Lq + λ/μ</t>
  </si>
  <si>
    <t>Ws = Wq + 1/μ</t>
  </si>
  <si>
    <t>Ls = λ / (μ-λ)</t>
  </si>
  <si>
    <t>Ws = 1/( μ-λ)</t>
  </si>
  <si>
    <t>Wq = λ / (μ(μ-λ)) = Lq/λ</t>
  </si>
  <si>
    <t xml:space="preserve">Lq = λ^2 / (μ(μ-λ)) </t>
  </si>
  <si>
    <t>P = λ/μ</t>
  </si>
  <si>
    <t>po = 1- λ/μ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</si>
</sst>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5" xfId="0" applyFont="1" applyBorder="1"/>
    <xf numFmtId="0" fontId="1" fillId="2" borderId="1" xfId="0" quotePrefix="1" applyFont="1" applyFill="1" applyBorder="1"/>
    <xf numFmtId="0" fontId="2" fillId="0" borderId="4" xfId="0" applyFont="1" applyBorder="1" applyAlignment="1">
      <alignment horizontal="right"/>
    </xf>
    <xf numFmtId="0" fontId="1" fillId="2" borderId="7" xfId="0" applyFont="1" applyFill="1" applyBorder="1"/>
    <xf numFmtId="0" fontId="1" fillId="2" borderId="9" xfId="0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1ABF-3969-4D2A-AE4F-633898644EB5}">
  <dimension ref="A1:C12"/>
  <sheetViews>
    <sheetView tabSelected="1" workbookViewId="0">
      <selection activeCell="G16" sqref="G16"/>
    </sheetView>
  </sheetViews>
  <sheetFormatPr defaultRowHeight="14.5" x14ac:dyDescent="0.35"/>
  <cols>
    <col min="1" max="1" width="23.453125" customWidth="1"/>
    <col min="3" max="3" width="21.6328125" customWidth="1"/>
    <col min="4" max="4" width="25.6328125" customWidth="1"/>
  </cols>
  <sheetData>
    <row r="1" spans="1:3" ht="18.5" x14ac:dyDescent="0.45">
      <c r="A1" s="20" t="s">
        <v>16</v>
      </c>
      <c r="B1" s="20"/>
    </row>
    <row r="2" spans="1:3" ht="15" thickBot="1" x14ac:dyDescent="0.4"/>
    <row r="3" spans="1:3" ht="18.5" x14ac:dyDescent="0.45">
      <c r="A3" s="5" t="s">
        <v>17</v>
      </c>
      <c r="B3" s="6" t="s">
        <v>8</v>
      </c>
      <c r="C3" s="17" t="s">
        <v>9</v>
      </c>
    </row>
    <row r="4" spans="1:3" ht="15" thickBot="1" x14ac:dyDescent="0.4">
      <c r="A4" s="10" t="s">
        <v>10</v>
      </c>
      <c r="B4" s="11">
        <v>4</v>
      </c>
      <c r="C4" s="18">
        <v>2</v>
      </c>
    </row>
    <row r="6" spans="1:3" x14ac:dyDescent="0.35">
      <c r="A6" s="1" t="s">
        <v>13</v>
      </c>
      <c r="C6" t="s">
        <v>25</v>
      </c>
    </row>
    <row r="7" spans="1:3" x14ac:dyDescent="0.35">
      <c r="A7" s="2" t="s">
        <v>0</v>
      </c>
      <c r="B7" s="4">
        <f>$C$4/($B$4-$C$4)</f>
        <v>1</v>
      </c>
      <c r="C7" t="s">
        <v>30</v>
      </c>
    </row>
    <row r="8" spans="1:3" x14ac:dyDescent="0.35">
      <c r="A8" s="2" t="s">
        <v>1</v>
      </c>
      <c r="B8" s="4">
        <f>1/($B$4-$C$4)</f>
        <v>0.5</v>
      </c>
      <c r="C8" t="s">
        <v>31</v>
      </c>
    </row>
    <row r="9" spans="1:3" x14ac:dyDescent="0.35">
      <c r="A9" s="2" t="s">
        <v>2</v>
      </c>
      <c r="B9" s="4">
        <f>($C$4^2)/($B$4*($B$4-$C$4))</f>
        <v>0.5</v>
      </c>
      <c r="C9" t="s">
        <v>33</v>
      </c>
    </row>
    <row r="10" spans="1:3" x14ac:dyDescent="0.35">
      <c r="A10" s="2" t="s">
        <v>3</v>
      </c>
      <c r="B10" s="4">
        <f>$C$4/($B$4*($B$4-$C$4))</f>
        <v>0.25</v>
      </c>
      <c r="C10" t="s">
        <v>32</v>
      </c>
    </row>
    <row r="11" spans="1:3" x14ac:dyDescent="0.35">
      <c r="A11" s="2" t="s">
        <v>4</v>
      </c>
      <c r="B11" s="4">
        <f>$C$4/$B$4</f>
        <v>0.5</v>
      </c>
      <c r="C11" t="s">
        <v>34</v>
      </c>
    </row>
    <row r="12" spans="1:3" x14ac:dyDescent="0.35">
      <c r="A12" s="2" t="s">
        <v>5</v>
      </c>
      <c r="B12" s="4">
        <f>1-($C$4/$B$4)</f>
        <v>0.5</v>
      </c>
      <c r="C12" t="s">
        <v>35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5639-7B18-4118-9468-057A9BAF9A23}">
  <dimension ref="A1:G12"/>
  <sheetViews>
    <sheetView zoomScale="85" zoomScaleNormal="85" workbookViewId="0">
      <selection activeCell="B17" sqref="B17"/>
    </sheetView>
  </sheetViews>
  <sheetFormatPr defaultRowHeight="14.5" x14ac:dyDescent="0.35"/>
  <cols>
    <col min="1" max="1" width="21.6328125" customWidth="1"/>
    <col min="2" max="2" width="18.90625" customWidth="1"/>
    <col min="3" max="3" width="49.08984375" customWidth="1"/>
    <col min="5" max="5" width="11.36328125" customWidth="1"/>
  </cols>
  <sheetData>
    <row r="1" spans="1:7" ht="23.5" customHeight="1" x14ac:dyDescent="0.65">
      <c r="A1" s="21" t="s">
        <v>14</v>
      </c>
      <c r="B1" s="21"/>
      <c r="C1" s="3"/>
    </row>
    <row r="3" spans="1:7" ht="15" thickBot="1" x14ac:dyDescent="0.4"/>
    <row r="4" spans="1:7" ht="18.5" x14ac:dyDescent="0.45">
      <c r="A4" s="5" t="s">
        <v>15</v>
      </c>
      <c r="B4" s="6" t="s">
        <v>8</v>
      </c>
      <c r="C4" s="7" t="s">
        <v>9</v>
      </c>
      <c r="D4" s="8" t="s">
        <v>6</v>
      </c>
      <c r="E4" s="9" t="s">
        <v>7</v>
      </c>
    </row>
    <row r="5" spans="1:7" ht="15" thickBot="1" x14ac:dyDescent="0.4">
      <c r="A5" s="10" t="s">
        <v>10</v>
      </c>
      <c r="B5" s="11">
        <v>4</v>
      </c>
      <c r="C5" s="11">
        <v>2</v>
      </c>
      <c r="D5" s="12">
        <v>3</v>
      </c>
      <c r="E5" s="13">
        <v>1</v>
      </c>
    </row>
    <row r="7" spans="1:7" x14ac:dyDescent="0.35">
      <c r="A7" s="1" t="s">
        <v>13</v>
      </c>
      <c r="C7" t="s">
        <v>25</v>
      </c>
    </row>
    <row r="8" spans="1:7" x14ac:dyDescent="0.35">
      <c r="A8" s="2" t="s">
        <v>12</v>
      </c>
      <c r="B8" s="4">
        <f>1/ ((1/FACT(E5)) + (($C$5/$B$5)^E5) + (1/FACT(D5))*(($C$5/$B$5)^D5)*((D5*$B$5)/(D5*$B$5-$C$5)))</f>
        <v>0.65573770491803285</v>
      </c>
      <c r="C8" t="s">
        <v>20</v>
      </c>
    </row>
    <row r="9" spans="1:7" x14ac:dyDescent="0.35">
      <c r="A9" s="2" t="s">
        <v>0</v>
      </c>
      <c r="B9" s="16">
        <f>(($B$5*$C$5) * ($C$5/$B$5)^D5) / ((FACT(D5-1)) * ((D5*$B$5)-$C$5)^2) *B8 + $C$5/$B$5</f>
        <v>0.50327868852459012</v>
      </c>
      <c r="C9" t="s">
        <v>21</v>
      </c>
    </row>
    <row r="10" spans="1:7" x14ac:dyDescent="0.35">
      <c r="A10" s="2" t="s">
        <v>1</v>
      </c>
      <c r="B10" s="4">
        <f>B9/$C$5</f>
        <v>0.25163934426229506</v>
      </c>
      <c r="C10" t="s">
        <v>22</v>
      </c>
    </row>
    <row r="11" spans="1:7" x14ac:dyDescent="0.35">
      <c r="A11" s="2" t="s">
        <v>2</v>
      </c>
      <c r="B11" s="4">
        <f>B9-$C$5/$B$5</f>
        <v>3.2786885245901232E-3</v>
      </c>
      <c r="C11" t="s">
        <v>23</v>
      </c>
    </row>
    <row r="12" spans="1:7" x14ac:dyDescent="0.35">
      <c r="A12" s="2" t="s">
        <v>3</v>
      </c>
      <c r="B12" s="4">
        <f>B10-(1/$B$5)</f>
        <v>1.6393442622950616E-3</v>
      </c>
      <c r="C12" t="s">
        <v>24</v>
      </c>
      <c r="G12" t="s">
        <v>11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87DC-5F83-46F8-91EC-3823E54F998D}">
  <dimension ref="A1:C10"/>
  <sheetViews>
    <sheetView workbookViewId="0">
      <selection activeCell="D7" sqref="D7"/>
    </sheetView>
  </sheetViews>
  <sheetFormatPr defaultRowHeight="14.5" x14ac:dyDescent="0.35"/>
  <cols>
    <col min="1" max="1" width="22.7265625" customWidth="1"/>
    <col min="3" max="3" width="18.1796875" customWidth="1"/>
  </cols>
  <sheetData>
    <row r="1" spans="1:3" ht="18.5" x14ac:dyDescent="0.45">
      <c r="A1" s="20" t="s">
        <v>18</v>
      </c>
      <c r="B1" s="20"/>
    </row>
    <row r="2" spans="1:3" ht="15" thickBot="1" x14ac:dyDescent="0.4"/>
    <row r="3" spans="1:3" ht="18.5" x14ac:dyDescent="0.45">
      <c r="A3" s="5" t="s">
        <v>17</v>
      </c>
      <c r="B3" s="6" t="s">
        <v>8</v>
      </c>
      <c r="C3" s="17" t="s">
        <v>9</v>
      </c>
    </row>
    <row r="4" spans="1:3" ht="15" thickBot="1" x14ac:dyDescent="0.4">
      <c r="A4" s="10" t="s">
        <v>10</v>
      </c>
      <c r="B4" s="11">
        <v>12</v>
      </c>
      <c r="C4" s="18">
        <v>8</v>
      </c>
    </row>
    <row r="5" spans="1:3" ht="15" thickBot="1" x14ac:dyDescent="0.4"/>
    <row r="6" spans="1:3" x14ac:dyDescent="0.35">
      <c r="A6" s="5" t="s">
        <v>13</v>
      </c>
      <c r="B6" s="9" t="s">
        <v>19</v>
      </c>
      <c r="C6" t="s">
        <v>25</v>
      </c>
    </row>
    <row r="7" spans="1:3" x14ac:dyDescent="0.35">
      <c r="A7" s="14" t="s">
        <v>2</v>
      </c>
      <c r="B7" s="19">
        <f>($C$4^2) / (2*($B$4)* ($B$4-$C$4))</f>
        <v>0.66666666666666663</v>
      </c>
      <c r="C7" t="s">
        <v>26</v>
      </c>
    </row>
    <row r="8" spans="1:3" x14ac:dyDescent="0.35">
      <c r="A8" s="14" t="s">
        <v>3</v>
      </c>
      <c r="B8" s="19">
        <f>($C$4)/((2*$B$4)*($B$4-$C$4))</f>
        <v>8.3333333333333329E-2</v>
      </c>
      <c r="C8" t="s">
        <v>27</v>
      </c>
    </row>
    <row r="9" spans="1:3" x14ac:dyDescent="0.35">
      <c r="A9" s="14" t="s">
        <v>0</v>
      </c>
      <c r="B9" s="19">
        <f>B7+$C$4/$B$4</f>
        <v>1.3333333333333333</v>
      </c>
      <c r="C9" t="s">
        <v>28</v>
      </c>
    </row>
    <row r="10" spans="1:3" ht="15" thickBot="1" x14ac:dyDescent="0.4">
      <c r="A10" s="15" t="s">
        <v>1</v>
      </c>
      <c r="B10" s="18">
        <f>B8+1/$B$4</f>
        <v>0.16666666666666666</v>
      </c>
      <c r="C10" t="s">
        <v>29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</vt:lpstr>
      <vt:lpstr>Model B</vt:lpstr>
      <vt:lpstr>Model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Srinava</dc:creator>
  <cp:lastModifiedBy>Kasey Srinava</cp:lastModifiedBy>
  <dcterms:created xsi:type="dcterms:W3CDTF">2021-11-14T05:20:55Z</dcterms:created>
  <dcterms:modified xsi:type="dcterms:W3CDTF">2022-01-22T00:00:04Z</dcterms:modified>
</cp:coreProperties>
</file>