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4" i="2"/>
  <c r="P39"/>
  <c r="O39"/>
  <c r="N39"/>
  <c r="M39"/>
  <c r="L39"/>
  <c r="K39"/>
  <c r="J39"/>
  <c r="I39"/>
  <c r="H39"/>
  <c r="G39"/>
  <c r="F39"/>
  <c r="E39"/>
  <c r="D39"/>
  <c r="C39"/>
  <c r="B39"/>
  <c r="P38"/>
  <c r="O38"/>
  <c r="N38"/>
  <c r="M38"/>
  <c r="L38"/>
  <c r="K38"/>
  <c r="J38"/>
  <c r="I38"/>
  <c r="H38"/>
  <c r="G38"/>
  <c r="F38"/>
  <c r="E38"/>
  <c r="D38"/>
  <c r="C38"/>
  <c r="B38"/>
  <c r="P37"/>
  <c r="O37"/>
  <c r="N37"/>
  <c r="M37"/>
  <c r="L37"/>
  <c r="K37"/>
  <c r="J37"/>
  <c r="I37"/>
  <c r="H37"/>
  <c r="G37"/>
  <c r="F37"/>
  <c r="E37"/>
  <c r="D37"/>
  <c r="C37"/>
  <c r="B37"/>
  <c r="P36"/>
  <c r="O36"/>
  <c r="N36"/>
  <c r="M36"/>
  <c r="L36"/>
  <c r="K36"/>
  <c r="J36"/>
  <c r="I36"/>
  <c r="H36"/>
  <c r="G36"/>
  <c r="F36"/>
  <c r="E36"/>
  <c r="D36"/>
  <c r="C36"/>
  <c r="B36"/>
  <c r="P35"/>
  <c r="O35"/>
  <c r="N35"/>
  <c r="M35"/>
  <c r="L35"/>
  <c r="K35"/>
  <c r="J35"/>
  <c r="I35"/>
  <c r="H35"/>
  <c r="G35"/>
  <c r="F35"/>
  <c r="E35"/>
  <c r="D35"/>
  <c r="C35"/>
  <c r="P34"/>
  <c r="O34"/>
  <c r="N34"/>
  <c r="M34"/>
  <c r="L34"/>
  <c r="K34"/>
  <c r="J34"/>
  <c r="I34"/>
  <c r="H34"/>
  <c r="G34"/>
  <c r="F34"/>
  <c r="E34"/>
  <c r="D34"/>
  <c r="C34"/>
  <c r="B34"/>
  <c r="P33"/>
  <c r="O33"/>
  <c r="N33"/>
  <c r="M33"/>
  <c r="L33"/>
  <c r="K33"/>
  <c r="J33"/>
  <c r="I33"/>
  <c r="H33"/>
  <c r="G33"/>
  <c r="F33"/>
  <c r="E33"/>
  <c r="D33"/>
  <c r="C33"/>
  <c r="B33"/>
  <c r="P26"/>
  <c r="O26"/>
  <c r="N26"/>
  <c r="M26"/>
  <c r="L26"/>
  <c r="K26"/>
  <c r="J26"/>
  <c r="I26"/>
  <c r="H26"/>
  <c r="G26"/>
  <c r="F26"/>
  <c r="E26"/>
  <c r="D26"/>
  <c r="C26"/>
  <c r="B26"/>
  <c r="D24" i="1"/>
  <c r="P16" i="2"/>
  <c r="O16"/>
  <c r="N16"/>
  <c r="M16"/>
  <c r="L16"/>
  <c r="K16"/>
  <c r="J16"/>
  <c r="C16"/>
  <c r="P15"/>
  <c r="O15"/>
  <c r="N15"/>
  <c r="M15"/>
  <c r="L15"/>
  <c r="K15"/>
  <c r="J15"/>
  <c r="C15"/>
  <c r="P14"/>
  <c r="O14"/>
  <c r="N14"/>
  <c r="M14"/>
  <c r="L14"/>
  <c r="K14"/>
  <c r="J14"/>
  <c r="C14"/>
  <c r="P13"/>
  <c r="O13"/>
  <c r="N13"/>
  <c r="M13"/>
  <c r="L13"/>
  <c r="K13"/>
  <c r="J13"/>
  <c r="C13"/>
  <c r="P12"/>
  <c r="O12"/>
  <c r="N12"/>
  <c r="M12"/>
  <c r="L12"/>
  <c r="K12"/>
  <c r="J12"/>
  <c r="C12"/>
  <c r="P11"/>
  <c r="O11"/>
  <c r="N11"/>
  <c r="M11"/>
  <c r="L11"/>
  <c r="K11"/>
  <c r="J11"/>
  <c r="C11"/>
  <c r="P10"/>
  <c r="O10"/>
  <c r="N10"/>
  <c r="M10"/>
  <c r="L10"/>
  <c r="K10"/>
  <c r="J10"/>
  <c r="C10"/>
  <c r="P9"/>
  <c r="O9"/>
  <c r="N9"/>
  <c r="M9"/>
  <c r="L9"/>
  <c r="K9"/>
  <c r="J9"/>
  <c r="C9"/>
  <c r="P8"/>
  <c r="O8"/>
  <c r="N8"/>
  <c r="M8"/>
  <c r="L8"/>
  <c r="K8"/>
  <c r="J8"/>
  <c r="C8"/>
  <c r="P7"/>
  <c r="O7"/>
  <c r="N7"/>
  <c r="M7"/>
  <c r="L7"/>
  <c r="K7"/>
  <c r="J7"/>
  <c r="C7"/>
  <c r="P6"/>
  <c r="O6"/>
  <c r="N6"/>
  <c r="M6"/>
  <c r="L6"/>
  <c r="K6"/>
  <c r="J6"/>
  <c r="C6"/>
  <c r="P5"/>
  <c r="O5"/>
  <c r="N5"/>
  <c r="M5"/>
  <c r="L5"/>
  <c r="K5"/>
  <c r="J5"/>
  <c r="C5"/>
  <c r="P4"/>
  <c r="O4"/>
  <c r="N4"/>
  <c r="M4"/>
  <c r="L4"/>
  <c r="K4"/>
  <c r="J4"/>
  <c r="C4"/>
  <c r="P3"/>
  <c r="O3"/>
  <c r="N3"/>
  <c r="M3"/>
  <c r="L3"/>
  <c r="K3"/>
  <c r="J3"/>
  <c r="C3"/>
  <c r="P2"/>
  <c r="O2"/>
  <c r="N2"/>
  <c r="M2"/>
  <c r="K2"/>
  <c r="J2"/>
  <c r="C2"/>
  <c r="L3" i="1"/>
  <c r="L4"/>
  <c r="L5"/>
  <c r="L6"/>
  <c r="L7"/>
  <c r="L8"/>
  <c r="L9"/>
  <c r="L10"/>
  <c r="L11"/>
  <c r="L12"/>
  <c r="L13"/>
  <c r="L14"/>
  <c r="L15"/>
  <c r="L16"/>
  <c r="L17"/>
  <c r="L18"/>
  <c r="A18"/>
  <c r="K18"/>
  <c r="C4"/>
  <c r="C5"/>
  <c r="C6"/>
  <c r="C7"/>
  <c r="C8"/>
  <c r="C9"/>
  <c r="C10"/>
  <c r="C11"/>
  <c r="C12"/>
  <c r="C13"/>
  <c r="C14"/>
  <c r="C15"/>
  <c r="C16"/>
  <c r="C17"/>
  <c r="C3"/>
  <c r="B18"/>
  <c r="P4"/>
  <c r="P5"/>
  <c r="P6"/>
  <c r="P7"/>
  <c r="P8"/>
  <c r="P9"/>
  <c r="P10"/>
  <c r="P11"/>
  <c r="P12"/>
  <c r="P13"/>
  <c r="P14"/>
  <c r="P15"/>
  <c r="P16"/>
  <c r="P17"/>
  <c r="P3"/>
  <c r="O17"/>
  <c r="O4"/>
  <c r="O5"/>
  <c r="O6"/>
  <c r="O7"/>
  <c r="O8"/>
  <c r="O9"/>
  <c r="O10"/>
  <c r="O11"/>
  <c r="O12"/>
  <c r="O13"/>
  <c r="O14"/>
  <c r="O15"/>
  <c r="O16"/>
  <c r="O3"/>
  <c r="N4"/>
  <c r="N5"/>
  <c r="N6"/>
  <c r="N7"/>
  <c r="N8"/>
  <c r="N9"/>
  <c r="N10"/>
  <c r="N11"/>
  <c r="N12"/>
  <c r="N13"/>
  <c r="N14"/>
  <c r="N15"/>
  <c r="N16"/>
  <c r="N17"/>
  <c r="N3"/>
  <c r="M4"/>
  <c r="M5"/>
  <c r="M6"/>
  <c r="M7"/>
  <c r="M8"/>
  <c r="M9"/>
  <c r="M10"/>
  <c r="M11"/>
  <c r="M12"/>
  <c r="M13"/>
  <c r="M14"/>
  <c r="M15"/>
  <c r="M16"/>
  <c r="M17"/>
  <c r="M3"/>
  <c r="K4"/>
  <c r="K5"/>
  <c r="K6"/>
  <c r="K7"/>
  <c r="K8"/>
  <c r="K9"/>
  <c r="K10"/>
  <c r="K11"/>
  <c r="K12"/>
  <c r="K13"/>
  <c r="K14"/>
  <c r="K15"/>
  <c r="K16"/>
  <c r="K17"/>
  <c r="K3"/>
  <c r="J4"/>
  <c r="J5"/>
  <c r="J6"/>
  <c r="J7"/>
  <c r="J8"/>
  <c r="J9"/>
  <c r="J10"/>
  <c r="J11"/>
  <c r="J12"/>
  <c r="J13"/>
  <c r="J14"/>
  <c r="J15"/>
  <c r="J16"/>
  <c r="J17"/>
  <c r="J3"/>
</calcChain>
</file>

<file path=xl/sharedStrings.xml><?xml version="1.0" encoding="utf-8"?>
<sst xmlns="http://schemas.openxmlformats.org/spreadsheetml/2006/main" count="102" uniqueCount="37">
  <si>
    <t>Enrol no.</t>
  </si>
  <si>
    <t>Name</t>
  </si>
  <si>
    <t>Sub1</t>
  </si>
  <si>
    <t>Sub2</t>
  </si>
  <si>
    <t>Sub3</t>
  </si>
  <si>
    <t>Sub4</t>
  </si>
  <si>
    <t>Sub5</t>
  </si>
  <si>
    <t>Age</t>
  </si>
  <si>
    <t>Total</t>
  </si>
  <si>
    <t>Percentage</t>
  </si>
  <si>
    <t>Grade</t>
  </si>
  <si>
    <t>Maximum</t>
  </si>
  <si>
    <t>Minimum</t>
  </si>
  <si>
    <t>UPPER</t>
  </si>
  <si>
    <t>Lower</t>
  </si>
  <si>
    <t xml:space="preserve">                                                                                                    Final Examination Result</t>
  </si>
  <si>
    <t>Concate</t>
  </si>
  <si>
    <t>Dhavni shah</t>
  </si>
  <si>
    <t>Khushi patel</t>
  </si>
  <si>
    <t>Jiya patel</t>
  </si>
  <si>
    <t>Madhavi sharma</t>
  </si>
  <si>
    <t>Umangi sharma</t>
  </si>
  <si>
    <t>Mukund fefar</t>
  </si>
  <si>
    <t>Vishava bhimani</t>
  </si>
  <si>
    <t>Ridhdhi jadeja</t>
  </si>
  <si>
    <t>Miral joshi</t>
  </si>
  <si>
    <t>Kashish muchhara</t>
  </si>
  <si>
    <t>Bhoomi varma</t>
  </si>
  <si>
    <t>Vinay patel</t>
  </si>
  <si>
    <t>Sahil dhedhi</t>
  </si>
  <si>
    <t>Kunj shah</t>
  </si>
  <si>
    <t>Vijay kanani</t>
  </si>
  <si>
    <t>B</t>
  </si>
  <si>
    <t>sub1</t>
  </si>
  <si>
    <t xml:space="preserve"> </t>
  </si>
  <si>
    <t>SUB2</t>
  </si>
  <si>
    <t>ENROL</t>
  </si>
</sst>
</file>

<file path=xl/styles.xml><?xml version="1.0" encoding="utf-8"?>
<styleSheet xmlns="http://schemas.openxmlformats.org/spreadsheetml/2006/main">
  <numFmts count="1">
    <numFmt numFmtId="164" formatCode="\ 0.00\%"/>
  </numFmts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/>
    <xf numFmtId="164" fontId="0" fillId="0" borderId="9" xfId="0" applyNumberFormat="1" applyFill="1" applyBorder="1" applyAlignment="1">
      <alignment horizontal="center" vertical="center"/>
    </xf>
    <xf numFmtId="0" fontId="0" fillId="0" borderId="10" xfId="0" applyBorder="1"/>
    <xf numFmtId="0" fontId="4" fillId="2" borderId="2" xfId="1" applyFont="1" applyBorder="1"/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/>
    <xf numFmtId="0" fontId="0" fillId="0" borderId="9" xfId="0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</cellXfs>
  <cellStyles count="2">
    <cellStyle name="Accent1" xfId="1" builtinId="29"/>
    <cellStyle name="Normal" xfId="0" builtinId="0"/>
  </cellStyles>
  <dxfs count="21">
    <dxf>
      <numFmt numFmtId="0" formatCode="General"/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\ 0.00\%"/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id="1" name="Table1" displayName="Table1" ref="A2:P18" totalsRowShown="0" headerRowDxfId="1" dataDxfId="2" headerRowBorderDxfId="19" tableBorderDxfId="20" totalsRowBorderDxfId="18">
  <tableColumns count="16">
    <tableColumn id="1" name="Enrol no." dataDxfId="17"/>
    <tableColumn id="2" name="Name" dataDxfId="16"/>
    <tableColumn id="3" name="Concate" dataDxfId="15"/>
    <tableColumn id="4" name="Age" dataDxfId="14"/>
    <tableColumn id="5" name="Sub1" dataDxfId="13"/>
    <tableColumn id="6" name="Sub2" dataDxfId="12"/>
    <tableColumn id="7" name="Sub3" dataDxfId="11"/>
    <tableColumn id="8" name="Sub4" dataDxfId="10"/>
    <tableColumn id="9" name="Sub5" dataDxfId="9"/>
    <tableColumn id="10" name="Total" dataDxfId="8"/>
    <tableColumn id="11" name="Percentage" dataDxfId="7"/>
    <tableColumn id="12" name="Grade" dataDxfId="0">
      <calculatedColumnFormula>IF(Table1[[#This Row],[Percentage]]&gt;80,"A",(IF(Table1[[#This Row],[Percentage]]&gt;60,"B",IF(Table1[[#This Row],[Percentage]]&gt;50,"C","FAIL"))))</calculatedColumnFormula>
    </tableColumn>
    <tableColumn id="13" name="Maximum" dataDxfId="6"/>
    <tableColumn id="14" name="Minimum" dataDxfId="5"/>
    <tableColumn id="15" name="UPPER" dataDxfId="4"/>
    <tableColumn id="16" name="Lower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"/>
  <sheetViews>
    <sheetView tabSelected="1" workbookViewId="0">
      <pane xSplit="1" ySplit="2" topLeftCell="B4" activePane="bottomRight" state="frozen"/>
      <selection pane="topRight" activeCell="B1" sqref="B1"/>
      <selection pane="bottomLeft" activeCell="A3" sqref="A3"/>
      <selection pane="bottomRight" activeCell="J23" sqref="J23"/>
    </sheetView>
  </sheetViews>
  <sheetFormatPr defaultRowHeight="15"/>
  <cols>
    <col min="1" max="1" width="12.85546875" customWidth="1"/>
    <col min="2" max="2" width="17" bestFit="1" customWidth="1"/>
    <col min="3" max="3" width="23.5703125" bestFit="1" customWidth="1"/>
    <col min="11" max="11" width="15.5703125" customWidth="1"/>
    <col min="12" max="12" width="9.5703125" customWidth="1"/>
    <col min="13" max="13" width="14.28515625" customWidth="1"/>
    <col min="14" max="14" width="13.7109375" customWidth="1"/>
    <col min="15" max="15" width="19.7109375" bestFit="1" customWidth="1"/>
    <col min="16" max="16" width="19.42578125" bestFit="1" customWidth="1"/>
  </cols>
  <sheetData>
    <row r="1" spans="1:16" ht="18.75">
      <c r="A1" s="14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ht="18.75">
      <c r="A2" s="6" t="s">
        <v>0</v>
      </c>
      <c r="B2" s="7" t="s">
        <v>1</v>
      </c>
      <c r="C2" s="7" t="s">
        <v>16</v>
      </c>
      <c r="D2" s="7" t="s">
        <v>7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8</v>
      </c>
      <c r="K2" s="7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9" t="s">
        <v>14</v>
      </c>
    </row>
    <row r="3" spans="1:16">
      <c r="A3" s="4">
        <v>101</v>
      </c>
      <c r="B3" s="3" t="s">
        <v>17</v>
      </c>
      <c r="C3" s="3" t="str">
        <f>CONCATENATE(A3,"-",B3)</f>
        <v>101-Dhavni shah</v>
      </c>
      <c r="D3" s="1">
        <v>19</v>
      </c>
      <c r="E3" s="1">
        <v>62</v>
      </c>
      <c r="F3" s="1">
        <v>52</v>
      </c>
      <c r="G3" s="1">
        <v>85</v>
      </c>
      <c r="H3" s="1">
        <v>76</v>
      </c>
      <c r="I3" s="1">
        <v>85</v>
      </c>
      <c r="J3" s="1">
        <f>SUM(D3:I3)</f>
        <v>379</v>
      </c>
      <c r="K3" s="2">
        <f>AVERAGE(E3:I3)</f>
        <v>72</v>
      </c>
      <c r="L3" s="15" t="str">
        <f>IF(Table1[[#This Row],[Percentage]]&gt;80,"A",(IF(Table1[[#This Row],[Percentage]]&gt;60,"B",IF(Table1[[#This Row],[Percentage]]&gt;50,"C","FAIL"))))</f>
        <v>B</v>
      </c>
      <c r="M3" s="1">
        <f>MAX(E3:I3)</f>
        <v>85</v>
      </c>
      <c r="N3" s="1">
        <f>MIN(E3:I3)</f>
        <v>52</v>
      </c>
      <c r="O3" s="1" t="str">
        <f>UPPER(B3)</f>
        <v>DHAVNI SHAH</v>
      </c>
      <c r="P3" s="5" t="str">
        <f>LOWER(B3)</f>
        <v>dhavni shah</v>
      </c>
    </row>
    <row r="4" spans="1:16">
      <c r="A4" s="4">
        <v>102</v>
      </c>
      <c r="B4" s="3" t="s">
        <v>18</v>
      </c>
      <c r="C4" s="3" t="str">
        <f t="shared" ref="C4:C17" si="0">CONCATENATE(A4,"-",B4)</f>
        <v>102-Khushi patel</v>
      </c>
      <c r="D4" s="1">
        <v>16</v>
      </c>
      <c r="E4" s="1">
        <v>91</v>
      </c>
      <c r="F4" s="1">
        <v>76</v>
      </c>
      <c r="G4" s="1">
        <v>52</v>
      </c>
      <c r="H4" s="1">
        <v>41</v>
      </c>
      <c r="I4" s="1">
        <v>52</v>
      </c>
      <c r="J4" s="1">
        <f t="shared" ref="J4:J17" si="1">SUM(D4:I4)</f>
        <v>328</v>
      </c>
      <c r="K4" s="2">
        <f t="shared" ref="K4:K17" si="2">AVERAGE(E4:I4)</f>
        <v>62.4</v>
      </c>
      <c r="L4" s="15" t="str">
        <f>IF(Table1[[#This Row],[Percentage]]&gt;80,"A",(IF(Table1[[#This Row],[Percentage]]&gt;60,"B",IF(Table1[[#This Row],[Percentage]]&gt;50,"C","FAIL"))))</f>
        <v>B</v>
      </c>
      <c r="M4" s="1">
        <f t="shared" ref="M4:M17" si="3">MAX(E4:I4)</f>
        <v>91</v>
      </c>
      <c r="N4" s="1">
        <f t="shared" ref="N4:N17" si="4">MIN(E4:I4)</f>
        <v>41</v>
      </c>
      <c r="O4" s="1" t="str">
        <f t="shared" ref="O4:O16" si="5">UPPER(B4)</f>
        <v>KHUSHI PATEL</v>
      </c>
      <c r="P4" s="5" t="str">
        <f t="shared" ref="P4:P17" si="6">LOWER(B4)</f>
        <v>khushi patel</v>
      </c>
    </row>
    <row r="5" spans="1:16">
      <c r="A5" s="4">
        <v>103</v>
      </c>
      <c r="B5" s="3" t="s">
        <v>19</v>
      </c>
      <c r="C5" s="3" t="str">
        <f t="shared" si="0"/>
        <v>103-Jiya patel</v>
      </c>
      <c r="D5" s="1">
        <v>16</v>
      </c>
      <c r="E5" s="1">
        <v>42</v>
      </c>
      <c r="F5" s="1">
        <v>85</v>
      </c>
      <c r="G5" s="1">
        <v>63</v>
      </c>
      <c r="H5" s="1">
        <v>85</v>
      </c>
      <c r="I5" s="1">
        <v>85</v>
      </c>
      <c r="J5" s="1">
        <f t="shared" si="1"/>
        <v>376</v>
      </c>
      <c r="K5" s="2">
        <f t="shared" si="2"/>
        <v>72</v>
      </c>
      <c r="L5" s="15" t="str">
        <f>IF(Table1[[#This Row],[Percentage]]&gt;80,"A",(IF(Table1[[#This Row],[Percentage]]&gt;60,"B",IF(Table1[[#This Row],[Percentage]]&gt;50,"C","FAIL"))))</f>
        <v>B</v>
      </c>
      <c r="M5" s="1">
        <f t="shared" si="3"/>
        <v>85</v>
      </c>
      <c r="N5" s="1">
        <f t="shared" si="4"/>
        <v>42</v>
      </c>
      <c r="O5" s="1" t="str">
        <f t="shared" si="5"/>
        <v>JIYA PATEL</v>
      </c>
      <c r="P5" s="5" t="str">
        <f t="shared" si="6"/>
        <v>jiya patel</v>
      </c>
    </row>
    <row r="6" spans="1:16">
      <c r="A6" s="4">
        <v>104</v>
      </c>
      <c r="B6" s="3" t="s">
        <v>20</v>
      </c>
      <c r="C6" s="3" t="str">
        <f t="shared" si="0"/>
        <v>104-Madhavi sharma</v>
      </c>
      <c r="D6" s="1">
        <v>17</v>
      </c>
      <c r="E6" s="1">
        <v>53</v>
      </c>
      <c r="F6" s="1">
        <v>96</v>
      </c>
      <c r="G6" s="1">
        <v>76</v>
      </c>
      <c r="H6" s="1">
        <v>95</v>
      </c>
      <c r="I6" s="1">
        <v>76</v>
      </c>
      <c r="J6" s="1">
        <f t="shared" si="1"/>
        <v>413</v>
      </c>
      <c r="K6" s="2">
        <f t="shared" si="2"/>
        <v>79.2</v>
      </c>
      <c r="L6" s="15" t="str">
        <f>IF(Table1[[#This Row],[Percentage]]&gt;80,"A",(IF(Table1[[#This Row],[Percentage]]&gt;60,"B",IF(Table1[[#This Row],[Percentage]]&gt;50,"C","FAIL"))))</f>
        <v>B</v>
      </c>
      <c r="M6" s="1">
        <f t="shared" si="3"/>
        <v>96</v>
      </c>
      <c r="N6" s="1">
        <f t="shared" si="4"/>
        <v>53</v>
      </c>
      <c r="O6" s="1" t="str">
        <f t="shared" si="5"/>
        <v>MADHAVI SHARMA</v>
      </c>
      <c r="P6" s="5" t="str">
        <f t="shared" si="6"/>
        <v>madhavi sharma</v>
      </c>
    </row>
    <row r="7" spans="1:16">
      <c r="A7" s="4">
        <v>105</v>
      </c>
      <c r="B7" s="3" t="s">
        <v>21</v>
      </c>
      <c r="C7" s="3" t="str">
        <f t="shared" si="0"/>
        <v>105-Umangi sharma</v>
      </c>
      <c r="D7" s="1">
        <v>18</v>
      </c>
      <c r="E7" s="1">
        <v>65</v>
      </c>
      <c r="F7" s="1">
        <v>46</v>
      </c>
      <c r="G7" s="1">
        <v>63</v>
      </c>
      <c r="H7" s="1">
        <v>52</v>
      </c>
      <c r="I7" s="1">
        <v>74</v>
      </c>
      <c r="J7" s="1">
        <f t="shared" si="1"/>
        <v>318</v>
      </c>
      <c r="K7" s="2">
        <f t="shared" si="2"/>
        <v>60</v>
      </c>
      <c r="L7" s="15" t="str">
        <f>IF(Table1[[#This Row],[Percentage]]&gt;80,"A",(IF(Table1[[#This Row],[Percentage]]&gt;60,"B",IF(Table1[[#This Row],[Percentage]]&gt;50,"C","FAIL"))))</f>
        <v>C</v>
      </c>
      <c r="M7" s="1">
        <f t="shared" si="3"/>
        <v>74</v>
      </c>
      <c r="N7" s="1">
        <f t="shared" si="4"/>
        <v>46</v>
      </c>
      <c r="O7" s="1" t="str">
        <f t="shared" si="5"/>
        <v>UMANGI SHARMA</v>
      </c>
      <c r="P7" s="5" t="str">
        <f t="shared" si="6"/>
        <v>umangi sharma</v>
      </c>
    </row>
    <row r="8" spans="1:16">
      <c r="A8" s="4">
        <v>106</v>
      </c>
      <c r="B8" s="3" t="s">
        <v>22</v>
      </c>
      <c r="C8" s="3" t="str">
        <f t="shared" si="0"/>
        <v>106-Mukund fefar</v>
      </c>
      <c r="D8" s="1">
        <v>14</v>
      </c>
      <c r="E8" s="1">
        <v>62</v>
      </c>
      <c r="F8" s="1">
        <v>84</v>
      </c>
      <c r="G8" s="1">
        <v>52</v>
      </c>
      <c r="H8" s="1">
        <v>63</v>
      </c>
      <c r="I8" s="1">
        <v>63</v>
      </c>
      <c r="J8" s="1">
        <f t="shared" si="1"/>
        <v>338</v>
      </c>
      <c r="K8" s="2">
        <f t="shared" si="2"/>
        <v>64.8</v>
      </c>
      <c r="L8" s="15" t="str">
        <f>IF(Table1[[#This Row],[Percentage]]&gt;80,"A",(IF(Table1[[#This Row],[Percentage]]&gt;60,"B",IF(Table1[[#This Row],[Percentage]]&gt;50,"C","FAIL"))))</f>
        <v>B</v>
      </c>
      <c r="M8" s="1">
        <f t="shared" si="3"/>
        <v>84</v>
      </c>
      <c r="N8" s="1">
        <f t="shared" si="4"/>
        <v>52</v>
      </c>
      <c r="O8" s="1" t="str">
        <f t="shared" si="5"/>
        <v>MUKUND FEFAR</v>
      </c>
      <c r="P8" s="5" t="str">
        <f t="shared" si="6"/>
        <v>mukund fefar</v>
      </c>
    </row>
    <row r="9" spans="1:16">
      <c r="A9" s="4">
        <v>107</v>
      </c>
      <c r="B9" s="3" t="s">
        <v>23</v>
      </c>
      <c r="C9" s="3" t="str">
        <f t="shared" si="0"/>
        <v>107-Vishava bhimani</v>
      </c>
      <c r="D9" s="1">
        <v>18</v>
      </c>
      <c r="E9" s="1">
        <v>56</v>
      </c>
      <c r="F9" s="1">
        <v>52</v>
      </c>
      <c r="G9" s="1">
        <v>87</v>
      </c>
      <c r="H9" s="1">
        <v>85</v>
      </c>
      <c r="I9" s="1">
        <v>45</v>
      </c>
      <c r="J9" s="1">
        <f t="shared" si="1"/>
        <v>343</v>
      </c>
      <c r="K9" s="2">
        <f t="shared" si="2"/>
        <v>65</v>
      </c>
      <c r="L9" s="15" t="str">
        <f>IF(Table1[[#This Row],[Percentage]]&gt;80,"A",(IF(Table1[[#This Row],[Percentage]]&gt;60,"B",IF(Table1[[#This Row],[Percentage]]&gt;50,"C","FAIL"))))</f>
        <v>B</v>
      </c>
      <c r="M9" s="1">
        <f t="shared" si="3"/>
        <v>87</v>
      </c>
      <c r="N9" s="1">
        <f t="shared" si="4"/>
        <v>45</v>
      </c>
      <c r="O9" s="1" t="str">
        <f t="shared" si="5"/>
        <v>VISHAVA BHIMANI</v>
      </c>
      <c r="P9" s="5" t="str">
        <f t="shared" si="6"/>
        <v>vishava bhimani</v>
      </c>
    </row>
    <row r="10" spans="1:16">
      <c r="A10" s="4">
        <v>108</v>
      </c>
      <c r="B10" s="3" t="s">
        <v>24</v>
      </c>
      <c r="C10" s="3" t="str">
        <f t="shared" si="0"/>
        <v>108-Ridhdhi jadeja</v>
      </c>
      <c r="D10" s="1">
        <v>18</v>
      </c>
      <c r="E10" s="1">
        <v>85</v>
      </c>
      <c r="F10" s="1">
        <v>92</v>
      </c>
      <c r="G10" s="1">
        <v>43</v>
      </c>
      <c r="H10" s="1">
        <v>62</v>
      </c>
      <c r="I10" s="1">
        <v>75</v>
      </c>
      <c r="J10" s="1">
        <f t="shared" si="1"/>
        <v>375</v>
      </c>
      <c r="K10" s="2">
        <f t="shared" si="2"/>
        <v>71.400000000000006</v>
      </c>
      <c r="L10" s="15" t="str">
        <f>IF(Table1[[#This Row],[Percentage]]&gt;80,"A",(IF(Table1[[#This Row],[Percentage]]&gt;60,"B",IF(Table1[[#This Row],[Percentage]]&gt;50,"C","FAIL"))))</f>
        <v>B</v>
      </c>
      <c r="M10" s="1">
        <f t="shared" si="3"/>
        <v>92</v>
      </c>
      <c r="N10" s="1">
        <f t="shared" si="4"/>
        <v>43</v>
      </c>
      <c r="O10" s="1" t="str">
        <f t="shared" si="5"/>
        <v>RIDHDHI JADEJA</v>
      </c>
      <c r="P10" s="5" t="str">
        <f t="shared" si="6"/>
        <v>ridhdhi jadeja</v>
      </c>
    </row>
    <row r="11" spans="1:16">
      <c r="A11" s="4">
        <v>109</v>
      </c>
      <c r="B11" s="3" t="s">
        <v>25</v>
      </c>
      <c r="C11" s="3" t="str">
        <f t="shared" si="0"/>
        <v>109-Miral joshi</v>
      </c>
      <c r="D11" s="1">
        <v>21</v>
      </c>
      <c r="E11" s="1">
        <v>52</v>
      </c>
      <c r="F11" s="1">
        <v>74</v>
      </c>
      <c r="G11" s="1">
        <v>63</v>
      </c>
      <c r="H11" s="1">
        <v>75</v>
      </c>
      <c r="I11" s="1">
        <v>52</v>
      </c>
      <c r="J11" s="1">
        <f t="shared" si="1"/>
        <v>337</v>
      </c>
      <c r="K11" s="2">
        <f t="shared" si="2"/>
        <v>63.2</v>
      </c>
      <c r="L11" s="15" t="str">
        <f>IF(Table1[[#This Row],[Percentage]]&gt;80,"A",(IF(Table1[[#This Row],[Percentage]]&gt;60,"B",IF(Table1[[#This Row],[Percentage]]&gt;50,"C","FAIL"))))</f>
        <v>B</v>
      </c>
      <c r="M11" s="1">
        <f t="shared" si="3"/>
        <v>75</v>
      </c>
      <c r="N11" s="1">
        <f t="shared" si="4"/>
        <v>52</v>
      </c>
      <c r="O11" s="1" t="str">
        <f t="shared" si="5"/>
        <v>MIRAL JOSHI</v>
      </c>
      <c r="P11" s="5" t="str">
        <f t="shared" si="6"/>
        <v>miral joshi</v>
      </c>
    </row>
    <row r="12" spans="1:16">
      <c r="A12" s="4">
        <v>110</v>
      </c>
      <c r="B12" s="3" t="s">
        <v>26</v>
      </c>
      <c r="C12" s="3" t="str">
        <f t="shared" si="0"/>
        <v>110-Kashish muchhara</v>
      </c>
      <c r="D12" s="1">
        <v>20</v>
      </c>
      <c r="E12" s="1">
        <v>68</v>
      </c>
      <c r="F12" s="1">
        <v>62</v>
      </c>
      <c r="G12" s="1">
        <v>68</v>
      </c>
      <c r="H12" s="1">
        <v>42</v>
      </c>
      <c r="I12" s="1">
        <v>45</v>
      </c>
      <c r="J12" s="1">
        <f t="shared" si="1"/>
        <v>305</v>
      </c>
      <c r="K12" s="2">
        <f t="shared" si="2"/>
        <v>57</v>
      </c>
      <c r="L12" s="15" t="str">
        <f>IF(Table1[[#This Row],[Percentage]]&gt;80,"A",(IF(Table1[[#This Row],[Percentage]]&gt;60,"B",IF(Table1[[#This Row],[Percentage]]&gt;50,"C","FAIL"))))</f>
        <v>C</v>
      </c>
      <c r="M12" s="1">
        <f t="shared" si="3"/>
        <v>68</v>
      </c>
      <c r="N12" s="1">
        <f t="shared" si="4"/>
        <v>42</v>
      </c>
      <c r="O12" s="1" t="str">
        <f t="shared" si="5"/>
        <v>KASHISH MUCHHARA</v>
      </c>
      <c r="P12" s="5" t="str">
        <f t="shared" si="6"/>
        <v>kashish muchhara</v>
      </c>
    </row>
    <row r="13" spans="1:16">
      <c r="A13" s="4">
        <v>111</v>
      </c>
      <c r="B13" s="3" t="s">
        <v>27</v>
      </c>
      <c r="C13" s="3" t="str">
        <f t="shared" si="0"/>
        <v>111-Bhoomi varma</v>
      </c>
      <c r="D13" s="1">
        <v>18</v>
      </c>
      <c r="E13" s="1">
        <v>96</v>
      </c>
      <c r="F13" s="1">
        <v>71</v>
      </c>
      <c r="G13" s="1">
        <v>86</v>
      </c>
      <c r="H13" s="1">
        <v>63</v>
      </c>
      <c r="I13" s="1">
        <v>55</v>
      </c>
      <c r="J13" s="1">
        <f t="shared" si="1"/>
        <v>389</v>
      </c>
      <c r="K13" s="2">
        <f t="shared" si="2"/>
        <v>74.2</v>
      </c>
      <c r="L13" s="15" t="str">
        <f>IF(Table1[[#This Row],[Percentage]]&gt;80,"A",(IF(Table1[[#This Row],[Percentage]]&gt;60,"B",IF(Table1[[#This Row],[Percentage]]&gt;50,"C","FAIL"))))</f>
        <v>B</v>
      </c>
      <c r="M13" s="1">
        <f t="shared" si="3"/>
        <v>96</v>
      </c>
      <c r="N13" s="1">
        <f t="shared" si="4"/>
        <v>55</v>
      </c>
      <c r="O13" s="1" t="str">
        <f t="shared" si="5"/>
        <v>BHOOMI VARMA</v>
      </c>
      <c r="P13" s="5" t="str">
        <f t="shared" si="6"/>
        <v>bhoomi varma</v>
      </c>
    </row>
    <row r="14" spans="1:16">
      <c r="A14" s="4">
        <v>112</v>
      </c>
      <c r="B14" s="3" t="s">
        <v>28</v>
      </c>
      <c r="C14" s="3" t="str">
        <f t="shared" si="0"/>
        <v>112-Vinay patel</v>
      </c>
      <c r="D14" s="1">
        <v>15</v>
      </c>
      <c r="E14" s="1">
        <v>52</v>
      </c>
      <c r="F14" s="1">
        <v>82</v>
      </c>
      <c r="G14" s="1">
        <v>88</v>
      </c>
      <c r="H14" s="1">
        <v>89</v>
      </c>
      <c r="I14" s="1">
        <v>65</v>
      </c>
      <c r="J14" s="1">
        <f t="shared" si="1"/>
        <v>391</v>
      </c>
      <c r="K14" s="2">
        <f t="shared" si="2"/>
        <v>75.2</v>
      </c>
      <c r="L14" s="15" t="str">
        <f>IF(Table1[[#This Row],[Percentage]]&gt;80,"A",(IF(Table1[[#This Row],[Percentage]]&gt;60,"B",IF(Table1[[#This Row],[Percentage]]&gt;50,"C","FAIL"))))</f>
        <v>B</v>
      </c>
      <c r="M14" s="1">
        <f t="shared" si="3"/>
        <v>89</v>
      </c>
      <c r="N14" s="1">
        <f t="shared" si="4"/>
        <v>52</v>
      </c>
      <c r="O14" s="1" t="str">
        <f t="shared" si="5"/>
        <v>VINAY PATEL</v>
      </c>
      <c r="P14" s="5" t="str">
        <f t="shared" si="6"/>
        <v>vinay patel</v>
      </c>
    </row>
    <row r="15" spans="1:16">
      <c r="A15" s="4">
        <v>113</v>
      </c>
      <c r="B15" s="3" t="s">
        <v>29</v>
      </c>
      <c r="C15" s="3" t="str">
        <f t="shared" si="0"/>
        <v>113-Sahil dhedhi</v>
      </c>
      <c r="D15" s="1">
        <v>16</v>
      </c>
      <c r="E15" s="1">
        <v>76</v>
      </c>
      <c r="F15" s="1">
        <v>93</v>
      </c>
      <c r="G15" s="1">
        <v>96</v>
      </c>
      <c r="H15" s="1">
        <v>90</v>
      </c>
      <c r="I15" s="1">
        <v>75</v>
      </c>
      <c r="J15" s="1">
        <f t="shared" si="1"/>
        <v>446</v>
      </c>
      <c r="K15" s="2">
        <f t="shared" si="2"/>
        <v>86</v>
      </c>
      <c r="L15" s="15" t="str">
        <f>IF(Table1[[#This Row],[Percentage]]&gt;80,"A",(IF(Table1[[#This Row],[Percentage]]&gt;60,"B",IF(Table1[[#This Row],[Percentage]]&gt;50,"C","FAIL"))))</f>
        <v>A</v>
      </c>
      <c r="M15" s="1">
        <f t="shared" si="3"/>
        <v>96</v>
      </c>
      <c r="N15" s="1">
        <f t="shared" si="4"/>
        <v>75</v>
      </c>
      <c r="O15" s="1" t="str">
        <f t="shared" si="5"/>
        <v>SAHIL DHEDHI</v>
      </c>
      <c r="P15" s="5" t="str">
        <f t="shared" si="6"/>
        <v>sahil dhedhi</v>
      </c>
    </row>
    <row r="16" spans="1:16">
      <c r="A16" s="4">
        <v>114</v>
      </c>
      <c r="B16" s="3" t="s">
        <v>30</v>
      </c>
      <c r="C16" s="3" t="str">
        <f t="shared" si="0"/>
        <v>114-Kunj shah</v>
      </c>
      <c r="D16" s="1">
        <v>18</v>
      </c>
      <c r="E16" s="1">
        <v>80</v>
      </c>
      <c r="F16" s="1">
        <v>55</v>
      </c>
      <c r="G16" s="1">
        <v>98</v>
      </c>
      <c r="H16" s="1">
        <v>41</v>
      </c>
      <c r="I16" s="1">
        <v>85</v>
      </c>
      <c r="J16" s="1">
        <f t="shared" si="1"/>
        <v>377</v>
      </c>
      <c r="K16" s="2">
        <f t="shared" si="2"/>
        <v>71.8</v>
      </c>
      <c r="L16" s="15" t="str">
        <f>IF(Table1[[#This Row],[Percentage]]&gt;80,"A",(IF(Table1[[#This Row],[Percentage]]&gt;60,"B",IF(Table1[[#This Row],[Percentage]]&gt;50,"C","FAIL"))))</f>
        <v>B</v>
      </c>
      <c r="M16" s="1">
        <f t="shared" si="3"/>
        <v>98</v>
      </c>
      <c r="N16" s="1">
        <f t="shared" si="4"/>
        <v>41</v>
      </c>
      <c r="O16" s="1" t="str">
        <f t="shared" si="5"/>
        <v>KUNJ SHAH</v>
      </c>
      <c r="P16" s="5" t="str">
        <f t="shared" si="6"/>
        <v>kunj shah</v>
      </c>
    </row>
    <row r="17" spans="1:16">
      <c r="A17" s="4">
        <v>115</v>
      </c>
      <c r="B17" s="3" t="s">
        <v>31</v>
      </c>
      <c r="C17" s="3" t="str">
        <f t="shared" si="0"/>
        <v>115-Vijay kanani</v>
      </c>
      <c r="D17" s="1">
        <v>16</v>
      </c>
      <c r="E17" s="1">
        <v>85</v>
      </c>
      <c r="F17" s="1">
        <v>75</v>
      </c>
      <c r="G17" s="1">
        <v>74</v>
      </c>
      <c r="H17" s="1">
        <v>53</v>
      </c>
      <c r="I17" s="1">
        <v>52</v>
      </c>
      <c r="J17" s="1">
        <f t="shared" si="1"/>
        <v>355</v>
      </c>
      <c r="K17" s="2">
        <f t="shared" si="2"/>
        <v>67.8</v>
      </c>
      <c r="L17" s="15" t="str">
        <f>IF(Table1[[#This Row],[Percentage]]&gt;80,"A",(IF(Table1[[#This Row],[Percentage]]&gt;60,"B",IF(Table1[[#This Row],[Percentage]]&gt;50,"C","FAIL"))))</f>
        <v>B</v>
      </c>
      <c r="M17" s="1">
        <f t="shared" si="3"/>
        <v>85</v>
      </c>
      <c r="N17" s="1">
        <f t="shared" si="4"/>
        <v>52</v>
      </c>
      <c r="O17" s="1" t="str">
        <f>UPPER(B17)</f>
        <v>VIJAY KANANI</v>
      </c>
      <c r="P17" s="5" t="str">
        <f t="shared" si="6"/>
        <v>vijay kanani</v>
      </c>
    </row>
    <row r="18" spans="1:16">
      <c r="A18" s="10">
        <f>COUNT(A3:A17)</f>
        <v>15</v>
      </c>
      <c r="B18" s="17">
        <f>COUNTA(B3:B17)</f>
        <v>15</v>
      </c>
      <c r="C18" s="11"/>
      <c r="D18" s="11"/>
      <c r="E18" s="11"/>
      <c r="F18" s="11"/>
      <c r="G18" s="11"/>
      <c r="H18" s="11"/>
      <c r="I18" s="11"/>
      <c r="J18" s="11"/>
      <c r="K18" s="12">
        <f>COUNTIF(K3:K17,"&gt;70")</f>
        <v>8</v>
      </c>
      <c r="L18" s="16" t="str">
        <f>IF(Table1[[#This Row],[Percentage]]&gt;80,"A",(IF(Table1[[#This Row],[Percentage]]&gt;60,"B",IF(Table1[[#This Row],[Percentage]]&gt;50,"C","FAIL"))))</f>
        <v>FAIL</v>
      </c>
      <c r="M18" s="11"/>
      <c r="N18" s="11"/>
      <c r="O18" s="11"/>
      <c r="P18" s="13"/>
    </row>
    <row r="23" spans="1:16">
      <c r="C23" t="s">
        <v>0</v>
      </c>
      <c r="D23" t="s">
        <v>33</v>
      </c>
    </row>
    <row r="24" spans="1:16">
      <c r="C24">
        <v>108</v>
      </c>
      <c r="D24">
        <f>VLOOKUP(A10,Table1[#All],5,FALSE)</f>
        <v>85</v>
      </c>
    </row>
    <row r="25" spans="1:16">
      <c r="D25" t="s">
        <v>34</v>
      </c>
    </row>
    <row r="26" spans="1:16">
      <c r="C26" t="s">
        <v>34</v>
      </c>
    </row>
  </sheetData>
  <mergeCells count="1">
    <mergeCell ref="A1:P1"/>
  </mergeCells>
  <conditionalFormatting sqref="A1:P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type="whole" allowBlank="1" showInputMessage="1" showErrorMessage="1" sqref="E3:I17">
      <formula1>33</formula1>
      <formula2>100</formula2>
    </dataValidation>
  </dataValidations>
  <pageMargins left="0.7" right="0.7" top="0.75" bottom="0.75" header="0.3" footer="0.3"/>
  <pageSetup orientation="portrait" r:id="rId1"/>
  <headerFooter>
    <oddHeader>&amp;L&amp;G Darshan University&amp;C&amp;"-,Bold"&amp;14LAB-8&amp;R&amp;14&amp;D</oddHeader>
  </headerFooter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44"/>
  <sheetViews>
    <sheetView topLeftCell="A23" zoomScale="90" zoomScaleNormal="90" workbookViewId="0">
      <selection activeCell="F45" sqref="F45"/>
    </sheetView>
  </sheetViews>
  <sheetFormatPr defaultRowHeight="15"/>
  <cols>
    <col min="1" max="1" width="11.28515625" bestFit="1" customWidth="1"/>
    <col min="2" max="2" width="17" bestFit="1" customWidth="1"/>
    <col min="3" max="3" width="20.85546875" bestFit="1" customWidth="1"/>
    <col min="13" max="13" width="12.7109375" bestFit="1" customWidth="1"/>
    <col min="14" max="14" width="12.28515625" bestFit="1" customWidth="1"/>
    <col min="15" max="15" width="19.7109375" bestFit="1" customWidth="1"/>
    <col min="16" max="16" width="16.85546875" bestFit="1" customWidth="1"/>
  </cols>
  <sheetData>
    <row r="1" spans="1:16" ht="18.75">
      <c r="A1" s="18" t="s">
        <v>0</v>
      </c>
      <c r="B1" s="18" t="s">
        <v>1</v>
      </c>
      <c r="C1" s="18" t="s">
        <v>16</v>
      </c>
      <c r="D1" s="18" t="s">
        <v>7</v>
      </c>
      <c r="E1" s="18" t="s">
        <v>2</v>
      </c>
      <c r="F1" s="18" t="s">
        <v>3</v>
      </c>
      <c r="G1" s="18" t="s">
        <v>4</v>
      </c>
      <c r="H1" s="18" t="s">
        <v>5</v>
      </c>
      <c r="I1" s="18" t="s">
        <v>6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</row>
    <row r="2" spans="1:16">
      <c r="A2" s="19">
        <v>101</v>
      </c>
      <c r="B2" s="19" t="s">
        <v>17</v>
      </c>
      <c r="C2" s="19" t="str">
        <f>CONCATENATE(A2,"-",B2)</f>
        <v>101-Dhavni shah</v>
      </c>
      <c r="D2" s="20">
        <v>19</v>
      </c>
      <c r="E2" s="20">
        <v>62</v>
      </c>
      <c r="F2" s="20">
        <v>52</v>
      </c>
      <c r="G2" s="20">
        <v>85</v>
      </c>
      <c r="H2" s="20">
        <v>76</v>
      </c>
      <c r="I2" s="20">
        <v>85</v>
      </c>
      <c r="J2" s="20">
        <f>SUM(D2:I2)</f>
        <v>379</v>
      </c>
      <c r="K2" s="21">
        <f>AVERAGE(E2:I2)</f>
        <v>72</v>
      </c>
      <c r="L2" s="27" t="s">
        <v>32</v>
      </c>
      <c r="M2" s="20">
        <f>MAX(E2:I2)</f>
        <v>85</v>
      </c>
      <c r="N2" s="20">
        <f>MIN(E2:I2)</f>
        <v>52</v>
      </c>
      <c r="O2" s="20" t="str">
        <f>UPPER(B2)</f>
        <v>DHAVNI SHAH</v>
      </c>
      <c r="P2" s="20" t="str">
        <f>LOWER(B2)</f>
        <v>dhavni shah</v>
      </c>
    </row>
    <row r="3" spans="1:16">
      <c r="A3" s="23">
        <v>102</v>
      </c>
      <c r="B3" s="23" t="s">
        <v>18</v>
      </c>
      <c r="C3" s="23" t="str">
        <f t="shared" ref="C3:C16" si="0">CONCATENATE(A3,"-",B3)</f>
        <v>102-Khushi patel</v>
      </c>
      <c r="D3" s="24">
        <v>16</v>
      </c>
      <c r="E3" s="24">
        <v>91</v>
      </c>
      <c r="F3" s="24">
        <v>76</v>
      </c>
      <c r="G3" s="24">
        <v>52</v>
      </c>
      <c r="H3" s="24">
        <v>41</v>
      </c>
      <c r="I3" s="24">
        <v>52</v>
      </c>
      <c r="J3" s="24">
        <f t="shared" ref="J3:J16" si="1">SUM(D3:I3)</f>
        <v>328</v>
      </c>
      <c r="K3" s="25">
        <f t="shared" ref="K3:K16" si="2">AVERAGE(E3:I3)</f>
        <v>62.4</v>
      </c>
      <c r="L3" s="26" t="str">
        <f>IF(Table1[[#This Row],[Percentage]]&gt;80,"A",(IF(Table1[[#This Row],[Percentage]]&gt;60,"B",IF(Table1[[#This Row],[Percentage]]&gt;50,"C","FAIL"))))</f>
        <v>B</v>
      </c>
      <c r="M3" s="24">
        <f t="shared" ref="M3:M16" si="3">MAX(E3:I3)</f>
        <v>91</v>
      </c>
      <c r="N3" s="24">
        <f t="shared" ref="N3:N16" si="4">MIN(E3:I3)</f>
        <v>41</v>
      </c>
      <c r="O3" s="24" t="str">
        <f t="shared" ref="O3:O15" si="5">UPPER(B3)</f>
        <v>KHUSHI PATEL</v>
      </c>
      <c r="P3" s="24" t="str">
        <f t="shared" ref="P3:P16" si="6">LOWER(B3)</f>
        <v>khushi patel</v>
      </c>
    </row>
    <row r="4" spans="1:16">
      <c r="A4" s="19">
        <v>103</v>
      </c>
      <c r="B4" s="19" t="s">
        <v>19</v>
      </c>
      <c r="C4" s="19" t="str">
        <f t="shared" si="0"/>
        <v>103-Jiya patel</v>
      </c>
      <c r="D4" s="20">
        <v>16</v>
      </c>
      <c r="E4" s="20">
        <v>42</v>
      </c>
      <c r="F4" s="20">
        <v>85</v>
      </c>
      <c r="G4" s="20">
        <v>63</v>
      </c>
      <c r="H4" s="20">
        <v>85</v>
      </c>
      <c r="I4" s="20">
        <v>85</v>
      </c>
      <c r="J4" s="20">
        <f t="shared" si="1"/>
        <v>376</v>
      </c>
      <c r="K4" s="21">
        <f t="shared" si="2"/>
        <v>72</v>
      </c>
      <c r="L4" s="22" t="str">
        <f>IF(Table1[[#This Row],[Percentage]]&gt;80,"A",(IF(Table1[[#This Row],[Percentage]]&gt;60,"B",IF(Table1[[#This Row],[Percentage]]&gt;50,"C","FAIL"))))</f>
        <v>B</v>
      </c>
      <c r="M4" s="20">
        <f t="shared" si="3"/>
        <v>85</v>
      </c>
      <c r="N4" s="20">
        <f t="shared" si="4"/>
        <v>42</v>
      </c>
      <c r="O4" s="20" t="str">
        <f t="shared" si="5"/>
        <v>JIYA PATEL</v>
      </c>
      <c r="P4" s="20" t="str">
        <f t="shared" si="6"/>
        <v>jiya patel</v>
      </c>
    </row>
    <row r="5" spans="1:16">
      <c r="A5" s="23">
        <v>104</v>
      </c>
      <c r="B5" s="23" t="s">
        <v>20</v>
      </c>
      <c r="C5" s="23" t="str">
        <f t="shared" si="0"/>
        <v>104-Madhavi sharma</v>
      </c>
      <c r="D5" s="24">
        <v>17</v>
      </c>
      <c r="E5" s="24">
        <v>53</v>
      </c>
      <c r="F5" s="24">
        <v>96</v>
      </c>
      <c r="G5" s="24">
        <v>76</v>
      </c>
      <c r="H5" s="24">
        <v>95</v>
      </c>
      <c r="I5" s="24">
        <v>76</v>
      </c>
      <c r="J5" s="24">
        <f t="shared" si="1"/>
        <v>413</v>
      </c>
      <c r="K5" s="25">
        <f t="shared" si="2"/>
        <v>79.2</v>
      </c>
      <c r="L5" s="26" t="str">
        <f>IF(Table1[[#This Row],[Percentage]]&gt;80,"A",(IF(Table1[[#This Row],[Percentage]]&gt;60,"B",IF(Table1[[#This Row],[Percentage]]&gt;50,"C","FAIL"))))</f>
        <v>B</v>
      </c>
      <c r="M5" s="24">
        <f t="shared" si="3"/>
        <v>96</v>
      </c>
      <c r="N5" s="24">
        <f t="shared" si="4"/>
        <v>53</v>
      </c>
      <c r="O5" s="24" t="str">
        <f t="shared" si="5"/>
        <v>MADHAVI SHARMA</v>
      </c>
      <c r="P5" s="24" t="str">
        <f t="shared" si="6"/>
        <v>madhavi sharma</v>
      </c>
    </row>
    <row r="6" spans="1:16">
      <c r="A6" s="19">
        <v>105</v>
      </c>
      <c r="B6" s="19" t="s">
        <v>21</v>
      </c>
      <c r="C6" s="19" t="str">
        <f t="shared" si="0"/>
        <v>105-Umangi sharma</v>
      </c>
      <c r="D6" s="20">
        <v>18</v>
      </c>
      <c r="E6" s="20">
        <v>65</v>
      </c>
      <c r="F6" s="20">
        <v>46</v>
      </c>
      <c r="G6" s="20">
        <v>63</v>
      </c>
      <c r="H6" s="20">
        <v>52</v>
      </c>
      <c r="I6" s="20">
        <v>74</v>
      </c>
      <c r="J6" s="20">
        <f t="shared" si="1"/>
        <v>318</v>
      </c>
      <c r="K6" s="21">
        <f t="shared" si="2"/>
        <v>60</v>
      </c>
      <c r="L6" s="22" t="str">
        <f>IF(Table1[[#This Row],[Percentage]]&gt;80,"A",(IF(Table1[[#This Row],[Percentage]]&gt;60,"B",IF(Table1[[#This Row],[Percentage]]&gt;50,"C","FAIL"))))</f>
        <v>B</v>
      </c>
      <c r="M6" s="20">
        <f t="shared" si="3"/>
        <v>74</v>
      </c>
      <c r="N6" s="20">
        <f t="shared" si="4"/>
        <v>46</v>
      </c>
      <c r="O6" s="20" t="str">
        <f t="shared" si="5"/>
        <v>UMANGI SHARMA</v>
      </c>
      <c r="P6" s="20" t="str">
        <f t="shared" si="6"/>
        <v>umangi sharma</v>
      </c>
    </row>
    <row r="7" spans="1:16">
      <c r="A7" s="23">
        <v>106</v>
      </c>
      <c r="B7" s="23" t="s">
        <v>22</v>
      </c>
      <c r="C7" s="23" t="str">
        <f t="shared" si="0"/>
        <v>106-Mukund fefar</v>
      </c>
      <c r="D7" s="24">
        <v>14</v>
      </c>
      <c r="E7" s="24">
        <v>62</v>
      </c>
      <c r="F7" s="24">
        <v>84</v>
      </c>
      <c r="G7" s="24">
        <v>52</v>
      </c>
      <c r="H7" s="24">
        <v>63</v>
      </c>
      <c r="I7" s="24">
        <v>63</v>
      </c>
      <c r="J7" s="24">
        <f t="shared" si="1"/>
        <v>338</v>
      </c>
      <c r="K7" s="25">
        <f t="shared" si="2"/>
        <v>64.8</v>
      </c>
      <c r="L7" s="26" t="str">
        <f>IF(Table1[[#This Row],[Percentage]]&gt;80,"A",(IF(Table1[[#This Row],[Percentage]]&gt;60,"B",IF(Table1[[#This Row],[Percentage]]&gt;50,"C","FAIL"))))</f>
        <v>C</v>
      </c>
      <c r="M7" s="24">
        <f t="shared" si="3"/>
        <v>84</v>
      </c>
      <c r="N7" s="24">
        <f t="shared" si="4"/>
        <v>52</v>
      </c>
      <c r="O7" s="24" t="str">
        <f t="shared" si="5"/>
        <v>MUKUND FEFAR</v>
      </c>
      <c r="P7" s="24" t="str">
        <f t="shared" si="6"/>
        <v>mukund fefar</v>
      </c>
    </row>
    <row r="8" spans="1:16">
      <c r="A8" s="19">
        <v>107</v>
      </c>
      <c r="B8" s="19" t="s">
        <v>23</v>
      </c>
      <c r="C8" s="19" t="str">
        <f t="shared" si="0"/>
        <v>107-Vishava bhimani</v>
      </c>
      <c r="D8" s="20">
        <v>18</v>
      </c>
      <c r="E8" s="20">
        <v>56</v>
      </c>
      <c r="F8" s="20">
        <v>52</v>
      </c>
      <c r="G8" s="20">
        <v>87</v>
      </c>
      <c r="H8" s="20">
        <v>85</v>
      </c>
      <c r="I8" s="20">
        <v>45</v>
      </c>
      <c r="J8" s="20">
        <f t="shared" si="1"/>
        <v>343</v>
      </c>
      <c r="K8" s="21">
        <f t="shared" si="2"/>
        <v>65</v>
      </c>
      <c r="L8" s="22" t="str">
        <f>IF(Table1[[#This Row],[Percentage]]&gt;80,"A",(IF(Table1[[#This Row],[Percentage]]&gt;60,"B",IF(Table1[[#This Row],[Percentage]]&gt;50,"C","FAIL"))))</f>
        <v>B</v>
      </c>
      <c r="M8" s="20">
        <f t="shared" si="3"/>
        <v>87</v>
      </c>
      <c r="N8" s="20">
        <f t="shared" si="4"/>
        <v>45</v>
      </c>
      <c r="O8" s="20" t="str">
        <f t="shared" si="5"/>
        <v>VISHAVA BHIMANI</v>
      </c>
      <c r="P8" s="20" t="str">
        <f t="shared" si="6"/>
        <v>vishava bhimani</v>
      </c>
    </row>
    <row r="9" spans="1:16">
      <c r="A9" s="23">
        <v>108</v>
      </c>
      <c r="B9" s="23" t="s">
        <v>24</v>
      </c>
      <c r="C9" s="23" t="str">
        <f t="shared" si="0"/>
        <v>108-Ridhdhi jadeja</v>
      </c>
      <c r="D9" s="24">
        <v>18</v>
      </c>
      <c r="E9" s="24">
        <v>85</v>
      </c>
      <c r="F9" s="24">
        <v>92</v>
      </c>
      <c r="G9" s="24">
        <v>43</v>
      </c>
      <c r="H9" s="24">
        <v>62</v>
      </c>
      <c r="I9" s="24">
        <v>75</v>
      </c>
      <c r="J9" s="24">
        <f t="shared" si="1"/>
        <v>375</v>
      </c>
      <c r="K9" s="25">
        <f t="shared" si="2"/>
        <v>71.400000000000006</v>
      </c>
      <c r="L9" s="26" t="str">
        <f>IF(Table1[[#This Row],[Percentage]]&gt;80,"A",(IF(Table1[[#This Row],[Percentage]]&gt;60,"B",IF(Table1[[#This Row],[Percentage]]&gt;50,"C","FAIL"))))</f>
        <v>B</v>
      </c>
      <c r="M9" s="24">
        <f t="shared" si="3"/>
        <v>92</v>
      </c>
      <c r="N9" s="24">
        <f t="shared" si="4"/>
        <v>43</v>
      </c>
      <c r="O9" s="24" t="str">
        <f t="shared" si="5"/>
        <v>RIDHDHI JADEJA</v>
      </c>
      <c r="P9" s="24" t="str">
        <f t="shared" si="6"/>
        <v>ridhdhi jadeja</v>
      </c>
    </row>
    <row r="10" spans="1:16">
      <c r="A10" s="19">
        <v>109</v>
      </c>
      <c r="B10" s="19" t="s">
        <v>25</v>
      </c>
      <c r="C10" s="19" t="str">
        <f t="shared" si="0"/>
        <v>109-Miral joshi</v>
      </c>
      <c r="D10" s="20">
        <v>21</v>
      </c>
      <c r="E10" s="20">
        <v>52</v>
      </c>
      <c r="F10" s="20">
        <v>74</v>
      </c>
      <c r="G10" s="20">
        <v>63</v>
      </c>
      <c r="H10" s="20">
        <v>75</v>
      </c>
      <c r="I10" s="20">
        <v>52</v>
      </c>
      <c r="J10" s="20">
        <f t="shared" si="1"/>
        <v>337</v>
      </c>
      <c r="K10" s="21">
        <f t="shared" si="2"/>
        <v>63.2</v>
      </c>
      <c r="L10" s="22" t="str">
        <f>IF(Table1[[#This Row],[Percentage]]&gt;80,"A",(IF(Table1[[#This Row],[Percentage]]&gt;60,"B",IF(Table1[[#This Row],[Percentage]]&gt;50,"C","FAIL"))))</f>
        <v>B</v>
      </c>
      <c r="M10" s="20">
        <f t="shared" si="3"/>
        <v>75</v>
      </c>
      <c r="N10" s="20">
        <f t="shared" si="4"/>
        <v>52</v>
      </c>
      <c r="O10" s="20" t="str">
        <f t="shared" si="5"/>
        <v>MIRAL JOSHI</v>
      </c>
      <c r="P10" s="20" t="str">
        <f t="shared" si="6"/>
        <v>miral joshi</v>
      </c>
    </row>
    <row r="11" spans="1:16">
      <c r="A11" s="23">
        <v>110</v>
      </c>
      <c r="B11" s="23" t="s">
        <v>26</v>
      </c>
      <c r="C11" s="23" t="str">
        <f t="shared" si="0"/>
        <v>110-Kashish muchhara</v>
      </c>
      <c r="D11" s="24">
        <v>20</v>
      </c>
      <c r="E11" s="24">
        <v>68</v>
      </c>
      <c r="F11" s="24">
        <v>62</v>
      </c>
      <c r="G11" s="24">
        <v>68</v>
      </c>
      <c r="H11" s="24">
        <v>42</v>
      </c>
      <c r="I11" s="24">
        <v>45</v>
      </c>
      <c r="J11" s="24">
        <f t="shared" si="1"/>
        <v>305</v>
      </c>
      <c r="K11" s="25">
        <f t="shared" si="2"/>
        <v>57</v>
      </c>
      <c r="L11" s="26" t="str">
        <f>IF(Table1[[#This Row],[Percentage]]&gt;80,"A",(IF(Table1[[#This Row],[Percentage]]&gt;60,"B",IF(Table1[[#This Row],[Percentage]]&gt;50,"C","FAIL"))))</f>
        <v>B</v>
      </c>
      <c r="M11" s="24">
        <f t="shared" si="3"/>
        <v>68</v>
      </c>
      <c r="N11" s="24">
        <f t="shared" si="4"/>
        <v>42</v>
      </c>
      <c r="O11" s="24" t="str">
        <f t="shared" si="5"/>
        <v>KASHISH MUCHHARA</v>
      </c>
      <c r="P11" s="24" t="str">
        <f t="shared" si="6"/>
        <v>kashish muchhara</v>
      </c>
    </row>
    <row r="12" spans="1:16">
      <c r="A12" s="19">
        <v>111</v>
      </c>
      <c r="B12" s="19" t="s">
        <v>27</v>
      </c>
      <c r="C12" s="19" t="str">
        <f t="shared" si="0"/>
        <v>111-Bhoomi varma</v>
      </c>
      <c r="D12" s="20">
        <v>18</v>
      </c>
      <c r="E12" s="20">
        <v>96</v>
      </c>
      <c r="F12" s="20">
        <v>71</v>
      </c>
      <c r="G12" s="20">
        <v>86</v>
      </c>
      <c r="H12" s="20">
        <v>63</v>
      </c>
      <c r="I12" s="20">
        <v>55</v>
      </c>
      <c r="J12" s="20">
        <f t="shared" si="1"/>
        <v>389</v>
      </c>
      <c r="K12" s="21">
        <f t="shared" si="2"/>
        <v>74.2</v>
      </c>
      <c r="L12" s="22" t="str">
        <f>IF(Table1[[#This Row],[Percentage]]&gt;80,"A",(IF(Table1[[#This Row],[Percentage]]&gt;60,"B",IF(Table1[[#This Row],[Percentage]]&gt;50,"C","FAIL"))))</f>
        <v>C</v>
      </c>
      <c r="M12" s="20">
        <f t="shared" si="3"/>
        <v>96</v>
      </c>
      <c r="N12" s="20">
        <f t="shared" si="4"/>
        <v>55</v>
      </c>
      <c r="O12" s="20" t="str">
        <f t="shared" si="5"/>
        <v>BHOOMI VARMA</v>
      </c>
      <c r="P12" s="20" t="str">
        <f t="shared" si="6"/>
        <v>bhoomi varma</v>
      </c>
    </row>
    <row r="13" spans="1:16">
      <c r="A13" s="23">
        <v>112</v>
      </c>
      <c r="B13" s="23" t="s">
        <v>28</v>
      </c>
      <c r="C13" s="23" t="str">
        <f t="shared" si="0"/>
        <v>112-Vinay patel</v>
      </c>
      <c r="D13" s="24">
        <v>15</v>
      </c>
      <c r="E13" s="24">
        <v>52</v>
      </c>
      <c r="F13" s="24">
        <v>82</v>
      </c>
      <c r="G13" s="24">
        <v>88</v>
      </c>
      <c r="H13" s="24">
        <v>89</v>
      </c>
      <c r="I13" s="24">
        <v>65</v>
      </c>
      <c r="J13" s="24">
        <f t="shared" si="1"/>
        <v>391</v>
      </c>
      <c r="K13" s="25">
        <f t="shared" si="2"/>
        <v>75.2</v>
      </c>
      <c r="L13" s="26" t="str">
        <f>IF(Table1[[#This Row],[Percentage]]&gt;80,"A",(IF(Table1[[#This Row],[Percentage]]&gt;60,"B",IF(Table1[[#This Row],[Percentage]]&gt;50,"C","FAIL"))))</f>
        <v>B</v>
      </c>
      <c r="M13" s="24">
        <f t="shared" si="3"/>
        <v>89</v>
      </c>
      <c r="N13" s="24">
        <f t="shared" si="4"/>
        <v>52</v>
      </c>
      <c r="O13" s="24" t="str">
        <f t="shared" si="5"/>
        <v>VINAY PATEL</v>
      </c>
      <c r="P13" s="24" t="str">
        <f t="shared" si="6"/>
        <v>vinay patel</v>
      </c>
    </row>
    <row r="14" spans="1:16">
      <c r="A14" s="19">
        <v>113</v>
      </c>
      <c r="B14" s="19" t="s">
        <v>29</v>
      </c>
      <c r="C14" s="19" t="str">
        <f t="shared" si="0"/>
        <v>113-Sahil dhedhi</v>
      </c>
      <c r="D14" s="20">
        <v>16</v>
      </c>
      <c r="E14" s="20">
        <v>76</v>
      </c>
      <c r="F14" s="20">
        <v>93</v>
      </c>
      <c r="G14" s="20">
        <v>96</v>
      </c>
      <c r="H14" s="20">
        <v>90</v>
      </c>
      <c r="I14" s="20">
        <v>75</v>
      </c>
      <c r="J14" s="20">
        <f t="shared" si="1"/>
        <v>446</v>
      </c>
      <c r="K14" s="21">
        <f t="shared" si="2"/>
        <v>86</v>
      </c>
      <c r="L14" s="22" t="str">
        <f>IF(Table1[[#This Row],[Percentage]]&gt;80,"A",(IF(Table1[[#This Row],[Percentage]]&gt;60,"B",IF(Table1[[#This Row],[Percentage]]&gt;50,"C","FAIL"))))</f>
        <v>B</v>
      </c>
      <c r="M14" s="20">
        <f t="shared" si="3"/>
        <v>96</v>
      </c>
      <c r="N14" s="20">
        <f t="shared" si="4"/>
        <v>75</v>
      </c>
      <c r="O14" s="20" t="str">
        <f t="shared" si="5"/>
        <v>SAHIL DHEDHI</v>
      </c>
      <c r="P14" s="20" t="str">
        <f t="shared" si="6"/>
        <v>sahil dhedhi</v>
      </c>
    </row>
    <row r="15" spans="1:16">
      <c r="A15" s="23">
        <v>114</v>
      </c>
      <c r="B15" s="23" t="s">
        <v>30</v>
      </c>
      <c r="C15" s="23" t="str">
        <f t="shared" si="0"/>
        <v>114-Kunj shah</v>
      </c>
      <c r="D15" s="24">
        <v>18</v>
      </c>
      <c r="E15" s="24">
        <v>80</v>
      </c>
      <c r="F15" s="24">
        <v>55</v>
      </c>
      <c r="G15" s="24">
        <v>98</v>
      </c>
      <c r="H15" s="24">
        <v>41</v>
      </c>
      <c r="I15" s="24">
        <v>85</v>
      </c>
      <c r="J15" s="24">
        <f t="shared" si="1"/>
        <v>377</v>
      </c>
      <c r="K15" s="25">
        <f t="shared" si="2"/>
        <v>71.8</v>
      </c>
      <c r="L15" s="26" t="str">
        <f>IF(Table1[[#This Row],[Percentage]]&gt;80,"A",(IF(Table1[[#This Row],[Percentage]]&gt;60,"B",IF(Table1[[#This Row],[Percentage]]&gt;50,"C","FAIL"))))</f>
        <v>A</v>
      </c>
      <c r="M15" s="24">
        <f t="shared" si="3"/>
        <v>98</v>
      </c>
      <c r="N15" s="24">
        <f t="shared" si="4"/>
        <v>41</v>
      </c>
      <c r="O15" s="24" t="str">
        <f t="shared" si="5"/>
        <v>KUNJ SHAH</v>
      </c>
      <c r="P15" s="24" t="str">
        <f t="shared" si="6"/>
        <v>kunj shah</v>
      </c>
    </row>
    <row r="16" spans="1:16">
      <c r="A16" s="19">
        <v>115</v>
      </c>
      <c r="B16" s="19" t="s">
        <v>31</v>
      </c>
      <c r="C16" s="19" t="str">
        <f t="shared" si="0"/>
        <v>115-Vijay kanani</v>
      </c>
      <c r="D16" s="20">
        <v>16</v>
      </c>
      <c r="E16" s="20">
        <v>85</v>
      </c>
      <c r="F16" s="20">
        <v>75</v>
      </c>
      <c r="G16" s="20">
        <v>74</v>
      </c>
      <c r="H16" s="20">
        <v>53</v>
      </c>
      <c r="I16" s="20">
        <v>52</v>
      </c>
      <c r="J16" s="20">
        <f t="shared" si="1"/>
        <v>355</v>
      </c>
      <c r="K16" s="21">
        <f t="shared" si="2"/>
        <v>67.8</v>
      </c>
      <c r="L16" s="22" t="str">
        <f>IF(Table1[[#This Row],[Percentage]]&gt;80,"A",(IF(Table1[[#This Row],[Percentage]]&gt;60,"B",IF(Table1[[#This Row],[Percentage]]&gt;50,"C","FAIL"))))</f>
        <v>B</v>
      </c>
      <c r="M16" s="20">
        <f t="shared" si="3"/>
        <v>85</v>
      </c>
      <c r="N16" s="20">
        <f t="shared" si="4"/>
        <v>52</v>
      </c>
      <c r="O16" s="20" t="str">
        <f>UPPER(B16)</f>
        <v>VIJAY KANANI</v>
      </c>
      <c r="P16" s="20" t="str">
        <f t="shared" si="6"/>
        <v>vijay kanani</v>
      </c>
    </row>
    <row r="24" spans="1:16" ht="18.75">
      <c r="A24" s="18" t="s">
        <v>0</v>
      </c>
      <c r="B24" s="19">
        <v>101</v>
      </c>
      <c r="C24" s="23">
        <v>102</v>
      </c>
      <c r="D24" s="19">
        <v>103</v>
      </c>
      <c r="E24" s="23">
        <v>104</v>
      </c>
      <c r="F24" s="19">
        <v>105</v>
      </c>
      <c r="G24" s="23">
        <v>106</v>
      </c>
      <c r="H24" s="19">
        <v>107</v>
      </c>
      <c r="I24" s="23">
        <v>108</v>
      </c>
      <c r="J24" s="19">
        <v>109</v>
      </c>
      <c r="K24" s="23">
        <v>110</v>
      </c>
      <c r="L24" s="19">
        <v>111</v>
      </c>
      <c r="M24" s="23">
        <v>112</v>
      </c>
      <c r="N24" s="19">
        <v>113</v>
      </c>
      <c r="O24" s="23">
        <v>114</v>
      </c>
      <c r="P24" s="19">
        <v>115</v>
      </c>
    </row>
    <row r="25" spans="1:16" ht="18.75">
      <c r="A25" s="18" t="s">
        <v>1</v>
      </c>
      <c r="B25" s="19" t="s">
        <v>17</v>
      </c>
      <c r="C25" s="23" t="s">
        <v>18</v>
      </c>
      <c r="D25" s="19" t="s">
        <v>19</v>
      </c>
      <c r="E25" s="23" t="s">
        <v>20</v>
      </c>
      <c r="F25" s="19" t="s">
        <v>21</v>
      </c>
      <c r="G25" s="23" t="s">
        <v>22</v>
      </c>
      <c r="H25" s="19" t="s">
        <v>23</v>
      </c>
      <c r="I25" s="23" t="s">
        <v>24</v>
      </c>
      <c r="J25" s="19" t="s">
        <v>25</v>
      </c>
      <c r="K25" s="23" t="s">
        <v>26</v>
      </c>
      <c r="L25" s="19" t="s">
        <v>27</v>
      </c>
      <c r="M25" s="23" t="s">
        <v>28</v>
      </c>
      <c r="N25" s="19" t="s">
        <v>29</v>
      </c>
      <c r="O25" s="23" t="s">
        <v>30</v>
      </c>
      <c r="P25" s="19" t="s">
        <v>31</v>
      </c>
    </row>
    <row r="26" spans="1:16" ht="18.75">
      <c r="A26" s="18" t="s">
        <v>16</v>
      </c>
      <c r="B26" s="19" t="str">
        <f>CONCATENATE(B24,"-",B25)</f>
        <v>101-Dhavni shah</v>
      </c>
      <c r="C26" s="23" t="str">
        <f>CONCATENATE(C24,"-",C25)</f>
        <v>102-Khushi patel</v>
      </c>
      <c r="D26" s="19" t="str">
        <f>CONCATENATE(D24,"-",D25)</f>
        <v>103-Jiya patel</v>
      </c>
      <c r="E26" s="23" t="str">
        <f>CONCATENATE(E24,"-",E25)</f>
        <v>104-Madhavi sharma</v>
      </c>
      <c r="F26" s="19" t="str">
        <f>CONCATENATE(F24,"-",F25)</f>
        <v>105-Umangi sharma</v>
      </c>
      <c r="G26" s="23" t="str">
        <f>CONCATENATE(G24,"-",G25)</f>
        <v>106-Mukund fefar</v>
      </c>
      <c r="H26" s="19" t="str">
        <f>CONCATENATE(H24,"-",H25)</f>
        <v>107-Vishava bhimani</v>
      </c>
      <c r="I26" s="23" t="str">
        <f>CONCATENATE(I24,"-",I25)</f>
        <v>108-Ridhdhi jadeja</v>
      </c>
      <c r="J26" s="19" t="str">
        <f>CONCATENATE(J24,"-",J25)</f>
        <v>109-Miral joshi</v>
      </c>
      <c r="K26" s="23" t="str">
        <f>CONCATENATE(K24,"-",K25)</f>
        <v>110-Kashish muchhara</v>
      </c>
      <c r="L26" s="19" t="str">
        <f>CONCATENATE(L24,"-",L25)</f>
        <v>111-Bhoomi varma</v>
      </c>
      <c r="M26" s="23" t="str">
        <f>CONCATENATE(M24,"-",M25)</f>
        <v>112-Vinay patel</v>
      </c>
      <c r="N26" s="19" t="str">
        <f>CONCATENATE(N24,"-",N25)</f>
        <v>113-Sahil dhedhi</v>
      </c>
      <c r="O26" s="23" t="str">
        <f>CONCATENATE(O24,"-",O25)</f>
        <v>114-Kunj shah</v>
      </c>
      <c r="P26" s="19" t="str">
        <f>CONCATENATE(P24,"-",P25)</f>
        <v>115-Vijay kanani</v>
      </c>
    </row>
    <row r="27" spans="1:16" ht="18.75">
      <c r="A27" s="18" t="s">
        <v>7</v>
      </c>
      <c r="B27" s="20">
        <v>19</v>
      </c>
      <c r="C27" s="24">
        <v>16</v>
      </c>
      <c r="D27" s="20">
        <v>16</v>
      </c>
      <c r="E27" s="24">
        <v>17</v>
      </c>
      <c r="F27" s="20">
        <v>18</v>
      </c>
      <c r="G27" s="24">
        <v>14</v>
      </c>
      <c r="H27" s="20">
        <v>18</v>
      </c>
      <c r="I27" s="24">
        <v>18</v>
      </c>
      <c r="J27" s="20">
        <v>21</v>
      </c>
      <c r="K27" s="24">
        <v>20</v>
      </c>
      <c r="L27" s="20">
        <v>18</v>
      </c>
      <c r="M27" s="24">
        <v>15</v>
      </c>
      <c r="N27" s="20">
        <v>16</v>
      </c>
      <c r="O27" s="24">
        <v>18</v>
      </c>
      <c r="P27" s="20">
        <v>16</v>
      </c>
    </row>
    <row r="28" spans="1:16" ht="18.75">
      <c r="A28" s="18" t="s">
        <v>2</v>
      </c>
      <c r="B28" s="20">
        <v>62</v>
      </c>
      <c r="C28" s="24">
        <v>91</v>
      </c>
      <c r="D28" s="20">
        <v>42</v>
      </c>
      <c r="E28" s="24">
        <v>53</v>
      </c>
      <c r="F28" s="20">
        <v>65</v>
      </c>
      <c r="G28" s="24">
        <v>62</v>
      </c>
      <c r="H28" s="20">
        <v>56</v>
      </c>
      <c r="I28" s="24">
        <v>85</v>
      </c>
      <c r="J28" s="20">
        <v>52</v>
      </c>
      <c r="K28" s="24">
        <v>68</v>
      </c>
      <c r="L28" s="20">
        <v>96</v>
      </c>
      <c r="M28" s="24">
        <v>52</v>
      </c>
      <c r="N28" s="20">
        <v>76</v>
      </c>
      <c r="O28" s="24">
        <v>80</v>
      </c>
      <c r="P28" s="20">
        <v>85</v>
      </c>
    </row>
    <row r="29" spans="1:16" ht="18.75">
      <c r="A29" s="18" t="s">
        <v>3</v>
      </c>
      <c r="B29" s="20">
        <v>52</v>
      </c>
      <c r="C29" s="24">
        <v>76</v>
      </c>
      <c r="D29" s="20">
        <v>85</v>
      </c>
      <c r="E29" s="24">
        <v>96</v>
      </c>
      <c r="F29" s="20">
        <v>46</v>
      </c>
      <c r="G29" s="24">
        <v>84</v>
      </c>
      <c r="H29" s="20">
        <v>52</v>
      </c>
      <c r="I29" s="24">
        <v>92</v>
      </c>
      <c r="J29" s="20">
        <v>74</v>
      </c>
      <c r="K29" s="24">
        <v>62</v>
      </c>
      <c r="L29" s="20">
        <v>71</v>
      </c>
      <c r="M29" s="24">
        <v>82</v>
      </c>
      <c r="N29" s="20">
        <v>93</v>
      </c>
      <c r="O29" s="24">
        <v>55</v>
      </c>
      <c r="P29" s="20">
        <v>75</v>
      </c>
    </row>
    <row r="30" spans="1:16" ht="18.75">
      <c r="A30" s="18" t="s">
        <v>4</v>
      </c>
      <c r="B30" s="20">
        <v>85</v>
      </c>
      <c r="C30" s="24">
        <v>52</v>
      </c>
      <c r="D30" s="20">
        <v>63</v>
      </c>
      <c r="E30" s="24">
        <v>76</v>
      </c>
      <c r="F30" s="20">
        <v>63</v>
      </c>
      <c r="G30" s="24">
        <v>52</v>
      </c>
      <c r="H30" s="20">
        <v>87</v>
      </c>
      <c r="I30" s="24">
        <v>43</v>
      </c>
      <c r="J30" s="20">
        <v>63</v>
      </c>
      <c r="K30" s="24">
        <v>68</v>
      </c>
      <c r="L30" s="20">
        <v>86</v>
      </c>
      <c r="M30" s="24">
        <v>88</v>
      </c>
      <c r="N30" s="20">
        <v>96</v>
      </c>
      <c r="O30" s="24">
        <v>98</v>
      </c>
      <c r="P30" s="20">
        <v>74</v>
      </c>
    </row>
    <row r="31" spans="1:16" ht="18.75">
      <c r="A31" s="18" t="s">
        <v>5</v>
      </c>
      <c r="B31" s="20">
        <v>76</v>
      </c>
      <c r="C31" s="24">
        <v>41</v>
      </c>
      <c r="D31" s="20">
        <v>85</v>
      </c>
      <c r="E31" s="24">
        <v>95</v>
      </c>
      <c r="F31" s="20">
        <v>52</v>
      </c>
      <c r="G31" s="24">
        <v>63</v>
      </c>
      <c r="H31" s="20">
        <v>85</v>
      </c>
      <c r="I31" s="24">
        <v>62</v>
      </c>
      <c r="J31" s="20">
        <v>75</v>
      </c>
      <c r="K31" s="24">
        <v>42</v>
      </c>
      <c r="L31" s="20">
        <v>63</v>
      </c>
      <c r="M31" s="24">
        <v>89</v>
      </c>
      <c r="N31" s="20">
        <v>90</v>
      </c>
      <c r="O31" s="24">
        <v>41</v>
      </c>
      <c r="P31" s="20">
        <v>53</v>
      </c>
    </row>
    <row r="32" spans="1:16" ht="18.75">
      <c r="A32" s="18" t="s">
        <v>6</v>
      </c>
      <c r="B32" s="20">
        <v>85</v>
      </c>
      <c r="C32" s="24">
        <v>52</v>
      </c>
      <c r="D32" s="20">
        <v>85</v>
      </c>
      <c r="E32" s="24">
        <v>76</v>
      </c>
      <c r="F32" s="20">
        <v>74</v>
      </c>
      <c r="G32" s="24">
        <v>63</v>
      </c>
      <c r="H32" s="20">
        <v>45</v>
      </c>
      <c r="I32" s="24">
        <v>75</v>
      </c>
      <c r="J32" s="20">
        <v>52</v>
      </c>
      <c r="K32" s="24">
        <v>45</v>
      </c>
      <c r="L32" s="20">
        <v>55</v>
      </c>
      <c r="M32" s="24">
        <v>65</v>
      </c>
      <c r="N32" s="20">
        <v>75</v>
      </c>
      <c r="O32" s="24">
        <v>85</v>
      </c>
      <c r="P32" s="20">
        <v>52</v>
      </c>
    </row>
    <row r="33" spans="1:16" ht="18.75">
      <c r="A33" s="18" t="s">
        <v>8</v>
      </c>
      <c r="B33" s="20">
        <f>SUM(B27:B32)</f>
        <v>379</v>
      </c>
      <c r="C33" s="24">
        <f>SUM(C27:C32)</f>
        <v>328</v>
      </c>
      <c r="D33" s="20">
        <f>SUM(D27:D32)</f>
        <v>376</v>
      </c>
      <c r="E33" s="24">
        <f>SUM(E27:E32)</f>
        <v>413</v>
      </c>
      <c r="F33" s="20">
        <f>SUM(F27:F32)</f>
        <v>318</v>
      </c>
      <c r="G33" s="24">
        <f>SUM(G27:G32)</f>
        <v>338</v>
      </c>
      <c r="H33" s="20">
        <f>SUM(H27:H32)</f>
        <v>343</v>
      </c>
      <c r="I33" s="24">
        <f>SUM(I27:I32)</f>
        <v>375</v>
      </c>
      <c r="J33" s="20">
        <f>SUM(J27:J32)</f>
        <v>337</v>
      </c>
      <c r="K33" s="24">
        <f>SUM(K27:K32)</f>
        <v>305</v>
      </c>
      <c r="L33" s="20">
        <f>SUM(L27:L32)</f>
        <v>389</v>
      </c>
      <c r="M33" s="24">
        <f>SUM(M27:M32)</f>
        <v>391</v>
      </c>
      <c r="N33" s="20">
        <f>SUM(N27:N32)</f>
        <v>446</v>
      </c>
      <c r="O33" s="24">
        <f>SUM(O27:O32)</f>
        <v>377</v>
      </c>
      <c r="P33" s="20">
        <f>SUM(P27:P32)</f>
        <v>355</v>
      </c>
    </row>
    <row r="34" spans="1:16" ht="18.75">
      <c r="A34" s="18" t="s">
        <v>9</v>
      </c>
      <c r="B34" s="21">
        <f>AVERAGE(B28:B32)</f>
        <v>72</v>
      </c>
      <c r="C34" s="25">
        <f>AVERAGE(C28:C32)</f>
        <v>62.4</v>
      </c>
      <c r="D34" s="21">
        <f>AVERAGE(D28:D32)</f>
        <v>72</v>
      </c>
      <c r="E34" s="25">
        <f>AVERAGE(E28:E32)</f>
        <v>79.2</v>
      </c>
      <c r="F34" s="21">
        <f>AVERAGE(F28:F32)</f>
        <v>60</v>
      </c>
      <c r="G34" s="25">
        <f>AVERAGE(G28:G32)</f>
        <v>64.8</v>
      </c>
      <c r="H34" s="21">
        <f>AVERAGE(H28:H32)</f>
        <v>65</v>
      </c>
      <c r="I34" s="25">
        <f>AVERAGE(I28:I32)</f>
        <v>71.400000000000006</v>
      </c>
      <c r="J34" s="21">
        <f>AVERAGE(J28:J32)</f>
        <v>63.2</v>
      </c>
      <c r="K34" s="25">
        <f>AVERAGE(K28:K32)</f>
        <v>57</v>
      </c>
      <c r="L34" s="21">
        <f>AVERAGE(L28:L32)</f>
        <v>74.2</v>
      </c>
      <c r="M34" s="25">
        <f>AVERAGE(M28:M32)</f>
        <v>75.2</v>
      </c>
      <c r="N34" s="21">
        <f>AVERAGE(N28:N32)</f>
        <v>86</v>
      </c>
      <c r="O34" s="25">
        <f>AVERAGE(O28:O32)</f>
        <v>71.8</v>
      </c>
      <c r="P34" s="21">
        <f>AVERAGE(P28:P32)</f>
        <v>67.8</v>
      </c>
    </row>
    <row r="35" spans="1:16" ht="18.75">
      <c r="A35" s="18" t="s">
        <v>10</v>
      </c>
      <c r="B35" s="27" t="s">
        <v>32</v>
      </c>
      <c r="C35" s="26" t="e">
        <f>IF(Table1[[#This Row],[Percentage]]&gt;80,"A",(IF(Table1[[#This Row],[Percentage]]&gt;60,"B",IF(Table1[[#This Row],[Percentage]]&gt;50,"C","FAIL"))))</f>
        <v>#VALUE!</v>
      </c>
      <c r="D35" s="22" t="e">
        <f>IF(Table1[[#This Row],[Percentage]]&gt;80,"A",(IF(Table1[[#This Row],[Percentage]]&gt;60,"B",IF(Table1[[#This Row],[Percentage]]&gt;50,"C","FAIL"))))</f>
        <v>#VALUE!</v>
      </c>
      <c r="E35" s="26" t="e">
        <f>IF(Table1[[#This Row],[Percentage]]&gt;80,"A",(IF(Table1[[#This Row],[Percentage]]&gt;60,"B",IF(Table1[[#This Row],[Percentage]]&gt;50,"C","FAIL"))))</f>
        <v>#VALUE!</v>
      </c>
      <c r="F35" s="22" t="e">
        <f>IF(Table1[[#This Row],[Percentage]]&gt;80,"A",(IF(Table1[[#This Row],[Percentage]]&gt;60,"B",IF(Table1[[#This Row],[Percentage]]&gt;50,"C","FAIL"))))</f>
        <v>#VALUE!</v>
      </c>
      <c r="G35" s="26" t="e">
        <f>IF(Table1[[#This Row],[Percentage]]&gt;80,"A",(IF(Table1[[#This Row],[Percentage]]&gt;60,"B",IF(Table1[[#This Row],[Percentage]]&gt;50,"C","FAIL"))))</f>
        <v>#VALUE!</v>
      </c>
      <c r="H35" s="22" t="e">
        <f>IF(Table1[[#This Row],[Percentage]]&gt;80,"A",(IF(Table1[[#This Row],[Percentage]]&gt;60,"B",IF(Table1[[#This Row],[Percentage]]&gt;50,"C","FAIL"))))</f>
        <v>#VALUE!</v>
      </c>
      <c r="I35" s="26" t="e">
        <f>IF(Table1[[#This Row],[Percentage]]&gt;80,"A",(IF(Table1[[#This Row],[Percentage]]&gt;60,"B",IF(Table1[[#This Row],[Percentage]]&gt;50,"C","FAIL"))))</f>
        <v>#VALUE!</v>
      </c>
      <c r="J35" s="22" t="e">
        <f>IF(Table1[[#This Row],[Percentage]]&gt;80,"A",(IF(Table1[[#This Row],[Percentage]]&gt;60,"B",IF(Table1[[#This Row],[Percentage]]&gt;50,"C","FAIL"))))</f>
        <v>#VALUE!</v>
      </c>
      <c r="K35" s="26" t="e">
        <f>IF(Table1[[#This Row],[Percentage]]&gt;80,"A",(IF(Table1[[#This Row],[Percentage]]&gt;60,"B",IF(Table1[[#This Row],[Percentage]]&gt;50,"C","FAIL"))))</f>
        <v>#VALUE!</v>
      </c>
      <c r="L35" s="22" t="e">
        <f>IF(Table1[[#This Row],[Percentage]]&gt;80,"A",(IF(Table1[[#This Row],[Percentage]]&gt;60,"B",IF(Table1[[#This Row],[Percentage]]&gt;50,"C","FAIL"))))</f>
        <v>#VALUE!</v>
      </c>
      <c r="M35" s="26" t="e">
        <f>IF(Table1[[#This Row],[Percentage]]&gt;80,"A",(IF(Table1[[#This Row],[Percentage]]&gt;60,"B",IF(Table1[[#This Row],[Percentage]]&gt;50,"C","FAIL"))))</f>
        <v>#VALUE!</v>
      </c>
      <c r="N35" s="22" t="e">
        <f>IF(Table1[[#This Row],[Percentage]]&gt;80,"A",(IF(Table1[[#This Row],[Percentage]]&gt;60,"B",IF(Table1[[#This Row],[Percentage]]&gt;50,"C","FAIL"))))</f>
        <v>#VALUE!</v>
      </c>
      <c r="O35" s="26" t="e">
        <f>IF(Table1[[#This Row],[Percentage]]&gt;80,"A",(IF(Table1[[#This Row],[Percentage]]&gt;60,"B",IF(Table1[[#This Row],[Percentage]]&gt;50,"C","FAIL"))))</f>
        <v>#VALUE!</v>
      </c>
      <c r="P35" s="22" t="e">
        <f>IF(Table1[[#This Row],[Percentage]]&gt;80,"A",(IF(Table1[[#This Row],[Percentage]]&gt;60,"B",IF(Table1[[#This Row],[Percentage]]&gt;50,"C","FAIL"))))</f>
        <v>#VALUE!</v>
      </c>
    </row>
    <row r="36" spans="1:16" ht="18.75">
      <c r="A36" s="18" t="s">
        <v>11</v>
      </c>
      <c r="B36" s="20">
        <f>MAX(B28:B32)</f>
        <v>85</v>
      </c>
      <c r="C36" s="24">
        <f>MAX(C28:C32)</f>
        <v>91</v>
      </c>
      <c r="D36" s="20">
        <f>MAX(D28:D32)</f>
        <v>85</v>
      </c>
      <c r="E36" s="24">
        <f>MAX(E28:E32)</f>
        <v>96</v>
      </c>
      <c r="F36" s="20">
        <f>MAX(F28:F32)</f>
        <v>74</v>
      </c>
      <c r="G36" s="24">
        <f>MAX(G28:G32)</f>
        <v>84</v>
      </c>
      <c r="H36" s="20">
        <f>MAX(H28:H32)</f>
        <v>87</v>
      </c>
      <c r="I36" s="24">
        <f>MAX(I28:I32)</f>
        <v>92</v>
      </c>
      <c r="J36" s="20">
        <f>MAX(J28:J32)</f>
        <v>75</v>
      </c>
      <c r="K36" s="24">
        <f>MAX(K28:K32)</f>
        <v>68</v>
      </c>
      <c r="L36" s="20">
        <f>MAX(L28:L32)</f>
        <v>96</v>
      </c>
      <c r="M36" s="24">
        <f>MAX(M28:M32)</f>
        <v>89</v>
      </c>
      <c r="N36" s="20">
        <f>MAX(N28:N32)</f>
        <v>96</v>
      </c>
      <c r="O36" s="24">
        <f>MAX(O28:O32)</f>
        <v>98</v>
      </c>
      <c r="P36" s="20">
        <f>MAX(P28:P32)</f>
        <v>85</v>
      </c>
    </row>
    <row r="37" spans="1:16" ht="18.75">
      <c r="A37" s="18" t="s">
        <v>12</v>
      </c>
      <c r="B37" s="20">
        <f>MIN(B28:B32)</f>
        <v>52</v>
      </c>
      <c r="C37" s="24">
        <f>MIN(C28:C32)</f>
        <v>41</v>
      </c>
      <c r="D37" s="20">
        <f>MIN(D28:D32)</f>
        <v>42</v>
      </c>
      <c r="E37" s="24">
        <f>MIN(E28:E32)</f>
        <v>53</v>
      </c>
      <c r="F37" s="20">
        <f>MIN(F28:F32)</f>
        <v>46</v>
      </c>
      <c r="G37" s="24">
        <f>MIN(G28:G32)</f>
        <v>52</v>
      </c>
      <c r="H37" s="20">
        <f>MIN(H28:H32)</f>
        <v>45</v>
      </c>
      <c r="I37" s="24">
        <f>MIN(I28:I32)</f>
        <v>43</v>
      </c>
      <c r="J37" s="20">
        <f>MIN(J28:J32)</f>
        <v>52</v>
      </c>
      <c r="K37" s="24">
        <f>MIN(K28:K32)</f>
        <v>42</v>
      </c>
      <c r="L37" s="20">
        <f>MIN(L28:L32)</f>
        <v>55</v>
      </c>
      <c r="M37" s="24">
        <f>MIN(M28:M32)</f>
        <v>52</v>
      </c>
      <c r="N37" s="20">
        <f>MIN(N28:N32)</f>
        <v>75</v>
      </c>
      <c r="O37" s="24">
        <f>MIN(O28:O32)</f>
        <v>41</v>
      </c>
      <c r="P37" s="20">
        <f>MIN(P28:P32)</f>
        <v>52</v>
      </c>
    </row>
    <row r="38" spans="1:16" ht="18.75">
      <c r="A38" s="18" t="s">
        <v>13</v>
      </c>
      <c r="B38" s="20" t="str">
        <f>UPPER(B25)</f>
        <v>DHAVNI SHAH</v>
      </c>
      <c r="C38" s="24" t="str">
        <f>UPPER(C25)</f>
        <v>KHUSHI PATEL</v>
      </c>
      <c r="D38" s="20" t="str">
        <f>UPPER(D25)</f>
        <v>JIYA PATEL</v>
      </c>
      <c r="E38" s="24" t="str">
        <f>UPPER(E25)</f>
        <v>MADHAVI SHARMA</v>
      </c>
      <c r="F38" s="20" t="str">
        <f>UPPER(F25)</f>
        <v>UMANGI SHARMA</v>
      </c>
      <c r="G38" s="24" t="str">
        <f>UPPER(G25)</f>
        <v>MUKUND FEFAR</v>
      </c>
      <c r="H38" s="20" t="str">
        <f>UPPER(H25)</f>
        <v>VISHAVA BHIMANI</v>
      </c>
      <c r="I38" s="24" t="str">
        <f>UPPER(I25)</f>
        <v>RIDHDHI JADEJA</v>
      </c>
      <c r="J38" s="20" t="str">
        <f>UPPER(J25)</f>
        <v>MIRAL JOSHI</v>
      </c>
      <c r="K38" s="24" t="str">
        <f>UPPER(K25)</f>
        <v>KASHISH MUCHHARA</v>
      </c>
      <c r="L38" s="20" t="str">
        <f>UPPER(L25)</f>
        <v>BHOOMI VARMA</v>
      </c>
      <c r="M38" s="24" t="str">
        <f>UPPER(M25)</f>
        <v>VINAY PATEL</v>
      </c>
      <c r="N38" s="20" t="str">
        <f>UPPER(N25)</f>
        <v>SAHIL DHEDHI</v>
      </c>
      <c r="O38" s="24" t="str">
        <f>UPPER(O25)</f>
        <v>KUNJ SHAH</v>
      </c>
      <c r="P38" s="20" t="str">
        <f>UPPER(P25)</f>
        <v>VIJAY KANANI</v>
      </c>
    </row>
    <row r="39" spans="1:16" ht="18.75">
      <c r="A39" s="18" t="s">
        <v>14</v>
      </c>
      <c r="B39" s="20" t="str">
        <f>LOWER(B25)</f>
        <v>dhavni shah</v>
      </c>
      <c r="C39" s="24" t="str">
        <f>LOWER(C25)</f>
        <v>khushi patel</v>
      </c>
      <c r="D39" s="20" t="str">
        <f>LOWER(D25)</f>
        <v>jiya patel</v>
      </c>
      <c r="E39" s="24" t="str">
        <f>LOWER(E25)</f>
        <v>madhavi sharma</v>
      </c>
      <c r="F39" s="20" t="str">
        <f>LOWER(F25)</f>
        <v>umangi sharma</v>
      </c>
      <c r="G39" s="24" t="str">
        <f>LOWER(G25)</f>
        <v>mukund fefar</v>
      </c>
      <c r="H39" s="20" t="str">
        <f>LOWER(H25)</f>
        <v>vishava bhimani</v>
      </c>
      <c r="I39" s="24" t="str">
        <f>LOWER(I25)</f>
        <v>ridhdhi jadeja</v>
      </c>
      <c r="J39" s="20" t="str">
        <f>LOWER(J25)</f>
        <v>miral joshi</v>
      </c>
      <c r="K39" s="24" t="str">
        <f>LOWER(K25)</f>
        <v>kashish muchhara</v>
      </c>
      <c r="L39" s="20" t="str">
        <f>LOWER(L25)</f>
        <v>bhoomi varma</v>
      </c>
      <c r="M39" s="24" t="str">
        <f>LOWER(M25)</f>
        <v>vinay patel</v>
      </c>
      <c r="N39" s="20" t="str">
        <f>LOWER(N25)</f>
        <v>sahil dhedhi</v>
      </c>
      <c r="O39" s="24" t="str">
        <f>LOWER(O25)</f>
        <v>kunj shah</v>
      </c>
      <c r="P39" s="20" t="str">
        <f>LOWER(P25)</f>
        <v>vijay kanani</v>
      </c>
    </row>
    <row r="43" spans="1:16">
      <c r="F43" t="s">
        <v>36</v>
      </c>
      <c r="G43" t="s">
        <v>35</v>
      </c>
    </row>
    <row r="44" spans="1:16">
      <c r="F44">
        <v>102</v>
      </c>
      <c r="G44">
        <f>HLOOKUP(F44,A24:P39,8,FALSE)</f>
        <v>41</v>
      </c>
    </row>
  </sheetData>
  <dataValidations count="1">
    <dataValidation type="whole" allowBlank="1" showInputMessage="1" showErrorMessage="1" sqref="E2:I16 B28:P32">
      <formula1>33</formula1>
      <formula2>100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Kashish Muchhara</dc:creator>
  <cp:lastModifiedBy>Kashish Muchhara</cp:lastModifiedBy>
  <dcterms:created xsi:type="dcterms:W3CDTF">2025-08-12T04:23:23Z</dcterms:created>
  <dcterms:modified xsi:type="dcterms:W3CDTF">2025-08-12T05:55:53Z</dcterms:modified>
</cp:coreProperties>
</file>