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29" documentId="13_ncr:1_{859A10DB-C8D6-4511-A3DD-93D7098AA0D6}" xr6:coauthVersionLast="47" xr6:coauthVersionMax="47" xr10:uidLastSave="{E18DC844-3AA9-4E23-89D6-909BA87036B4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<sst xmlns="http://schemas.openxmlformats.org/spreadsheetml/2006/main" count="24094" uniqueCount="1450">
  <si>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</si>
  <si>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</si>
  <si>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</si>
  <si>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</si>
  <si>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</si>
  <si>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</si>
  <si>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</si>
  <si>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</si>
  <si>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</si>
  <si>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</si>
  <si>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</si>
  <si>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</si>
  <si>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</si>
  <si>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</si>
  <si>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</si>
  <si>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</si>
  <si>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</si>
  <si>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</si>
  <si>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</si>
  <si>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</si>
  <si>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</si>
  <si>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</si>
  <si>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</si>
  <si>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</si>
  <si>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</si>
  <si>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</si>
  <si>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</si>
  <si>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</si>
  <si>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</si>
  <si>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</si>
  <si>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</si>
  <si>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</si>
  <si>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</si>
  <si>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</si>
  <si>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</si>
  <si>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</si>
  <si>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</si>
  <si>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</si>
  <si>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</si>
  <si>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</si>
  <si>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</si>
  <si>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</si>
  <si>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</si>
  <si>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</si>
  <si>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</si>
  <si>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</si>
  <si>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</si>
  <si>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</si>
  <si>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</si>
  <si>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</si>
  <si>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</si>
  <si>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</si>
  <si>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</si>
  <si>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</si>
  <si>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</si>
  <si>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</si>
  <si>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</si>
  <si>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</si>
  <si>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</si>
  <si>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</si>
  <si>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</si>
  <si>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</si>
  <si>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</si>
  <si>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</si>
  <si>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</si>
  <si>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</si>
  <si>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</si>
  <si>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</si>
  <si>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</si>
  <si>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</si>
  <si>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</si>
  <si>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</si>
  <si>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</si>
  <si>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</si>
  <si>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</si>
  <si>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</si>
  <si>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</si>
  <si>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</si>
  <si>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</si>
  <si>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</si>
  <si>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</si>
  <si>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</si>
  <si>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</si>
  <si>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</si>
  <si>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</si>
  <si>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</si>
  <si>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</si>
  <si>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</si>
  <si>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</si>
  <si>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</si>
  <si>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</si>
  <si>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</si>
  <si>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</si>
  <si>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</si>
  <si>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</si>
  <si>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</si>
  <si>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</si>
  <si>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</si>
  <si>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</si>
  <si>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</si>
  <si>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</si>
  <si>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</si>
  <si>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</si>
  <si>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</si>
  <si>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</si>
  <si>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</si>
  <si>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</si>
  <si>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</si>
  <si>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</si>
  <si>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</si>
  <si>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</si>
  <si>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</si>
  <si>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</si>
  <si>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</si>
  <si>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</si>
  <si>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</si>
  <si>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</si>
  <si>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</si>
  <si>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</si>
  <si>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</si>
  <si>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</si>
  <si>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</si>
  <si>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</si>
  <si>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</si>
  <si>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</si>
  <si>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</si>
  <si>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</si>
  <si>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</si>
  <si>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</si>
  <si>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</si>
  <si>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</si>
  <si>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</si>
  <si>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</si>
  <si>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</si>
  <si>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</si>
  <si>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</si>
  <si>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</si>
  <si>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</si>
  <si>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</si>
  <si>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</si>
  <si>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</si>
  <si>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</si>
  <si>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</si>
  <si>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</si>
  <si>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</si>
  <si>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</si>
  <si>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</si>
  <si>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</si>
  <si>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</si>
  <si>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</si>
  <si>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</si>
  <si>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</si>
  <si>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</si>
  <si>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</si>
  <si>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</si>
  <si>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</si>
  <si>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</si>
  <si>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</si>
  <si>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</si>
  <si>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</si>
  <si>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</si>
  <si>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</si>
  <si>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</si>
  <si>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</si>
  <si>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</si>
  <si>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</si>
  <si>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</si>
  <si>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</si>
  <si>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</si>
  <si>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</si>
  <si>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</si>
  <si>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</si>
  <si>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</si>
  <si>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</si>
  <si>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</si>
  <si>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</si>
  <si>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</si>
  <si>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</si>
  <si>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</si>
  <si>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</si>
  <si>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</si>
  <si>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</si>
  <si>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</si>
  <si>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</si>
  <si>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</si>
  <si>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</si>
  <si>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</si>
  <si>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</si>
  <si>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</si>
  <si>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</si>
  <si>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</si>
  <si>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</si>
  <si>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</si>
  <si>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</si>
  <si>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</si>
  <si>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</si>
  <si>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</si>
  <si>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</si>
  <si>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</si>
  <si>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</si>
  <si>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</si>
  <si>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</si>
  <si>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</si>
  <si>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</si>
  <si>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</si>
  <si>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</si>
  <si>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</si>
  <si>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</si>
  <si>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</si>
  <si>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</si>
  <si>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</si>
  <si>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</si>
  <si>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</si>
  <si>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</si>
  <si>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</si>
  <si>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</si>
  <si>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</si>
  <si>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</si>
  <si>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</si>
  <si>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</si>
  <si>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</si>
  <si>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</si>
  <si>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</si>
  <si>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</si>
  <si>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</si>
  <si>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</si>
  <si>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</si>
  <si>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</si>
  <si>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</si>
  <si>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</si>
  <si>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</si>
  <si>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</si>
  <si>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</si>
  <si>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</si>
  <si>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</si>
  <si>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</si>
  <si>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</si>
  <si>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</si>
  <si>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</si>
  <si>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</si>
  <si>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</si>
  <si>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</si>
  <si>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</si>
  <si>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</si>
  <si>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</si>
  <si>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</si>
  <si>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</si>
  <si>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</si>
  <si>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</si>
  <si>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</si>
  <si>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</si>
  <si>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</si>
  <si>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</si>
  <si>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</si>
  <si>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</si>
  <si>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</si>
  <si>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</si>
  <si>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</si>
  <si>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</si>
  <si>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</si>
  <si>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</si>
  <si>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</si>
  <si>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</si>
  <si>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</si>
  <si>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</si>
  <si>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</si>
  <si>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</si>
  <si>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</si>
  <si>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</si>
  <si>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</si>
  <si>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</si>
  <si>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</si>
  <si>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</si>
  <si>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</si>
  <si>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</si>
  <si>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</si>
  <si>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</si>
  <si>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</si>
  <si>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</si>
  <si>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</si>
  <si>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</si>
  <si>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</si>
  <si>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</si>
  <si>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</si>
  <si>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</si>
  <si>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</si>
  <si>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</si>
  <si>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</si>
  <si>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</si>
  <si>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</si>
  <si>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</si>
  <si>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</si>
  <si>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</si>
  <si>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</si>
  <si>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</si>
  <si>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</si>
  <si>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</si>
  <si>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</si>
  <si>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</si>
  <si>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</si>
  <si>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</si>
  <si>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</si>
  <si>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</si>
  <si>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</si>
  <si>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</si>
  <si>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</si>
  <si>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</si>
  <si>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</si>
  <si>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</si>
  <si>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</si>
  <si>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</si>
  <si>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</si>
  <si>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</si>
  <si>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</si>
  <si>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</si>
  <si>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</si>
  <si>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</si>
  <si>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</si>
  <si>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</si>
  <si>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</si>
  <si>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</si>
  <si>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</si>
  <si>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</si>
  <si>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</si>
  <si>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</si>
  <si>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</si>
  <si>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</si>
  <si>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</si>
  <si>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</si>
  <si>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</si>
  <si>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</si>
  <si>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</si>
  <si>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</si>
  <si>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</si>
  <si>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</si>
  <si>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</si>
  <si>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</si>
  <si>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</si>
  <si>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</si>
  <si>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</si>
  <si>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</si>
  <si>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</si>
  <si>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</si>
  <si>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</si>
  <si>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</si>
  <si>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</si>
  <si>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</si>
  <si>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</si>
  <si>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</si>
  <si>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</si>
  <si>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</si>
  <si>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</si>
  <si>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</si>
  <si>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</si>
  <si>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</si>
  <si>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</si>
  <si>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</si>
  <si>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</si>
  <si>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</si>
  <si>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</si>
  <si>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</si>
  <si>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</si>
  <si>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</si>
  <si>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</si>
  <si>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</si>
  <si>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</si>
  <si>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</si>
  <si>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</si>
  <si>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</si>
  <si>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</si>
  <si>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</si>
  <si>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</si>
  <si>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</si>
  <si>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</si>
  <si>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</si>
  <si>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</si>
  <si>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</si>
  <si>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</si>
  <si>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</si>
  <si>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</si>
  <si>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</si>
  <si>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</si>
  <si>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</si>
  <si>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</si>
  <si>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</si>
  <si>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</si>
  <si>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</si>
  <si>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</si>
  <si>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</si>
  <si>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</si>
  <si>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</si>
  <si>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</si>
  <si>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</si>
  <si>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</si>
  <si>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</si>
  <si>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</si>
  <si>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</si>
  <si>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</si>
  <si>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</si>
  <si>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</si>
  <si>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</si>
  <si>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</si>
  <si>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</si>
  <si>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</si>
  <si>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</si>
  <si>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</si>
  <si>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</si>
  <si>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</si>
  <si>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</si>
  <si>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</si>
  <si>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</si>
  <si>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</si>
  <si>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</si>
  <si>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</si>
  <si>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</si>
  <si>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</si>
  <si>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</si>
  <si>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</si>
  <si>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</si>
  <si>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</si>
  <si>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</si>
  <si>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</si>
  <si>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</si>
  <si>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</si>
  <si>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</si>
  <si>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</si>
  <si>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</si>
  <si>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</si>
  <si>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</si>
  <si>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</si>
  <si>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</si>
  <si>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</si>
  <si>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</si>
  <si>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</si>
  <si>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</si>
  <si>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</si>
  <si>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</si>
  <si>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</si>
  <si>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</si>
  <si>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</si>
  <si>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</si>
  <si>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</si>
  <si>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</si>
  <si>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</si>
  <si>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</si>
  <si>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</si>
  <si>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</si>
  <si>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</si>
  <si>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</si>
  <si>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</si>
  <si>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</si>
  <si>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</si>
  <si>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</si>
  <si>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</si>
  <si>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</si>
  <si>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</si>
  <si>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</si>
  <si>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</si>
  <si>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</si>
  <si>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</si>
  <si>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</si>
  <si>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</si>
  <si>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</si>
  <si>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</si>
  <si>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</si>
  <si>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</si>
  <si>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</si>
  <si>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</si>
  <si>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</si>
  <si>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</si>
  <si>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</si>
  <si>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</si>
  <si>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</si>
  <si>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</si>
  <si>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</si>
  <si>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</si>
  <si>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</si>
  <si>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</si>
  <si>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</si>
  <si>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</si>
  <si>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</si>
  <si>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</si>
  <si>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</si>
  <si>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</si>
  <si>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</si>
  <si>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</si>
  <si>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</si>
  <si>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</si>
  <si>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</si>
  <si>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</si>
  <si>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</si>
  <si>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</si>
  <si>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</si>
  <si>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</si>
  <si>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</si>
  <si>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</si>
  <si>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</si>
  <si>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</si>
  <si>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</si>
  <si>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</si>
  <si>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</si>
  <si>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</si>
  <si>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</si>
  <si>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</si>
  <si>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</si>
  <si>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</si>
  <si>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</si>
  <si>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</si>
  <si>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</si>
  <si>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</si>
  <si>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</si>
  <si>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</si>
  <si>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</si>
  <si>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</si>
  <si>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</si>
  <si>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</si>
  <si>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</si>
  <si>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</si>
  <si>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</si>
  <si>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</si>
  <si>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</si>
  <si>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</si>
  <si>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</si>
  <si>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</si>
  <si>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</si>
  <si>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</si>
  <si>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</si>
  <si>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</si>
  <si>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</si>
  <si>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</si>
  <si>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</si>
  <si>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</si>
  <si>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</si>
  <si>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</si>
  <si>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</si>
  <si>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</si>
  <si>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</si>
  <si>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</si>
  <si>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</si>
  <si>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</si>
  <si>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</si>
  <si>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</si>
  <si>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</si>
  <si>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</si>
  <si>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</si>
  <si>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</si>
  <si>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</si>
  <si>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</si>
  <si>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</si>
  <si>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</si>
  <si>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</si>
  <si>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</si>
  <si>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</si>
  <si>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</si>
  <si>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</si>
  <si>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</si>
  <si>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</si>
  <si>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</si>
  <si>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</si>
  <si>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</si>
  <si>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</si>
  <si>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</si>
  <si>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</si>
  <si>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</si>
  <si>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</si>
  <si>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</si>
  <si>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</si>
  <si>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</si>
  <si>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</si>
  <si>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</si>
  <si>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</si>
  <si>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</si>
  <si>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</si>
  <si>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</si>
  <si>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</si>
  <si>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</si>
  <si>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</si>
  <si>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</si>
  <si>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</si>
  <si>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</si>
  <si>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</si>
  <si>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</si>
  <si>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</si>
  <si>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</si>
  <si>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</si>
  <si>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</si>
  <si>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</si>
  <si>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</si>
  <si>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</si>
  <si>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</si>
  <si>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</si>
  <si>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</si>
  <si>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</si>
  <si>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</si>
  <si>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</si>
  <si>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</si>
  <si>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</si>
  <si>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</si>
  <si>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</si>
  <si>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</si>
  <si>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</si>
  <si>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</si>
  <si>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</si>
  <si>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</si>
  <si>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</si>
  <si>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</si>
  <si>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</si>
  <si>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</si>
  <si>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</si>
  <si>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</si>
  <si>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</si>
  <si>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</si>
  <si>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</si>
  <si>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</si>
  <si>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</si>
  <si>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</si>
  <si>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</si>
  <si>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</si>
  <si>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</si>
  <si>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</si>
  <si>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</si>
  <si>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</si>
  <si>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</si>
  <si>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</si>
  <si>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</si>
  <si>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</si>
  <si>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</si>
  <si>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</si>
  <si>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</si>
  <si>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</si>
  <si>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</si>
  <si>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</si>
  <si>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</si>
  <si>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</si>
  <si>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</si>
  <si>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</si>
  <si>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</si>
  <si>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</si>
  <si>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</si>
  <si>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</si>
  <si>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</si>
  <si>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</si>
  <si>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</si>
  <si>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</si>
  <si>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</si>
  <si>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</si>
  <si>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</si>
  <si>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</si>
  <si>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</si>
  <si>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</si>
  <si>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</si>
  <si>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</si>
  <si>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</si>
  <si>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</si>
  <si>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</si>
  <si>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</si>
  <si>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</si>
  <si>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</si>
  <si>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</si>
  <si>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</si>
  <si>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</si>
  <si>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</si>
  <si>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</si>
  <si>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</si>
  <si>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</si>
  <si>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</si>
  <si>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</si>
  <si>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</si>
  <si>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</si>
  <si>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</si>
  <si>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</si>
  <si>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</si>
  <si>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</si>
  <si>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</si>
  <si>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</si>
  <si>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</si>
  <si>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</si>
  <si>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解剖体見学実習AB</t>
  </si>
  <si>
    <t>解剖体見学実習CD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</si>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</sst>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45931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45931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9">
        <f>C2</f>
        <v>45931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44"/>
      <c r="E3" s="843" t="str">
        <f>VLOOKUP($C2,'2025年度(2年後期)'!$B$5:$N$207,COLUMN('2025年度(2年後期)'!$C$5),0)&amp;""</f>
        <v>必修科目教科書販売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>助産学実習Ⅰ</v>
      </c>
      <c r="L3" s="842"/>
      <c r="M3" s="841" t="str">
        <f>VLOOKUP($C2,'2025年度(M1後期)'!$B$5:$N$207,COLUMN('2025年度(M1後期)'!$C$5),0)&amp;""</f>
        <v>看護情報・管理学演習Ａ－Ⅰ
成育看護学演習Ａ－Ⅳ(母性)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>看護教育学演習Ｂ</v>
      </c>
      <c r="R3" s="844"/>
      <c r="S3" s="854" t="str">
        <f>VLOOKUP($C2,'2025年度(D23後期)'!$B$5:$N$207,COLUMN('2025年度(D23後期)'!$C$5),0)&amp;""</f>
        <v>特別研究</v>
      </c>
      <c r="T3" s="844"/>
      <c r="U3" s="13"/>
      <c r="V3" s="582" t="s">
        <v>56</v>
      </c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>池田　真弓</v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V4" s="582" t="s">
        <v>59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>　</v>
      </c>
      <c r="D5" s="837"/>
      <c r="E5" s="838" t="str">
        <f>VLOOKUP($C2,'2025年度(2年後期)'!$B$5:$N$207,COLUMN('2025年度(2年後期)'!$C$5)+1,0)&amp;""</f>
        <v>講堂前
ロビー</v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情報:別途指定
成育:別途指定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>別途指定</v>
      </c>
      <c r="R5" s="837"/>
      <c r="S5" s="857" t="str">
        <f>VLOOKUP($C2,'2025年度(D23後期)'!$B$5:$N$207,COLUMN('2025年度(D23後期)'!$C$5)+1,0)&amp;""</f>
        <v/>
      </c>
      <c r="T5" s="837"/>
      <c r="U5" s="13"/>
      <c r="V5" s="582" t="s">
        <v>61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V6" s="582" t="s">
        <v>63</v>
      </c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44"/>
      <c r="E7" s="843" t="str">
        <f>VLOOKUP($C2,'2025年度(2年後期)'!$B$5:$N$207,COLUMN('2025年度(2年後期)'!$E$5),0)&amp;""</f>
        <v>後期ガイダンス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>助産学実習Ⅰ</v>
      </c>
      <c r="L7" s="842"/>
      <c r="M7" s="853" t="str">
        <f>VLOOKUP($C2,'2025年度(M1後期)'!$B$5:$N$207,COLUMN('2025年度(M1後期)'!$E$5),0)&amp;""</f>
        <v>看護情報・管理学演習Ａ－Ⅰ
成育看護学演習Ａ－Ⅳ(母性)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>看護教育学演習Ｂ</v>
      </c>
      <c r="R7" s="844"/>
      <c r="S7" s="854" t="str">
        <f>VLOOKUP($C2,'2025年度(D23後期)'!$B$5:$N$207,COLUMN('2025年度(D23後期)'!$E$5),0)&amp;""</f>
        <v>特別研究</v>
      </c>
      <c r="T7" s="844"/>
      <c r="U7" s="607" t="s">
        <v>65</v>
      </c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>池田　真弓</v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07" t="s">
        <v>68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講堂前
ロビー</v>
      </c>
      <c r="D9" s="837"/>
      <c r="E9" s="838" t="str">
        <f>VLOOKUP($C2,'2025年度(2年後期)'!$B$5:$N$207,COLUMN('2025年度(2年後期)'!$E$5)+1,0)&amp;""</f>
        <v>201</v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情報:別途指定
成育:別途指定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>別途指定</v>
      </c>
      <c r="R9" s="837"/>
      <c r="S9" s="857" t="str">
        <f>VLOOKUP($C2,'2025年度(D23後期)'!$B$5:$N$207,COLUMN('2025年度(D23後期)'!$E$5)+1,0)&amp;""</f>
        <v/>
      </c>
      <c r="T9" s="837"/>
      <c r="U9" s="607" t="s">
        <v>67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07" t="s">
        <v>69</v>
      </c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54"/>
      <c r="E15" s="871" t="str">
        <f>VLOOKUP($C2,'2025年度(2年後期)'!$B$5:$N$207,COLUMN('2025年度(2年後期)'!$G$5),0)&amp;""</f>
        <v>成人看護援助論Ⅱ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72</v>
      </c>
      <c r="Z15" s="85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>本間　典子</v>
      </c>
      <c r="D16" s="857"/>
      <c r="E16" s="861" t="str">
        <f>IFERROR(VLOOKUP(E15,科目・教員!$A$2:$B$349,2,0),"")</f>
        <v>藤澤　雄太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>池田　真弓</v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77</v>
      </c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>201</v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別途指定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78</v>
      </c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 t="s">
        <v>79</v>
      </c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54"/>
      <c r="E19" s="871" t="str">
        <f>VLOOKUP($C2,'2025年度(2年後期)'!$B$5:$N$207,COLUMN('2025年度(2年後期)'!$I$5),0)&amp;""</f>
        <v>成人看護援助論Ⅱ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U19" s="637" t="s">
        <v>81</v>
      </c>
      <c r="Z19" s="85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>藤澤　雄太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>池田　真弓</v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U20" s="637" t="s">
        <v>85</v>
      </c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>201</v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別途指定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U21" s="637" t="s">
        <v>84</v>
      </c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U22" s="637" t="s">
        <v>86</v>
      </c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>池田　真弓</v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>　</v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641"/>
      <c r="X26" s="472" t="s">
        <v>97</v>
      </c>
      <c r="Y26" s="609" t="s">
        <v>98</v>
      </c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22">
        <f>C27</f>
        <v>45932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44"/>
      <c r="E28" s="878" t="str">
        <f>VLOOKUP($C27,'2025年度(2年後期)'!$B$5:$N$207,COLUMN('2025年度(2年後期)'!$C$5),0)&amp;""</f>
        <v>英語S</v>
      </c>
      <c r="F28" s="879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>助産学実習Ⅰ</v>
      </c>
      <c r="L28" s="842"/>
      <c r="M28" s="841" t="str">
        <f>VLOOKUP($C27,'2025年度(M1後期)'!$B$5:$N$207,COLUMN('2025年度(M1後期)'!$C$5),0)&amp;""</f>
        <v>がん看護学演習Ａ－Ⅰ
感染症学特論
感染症学演習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看護情報・管理学演習Ｂ
長寿看護学演習Ｂ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>本間　典子</v>
      </c>
      <c r="D29" s="837"/>
      <c r="E29" s="880" t="str">
        <f>IFERROR(VLOOKUP(E28,科目・教員!$A$2:$B$349,2,0),"")</f>
        <v>ﾊﾟｳﾗ･ﾍﾞﾙｳﾞｧﾝｹﾞﾙ</v>
      </c>
      <c r="F29" s="881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>池田　真弓</v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>101</v>
      </c>
      <c r="D30" s="837"/>
      <c r="E30" s="880" t="str">
        <f>VLOOKUP($C27,'2025年度(2年後期)'!$B$5:$N$207,COLUMN('2025年度(2年後期)'!$C$5)+1,0)&amp;""</f>
        <v>201</v>
      </c>
      <c r="F30" s="881"/>
      <c r="G30" s="838" t="str">
        <f>VLOOKUP($C27,'2025年度(3年後期)'!$B$5:$N$207,COLUMN('2025年度(3年後期)'!$C$5)+1,0)&amp;""</f>
        <v>在宅:在宅実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がん:別途指定
感染特論:別途指定
感染演習:別途指定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情報:別途指定
長寿:別途指定</v>
      </c>
      <c r="R30" s="837"/>
      <c r="S30" s="857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82" t="s">
        <v>116</v>
      </c>
      <c r="F31" s="88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44"/>
      <c r="E32" s="878" t="str">
        <f>VLOOKUP($C27,'2025年度(2年後期)'!$B$5:$N$207,COLUMN('2025年度(2年後期)'!$E$5),0)&amp;""</f>
        <v>英語Ⅳ(ABCD)</v>
      </c>
      <c r="F32" s="879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>助産学実習Ⅰ</v>
      </c>
      <c r="L32" s="842"/>
      <c r="M32" s="853" t="str">
        <f>VLOOKUP($C27,'2025年度(M1後期)'!$B$5:$N$207,COLUMN('2025年度(M1後期)'!$E$5),0)&amp;""</f>
        <v>がん看護学演習Ａ－Ⅰ
感染症学特論
感染症学演習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看護情報・管理学演習Ｂ
長寿看護学演習Ｂ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U32" s="582" t="s">
        <v>120</v>
      </c>
      <c r="V32" s="607" t="s">
        <v>65</v>
      </c>
      <c r="W32" s="656" t="s">
        <v>65</v>
      </c>
      <c r="Z32" s="85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本間　典子</v>
      </c>
      <c r="D33" s="837"/>
      <c r="E33" s="880" t="str">
        <f>IFERROR(VLOOKUP(E32,科目・教員!$A$2:$B$349,2,0),"")</f>
        <v>ﾊﾟｳﾗ･ﾍﾞﾙｳﾞｧﾝｹﾞﾙ</v>
      </c>
      <c r="F33" s="881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>池田　真弓</v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80" t="str">
        <f>VLOOKUP($C27,'2025年度(2年後期)'!$B$5:$N$207,COLUMN('2025年度(2年後期)'!$E$5)+1,0)&amp;""</f>
        <v>201</v>
      </c>
      <c r="F34" s="881"/>
      <c r="G34" s="838" t="str">
        <f>VLOOKUP($C27,'2025年度(3年後期)'!$B$5:$N$207,COLUMN('2025年度(3年後期)'!$E$5)+1,0)&amp;""</f>
        <v>在宅:在宅実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がん:別途指定
感染特論:別途指定
感染演習:別途指定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情報:別途指定
長寿:別途指定</v>
      </c>
      <c r="R34" s="837"/>
      <c r="S34" s="857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82" t="s">
        <v>116</v>
      </c>
      <c r="F35" s="883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582"/>
      <c r="V35" s="607" t="s">
        <v>113</v>
      </c>
      <c r="W35" s="656" t="s">
        <v>69</v>
      </c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86"/>
      <c r="D36" s="887"/>
      <c r="E36" s="888"/>
      <c r="F36" s="887"/>
      <c r="G36" s="843"/>
      <c r="H36" s="844"/>
      <c r="I36" s="889" t="s">
        <v>127</v>
      </c>
      <c r="J36" s="890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96"/>
      <c r="D37" s="897"/>
      <c r="E37" s="898"/>
      <c r="F37" s="897"/>
      <c r="G37" s="838"/>
      <c r="H37" s="837"/>
      <c r="I37" s="899"/>
      <c r="J37" s="900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96"/>
      <c r="D38" s="897"/>
      <c r="E38" s="898"/>
      <c r="F38" s="897"/>
      <c r="G38" s="838"/>
      <c r="H38" s="837"/>
      <c r="I38" s="899" t="s">
        <v>128</v>
      </c>
      <c r="J38" s="900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91"/>
      <c r="D39" s="892"/>
      <c r="E39" s="893"/>
      <c r="F39" s="892"/>
      <c r="G39" s="876"/>
      <c r="H39" s="875"/>
      <c r="I39" s="894"/>
      <c r="J39" s="89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01" t="str">
        <f>VLOOKUP($C27,'2025年度(1年後期)'!$B$5:$N$207,COLUMN('2025年度(1年後期)'!$G$5),0)&amp;""</f>
        <v>英語Ⅰ(AC)</v>
      </c>
      <c r="D40" s="902"/>
      <c r="E40" s="871" t="str">
        <f>VLOOKUP($C27,'2025年度(2年後期)'!$B$5:$N$207,COLUMN('2025年度(2年後期)'!$G$5),0)&amp;""</f>
        <v>基礎看護学実習Ⅱ
オリエンテーション①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>後期ガイダンス</v>
      </c>
      <c r="J40" s="854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84" t="str">
        <f>IFERROR(VLOOKUP(C40,科目・教員!$A$2:$B$349,2,0),"")</f>
        <v>ﾊﾟｳﾗ･ﾍﾞﾙｳﾞｧﾝｹﾞﾙ</v>
      </c>
      <c r="D41" s="885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>池田　真弓</v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607" t="s">
        <v>68</v>
      </c>
      <c r="W41" s="655" t="s">
        <v>135</v>
      </c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84" t="str">
        <f>VLOOKUP($C27,'2025年度(1年後期)'!$B$5:$N$207,COLUMN('2025年度(1年後期)'!$G$5)+1,0)&amp;""</f>
        <v>101</v>
      </c>
      <c r="D42" s="885"/>
      <c r="E42" s="861" t="str">
        <f>VLOOKUP($C27,'2025年度(2年後期)'!$B$5:$N$207,COLUMN('2025年度(2年後期)'!$G$5)+1,0)&amp;""</f>
        <v>201</v>
      </c>
      <c r="F42" s="857"/>
      <c r="G42" s="861" t="str">
        <f>VLOOKUP($C27,'2025年度(3年後期)'!$B$5:$N$207,COLUMN('2025年度(3年後期)'!$G$5)+1,0)&amp;""</f>
        <v>在宅:在宅実</v>
      </c>
      <c r="H42" s="857"/>
      <c r="I42" s="861" t="str">
        <f>VLOOKUP($C27,'2025年度(4年後期)'!$B$5:$N$206,COLUMN('2025年度(4年後期)'!$G$5)+1,0)&amp;""</f>
        <v>301</v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感染特論:別途指定
感染演習:別途指定
成育:別途指定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607" t="s">
        <v>67</v>
      </c>
      <c r="W42" s="655" t="s">
        <v>136</v>
      </c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82" t="s">
        <v>116</v>
      </c>
      <c r="D43" s="883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607" t="s">
        <v>69</v>
      </c>
      <c r="W43" s="655" t="s">
        <v>119</v>
      </c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54"/>
      <c r="E44" s="871" t="str">
        <f>VLOOKUP($C27,'2025年度(2年後期)'!$B$5:$N$207,COLUMN('2025年度(2年後期)'!$I$5),0)&amp;""</f>
        <v>基礎看護学実習Ⅱ
オリエンテーション②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 t="s">
        <v>139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>渡辺　幹司</v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>池田　真弓</v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634" t="s">
        <v>140</v>
      </c>
      <c r="V45" s="582" t="s">
        <v>141</v>
      </c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>101</v>
      </c>
      <c r="D46" s="857"/>
      <c r="E46" s="861" t="str">
        <f>VLOOKUP($C27,'2025年度(2年後期)'!$B$5:$N$207,COLUMN('2025年度(2年後期)'!$I$5)+1,0)&amp;""</f>
        <v>201･202･203･204</v>
      </c>
      <c r="F46" s="857"/>
      <c r="G46" s="861" t="str">
        <f>VLOOKUP($C27,'2025年度(3年後期)'!$B$5:$N$207,COLUMN('2025年度(3年後期)'!$I$5)+1,0)&amp;""</f>
        <v>在宅:在宅実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感染特論:別途指定
感染演習:別途指定
成育:別途指定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03"/>
      <c r="D47" s="90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34" t="s">
        <v>143</v>
      </c>
      <c r="V47" s="582" t="s">
        <v>144</v>
      </c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66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>池田　真弓</v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X49" s="640" t="s">
        <v>91</v>
      </c>
      <c r="Y49" s="596" t="s">
        <v>93</v>
      </c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>　</v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641"/>
      <c r="Y51" s="609" t="s">
        <v>98</v>
      </c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45933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44"/>
      <c r="E53" s="878" t="str">
        <f>VLOOKUP($C52,'2025年度(2年後期)'!$B$5:$N$207,COLUMN('2025年度(2年後期)'!$C$5),0)&amp;""</f>
        <v>英語Ⅳ(AB)</v>
      </c>
      <c r="F53" s="879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>助産学実習Ⅰ</v>
      </c>
      <c r="L53" s="842"/>
      <c r="M53" s="841" t="str">
        <f>VLOOKUP($C52,'2025年度(M1後期)'!$B$5:$N$207,COLUMN('2025年度(M1後期)'!$C$5),0)&amp;""</f>
        <v>看護継続教育
長寿看護学演習Ａ－Ⅰ</v>
      </c>
      <c r="N53" s="842"/>
      <c r="O53" s="843" t="str">
        <f>VLOOKUP($C52,'2025年度(M2後期)'!$B$5:$N$207,COLUMN('2025年度(M2後期)'!$C$5),0)&amp;""</f>
        <v>感染管理看護学演習Ａ－Ⅱ
特別研究</v>
      </c>
      <c r="P53" s="844"/>
      <c r="Q53" s="843" t="str">
        <f>VLOOKUP($C52,'2025年度(D1後期)'!$B$5:$N$207,COLUMN('2025年度(D1後期)'!$C$5),0)&amp;""</f>
        <v>精神看護学演習Ｂ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0"/>
      <c r="W53" s="639" t="s">
        <v>100</v>
      </c>
      <c r="Z53" s="866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149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森　那美子</v>
      </c>
      <c r="D54" s="837"/>
      <c r="E54" s="880" t="str">
        <f>IFERROR(VLOOKUP(E53,科目・教員!$A$2:$B$349,2,0),"")</f>
        <v>ﾊﾟｳﾗ･ﾍﾞﾙｳﾞｧﾝｹﾞﾙ</v>
      </c>
      <c r="F54" s="881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>池田　真弓</v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0"/>
      <c r="W54" s="639" t="s">
        <v>150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80" t="str">
        <f>VLOOKUP($C52,'2025年度(2年後期)'!$B$5:$N$207,COLUMN('2025年度(2年後期)'!$C$5)+1,0)&amp;""</f>
        <v>201</v>
      </c>
      <c r="F55" s="881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教育:臨床講義室1
長寿:別途指定</v>
      </c>
      <c r="N55" s="837"/>
      <c r="O55" s="838" t="str">
        <f>VLOOKUP($C52,'2025年度(M2後期)'!$B$5:$N$207,COLUMN('2025年度(M2後期)'!$C$5)+1,0)&amp;""</f>
        <v>感染:別途指定</v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08" t="s">
        <v>116</v>
      </c>
      <c r="F56" s="909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0"/>
      <c r="W56" s="639" t="s">
        <v>152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44"/>
      <c r="E57" s="878" t="str">
        <f>VLOOKUP($C52,'2025年度(2年後期)'!$B$5:$N$207,COLUMN('2025年度(2年後期)'!$E$5),0)&amp;""</f>
        <v>英語Ⅳ(AB)</v>
      </c>
      <c r="F57" s="879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助産学実習Ⅰ</v>
      </c>
      <c r="L57" s="842"/>
      <c r="M57" s="853" t="str">
        <f>VLOOKUP($C52,'2025年度(M1後期)'!$B$5:$N$207,COLUMN('2025年度(M1後期)'!$E$5),0)&amp;""</f>
        <v>看護継続教育
長寿看護学演習Ａ－Ⅰ</v>
      </c>
      <c r="N57" s="844"/>
      <c r="O57" s="854" t="str">
        <f>VLOOKUP($C52,'2025年度(M2後期)'!$B$5:$N$207,COLUMN('2025年度(M2後期)'!$E$5),0)&amp;""</f>
        <v>感染管理看護学演習Ａ－Ⅱ
特別研究</v>
      </c>
      <c r="P57" s="844"/>
      <c r="Q57" s="854" t="str">
        <f>VLOOKUP($C52,'2025年度(D1後期)'!$B$5:$N$207,COLUMN('2025年度(D1後期)'!$E$5),0)&amp;""</f>
        <v>精神看護学演習Ｂ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森下　純子</v>
      </c>
      <c r="D58" s="837"/>
      <c r="E58" s="880" t="str">
        <f>IFERROR(VLOOKUP(E57,科目・教員!$A$2:$B$349,2,0),"")</f>
        <v>ﾊﾟｳﾗ･ﾍﾞﾙｳﾞｧﾝｹﾞﾙ</v>
      </c>
      <c r="F58" s="880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80" t="str">
        <f>VLOOKUP($C52,'2025年度(2年後期)'!$B$5:$N$207,COLUMN('2025年度(2年後期)'!$E$5)+1,0)&amp;""</f>
        <v>201</v>
      </c>
      <c r="F59" s="881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教育:臨床講義室1
長寿:別途指定</v>
      </c>
      <c r="N59" s="837"/>
      <c r="O59" s="857" t="str">
        <f>VLOOKUP($C52,'2025年度(M2後期)'!$B$5:$N$207,COLUMN('2025年度(M2後期)'!$E$5)+1,0)&amp;""</f>
        <v>感染:別途指定</v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908" t="s">
        <v>116</v>
      </c>
      <c r="F60" s="909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01" t="str">
        <f>VLOOKUP($C52,'2025年度(1年後期)'!$B$5:$N$207,COLUMN('2025年度(1年後期)'!$G$5),0)&amp;""</f>
        <v>スポーツと健康</v>
      </c>
      <c r="D65" s="902"/>
      <c r="E65" s="871" t="str">
        <f>VLOOKUP($C52,'2025年度(2年後期)'!$B$5:$N$207,COLUMN('2025年度(2年後期)'!$G$5),0)&amp;""</f>
        <v>看護基礎理論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637" t="s">
        <v>129</v>
      </c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905"/>
      <c r="BL65" s="905"/>
      <c r="BM65" s="905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84" t="str">
        <f>IFERROR(VLOOKUP(C65,科目・教員!$A$2:$B$349,2,0),"")</f>
        <v>有賀　雅史</v>
      </c>
      <c r="D66" s="885"/>
      <c r="E66" s="861" t="str">
        <f>IFERROR(VLOOKUP(E65,科目・教員!$A$2:$B$349,2,0),"")</f>
        <v>水野　正之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>池田　真弓</v>
      </c>
      <c r="L66" s="862"/>
      <c r="M66" s="873" t="str">
        <f>IFERROR(VLOOKUP(M65,科目・教員!$A$2:$B$349,2,0),"")</f>
        <v>柏木　公一</v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637" t="s">
        <v>85</v>
      </c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84" t="str">
        <f>VLOOKUP($C52,'2025年度(1年後期)'!$B$5:$N$207,COLUMN('2025年度(1年後期)'!$G$5)+1,0)&amp;""</f>
        <v>グラウンド･アリーナ･大講義室</v>
      </c>
      <c r="D67" s="885"/>
      <c r="E67" s="861" t="str">
        <f>VLOOKUP($C52,'2025年度(2年後期)'!$B$5:$N$207,COLUMN('2025年度(2年後期)'!$G$5)+1,0)&amp;""</f>
        <v>201</v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情報処理室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637" t="s">
        <v>84</v>
      </c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82" t="s">
        <v>157</v>
      </c>
      <c r="D68" s="883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637" t="s">
        <v>86</v>
      </c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スポーツと健康</v>
      </c>
      <c r="D69" s="902"/>
      <c r="E69" s="871" t="str">
        <f>VLOOKUP($C52,'2025年度(2年後期)'!$B$5:$N$207,COLUMN('2025年度(2年後期)'!$I$5),0)&amp;""</f>
        <v>看護基礎理論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905"/>
      <c r="BL69" s="905"/>
      <c r="BM69" s="905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有賀　雅史</v>
      </c>
      <c r="D70" s="885"/>
      <c r="E70" s="861" t="str">
        <f>IFERROR(VLOOKUP(E69,科目・教員!$A$2:$B$349,2,0),"")</f>
        <v>水野　正之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>池田　真弓</v>
      </c>
      <c r="L70" s="862"/>
      <c r="M70" s="873" t="str">
        <f>IFERROR(VLOOKUP(M69,科目・教員!$A$2:$B$349,2,0),"")</f>
        <v>柏木　公一</v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グラウンド･アリーナ･大講義室</v>
      </c>
      <c r="D71" s="885"/>
      <c r="E71" s="861" t="str">
        <f>VLOOKUP($C52,'2025年度(2年後期)'!$B$5:$N$207,COLUMN('2025年度(2年後期)'!$I$5)+1,0)&amp;""</f>
        <v>201</v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情報処理室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82" t="s">
        <v>157</v>
      </c>
      <c r="D72" s="883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66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>池田　真弓</v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468" t="s">
        <v>78</v>
      </c>
      <c r="Y74" s="596" t="s">
        <v>93</v>
      </c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>　</v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469"/>
      <c r="V76" s="19"/>
      <c r="W76" s="19"/>
      <c r="X76" s="19"/>
      <c r="Y76" s="609" t="s">
        <v>98</v>
      </c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45934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45934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>　</v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　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>　</v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　</v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>　</v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910">
        <f>C77+1</f>
        <v>45935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25">
        <f>C102</f>
        <v>45935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　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　</v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21"/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　</v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　</v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>　</v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45936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911" t="str">
        <f>VLOOKUP($C127,'2025年度(1年後期)'!$B$5:$N$207,COLUMN('2025年度(1年後期)'!$C$5),0)&amp;""</f>
        <v>心と発達</v>
      </c>
      <c r="D128" s="879"/>
      <c r="E128" s="843" t="str">
        <f>VLOOKUP($C127,'2025年度(2年後期)'!$B$5:$N$207,COLUMN('2025年度(2年後期)'!$C$5),0)&amp;""</f>
        <v>地域･在宅看護学概論</v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>卒業研究Ⅱ</v>
      </c>
      <c r="J128" s="844"/>
      <c r="K128" s="854" t="str">
        <f>VLOOKUP($C127,'2025年度(助産後期)'!$B$5:$N$207,COLUMN('2025年度(助産後期)'!$C$5),0)&amp;""</f>
        <v>助産学実習Ⅰ</v>
      </c>
      <c r="L128" s="842"/>
      <c r="M128" s="841" t="str">
        <f>VLOOKUP($C127,'2025年度(M1後期)'!$B$5:$N$207,COLUMN('2025年度(M1後期)'!$C$5),0)&amp;""</f>
        <v>政策医療看護倫理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>特別研究</v>
      </c>
      <c r="T128" s="844"/>
      <c r="U128" s="598" t="s">
        <v>100</v>
      </c>
      <c r="V128" s="646" t="s">
        <v>161</v>
      </c>
      <c r="W128" s="660" t="s">
        <v>100</v>
      </c>
      <c r="X128" s="672" t="s">
        <v>100</v>
      </c>
      <c r="Z128" s="866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912" t="str">
        <f>IFERROR(VLOOKUP(C128,科目・教員!$A$2:$B$349,2,0),"")</f>
        <v>松本　聡子</v>
      </c>
      <c r="D129" s="881"/>
      <c r="E129" s="838" t="str">
        <f>IFERROR(VLOOKUP(E128,科目・教員!$A$2:$B$349,2,0),"")</f>
        <v>藤田　淳子</v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>各担当教員</v>
      </c>
      <c r="J129" s="837"/>
      <c r="K129" s="857" t="str">
        <f>IFERROR(VLOOKUP(K128,科目・教員!$A$2:$B$349,2,0),"")</f>
        <v>池田　真弓</v>
      </c>
      <c r="L129" s="859"/>
      <c r="M129" s="868" t="str">
        <f>IFERROR(VLOOKUP(M128,科目・教員!$A$2:$B$349,2,0),"")</f>
        <v>来生　奈巳子</v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912" t="str">
        <f>VLOOKUP($C127,'2025年度(1年後期)'!$B$5:$N$207,COLUMN('2025年度(1年後期)'!$C$5)+1,0)&amp;""</f>
        <v>101</v>
      </c>
      <c r="D130" s="881"/>
      <c r="E130" s="838" t="str">
        <f>VLOOKUP($C127,'2025年度(2年後期)'!$B$5:$N$207,COLUMN('2025年度(2年後期)'!$C$5)+1,0)&amp;""</f>
        <v>201</v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臨床講義室1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82" t="s">
        <v>116</v>
      </c>
      <c r="D131" s="909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44"/>
      <c r="E132" s="843" t="str">
        <f>VLOOKUP($C127,'2025年度(2年後期)'!$B$5:$N$207,COLUMN('2025年度(2年後期)'!$E$5),0)&amp;""</f>
        <v>感染防止技術論</v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>助産学実習Ⅰ</v>
      </c>
      <c r="L132" s="842"/>
      <c r="M132" s="853" t="str">
        <f>VLOOKUP($C127,'2025年度(M1後期)'!$B$5:$N$207,COLUMN('2025年度(M1後期)'!$E$5),0)&amp;""</f>
        <v>政策医療看護倫理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>特別研究</v>
      </c>
      <c r="T132" s="844"/>
      <c r="U132" s="30"/>
      <c r="Z132" s="85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>綿貫　成明</v>
      </c>
      <c r="D133" s="837"/>
      <c r="E133" s="838" t="str">
        <f>IFERROR(VLOOKUP(E132,科目・教員!$A$2:$B$349,2,0),"")</f>
        <v>網中　眞由美</v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>池田　真弓</v>
      </c>
      <c r="L133" s="859"/>
      <c r="M133" s="836" t="str">
        <f>IFERROR(VLOOKUP(M132,科目・教員!$A$2:$B$349,2,0),"")</f>
        <v>来生　奈巳子</v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30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>101</v>
      </c>
      <c r="D134" s="837"/>
      <c r="E134" s="838" t="str">
        <f>VLOOKUP($C127,'2025年度(2年後期)'!$B$5:$N$207,COLUMN('2025年度(2年後期)'!$E$5)+1,0)&amp;""</f>
        <v>201</v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臨床講義室1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54"/>
      <c r="E140" s="871" t="str">
        <f>VLOOKUP($C127,'2025年度(2年後期)'!$B$5:$N$207,COLUMN('2025年度(2年後期)'!$G$5),0)&amp;""</f>
        <v>成人看護援助論Ⅱ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905" t="s">
        <v>178</v>
      </c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>森　那美子</v>
      </c>
      <c r="D141" s="857"/>
      <c r="E141" s="861" t="str">
        <f>IFERROR(VLOOKUP(E140,科目・教員!$A$2:$B$349,2,0),"")</f>
        <v>藤澤　雄太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>池田　真弓</v>
      </c>
      <c r="L141" s="862"/>
      <c r="M141" s="873" t="str">
        <f>IFERROR(VLOOKUP(M140,科目・教員!$A$2:$B$349,2,0),"")</f>
        <v>亀岡　智美</v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V141" s="638" t="s">
        <v>59</v>
      </c>
      <c r="W141" s="660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>101</v>
      </c>
      <c r="D142" s="857"/>
      <c r="E142" s="861" t="str">
        <f>VLOOKUP($C127,'2025年度(2年後期)'!$B$5:$N$207,COLUMN('2025年度(2年後期)'!$G$5)+1,0)&amp;""</f>
        <v>201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臨床講義室1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60" t="s">
        <v>181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V143" s="638" t="s">
        <v>182</v>
      </c>
      <c r="W143" s="660" t="s">
        <v>179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901" t="str">
        <f>VLOOKUP($C127,'2025年度(1年後期)'!$B$5:$N$207,COLUMN('2025年度(1年後期)'!$I$5),0)&amp;""</f>
        <v>スポーツと健康</v>
      </c>
      <c r="D144" s="902"/>
      <c r="E144" s="871" t="str">
        <f>VLOOKUP($C127,'2025年度(2年後期)'!$B$5:$N$207,COLUMN('2025年度(2年後期)'!$I$5),0)&amp;""</f>
        <v>成人看護援助論Ⅱ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178</v>
      </c>
      <c r="BL144" s="905"/>
      <c r="BM144" s="905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84" t="str">
        <f>IFERROR(VLOOKUP(C144,科目・教員!$A$2:$B$349,2,0),"")</f>
        <v>有賀　雅史</v>
      </c>
      <c r="D145" s="885"/>
      <c r="E145" s="861" t="str">
        <f>IFERROR(VLOOKUP(E144,科目・教員!$A$2:$B$349,2,0),"")</f>
        <v>藤澤　雄太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>池田　真弓</v>
      </c>
      <c r="L145" s="862"/>
      <c r="M145" s="873" t="str">
        <f>IFERROR(VLOOKUP(M144,科目・教員!$A$2:$B$349,2,0),"")</f>
        <v>亀岡　智美</v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61" t="s">
        <v>183</v>
      </c>
      <c r="V145" s="63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84" t="str">
        <f>VLOOKUP($C127,'2025年度(1年後期)'!$B$5:$N$207,COLUMN('2025年度(1年後期)'!$I$5)+1,0)&amp;""</f>
        <v>グラウンド･アリーナ･大講義室</v>
      </c>
      <c r="D146" s="885"/>
      <c r="E146" s="861" t="str">
        <f>VLOOKUP($C127,'2025年度(2年後期)'!$B$5:$N$207,COLUMN('2025年度(2年後期)'!$I$5)+1,0)&amp;""</f>
        <v>201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臨床講義室1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82" t="s">
        <v>157</v>
      </c>
      <c r="D147" s="883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61" t="s">
        <v>86</v>
      </c>
      <c r="V147" s="63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901" t="str">
        <f>VLOOKUP($C127,'2025年度(1年後期)'!$B$5:$N$207,COLUMN('2025年度(1年後期)'!$K$5),0)&amp;""</f>
        <v>スポーツと健康</v>
      </c>
      <c r="D148" s="902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84" t="str">
        <f>IFERROR(VLOOKUP(C148,科目・教員!$A$2:$B$349,2,0),"")</f>
        <v>有賀　雅史</v>
      </c>
      <c r="D149" s="885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>池田　真弓</v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Y149" s="596" t="s">
        <v>93</v>
      </c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84" t="str">
        <f>VLOOKUP($C127,'2025年度(1年後期)'!$B$5:$N$207,COLUMN('2025年度(1年後期)'!$K$5)+1,0)&amp;""</f>
        <v>グラウンド･アリーナ･大講義室</v>
      </c>
      <c r="D150" s="885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82" t="s">
        <v>157</v>
      </c>
      <c r="D151" s="883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609" t="s">
        <v>98</v>
      </c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45937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43" t="str">
        <f>VLOOKUP($C152,'2025年度(2年後期)'!$B$5:$N$207,COLUMN('2025年度(2年後期)'!$C$5),0)&amp;""</f>
        <v>母性看護援助論Ⅰ</v>
      </c>
      <c r="F153" s="844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</v>
      </c>
      <c r="L153" s="842"/>
      <c r="M153" s="84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成育看護学演習Ｂ
感染管理看護学演習Ｂ
成人看護学演習Ｂ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38" t="str">
        <f>IFERROR(VLOOKUP(E153,科目・教員!$A$2:$B$349,2,0),"")</f>
        <v>日置　智華子</v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>池田　真弓</v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201</v>
      </c>
      <c r="D155" s="837"/>
      <c r="E155" s="838" t="str">
        <f>VLOOKUP($C152,'2025年度(2年後期)'!$B$5:$N$207,COLUMN('2025年度(2年後期)'!$C$5)+1,0)&amp;""</f>
        <v>101</v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成育:別途指定
感染:別途指定
成人:別途指定</v>
      </c>
      <c r="R155" s="837"/>
      <c r="S155" s="857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V156" s="647" t="s">
        <v>172</v>
      </c>
      <c r="W156" s="634" t="s">
        <v>69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44"/>
      <c r="E157" s="843" t="str">
        <f>VLOOKUP($C152,'2025年度(2年後期)'!$B$5:$N$207,COLUMN('2025年度(2年後期)'!$E$5),0)&amp;""</f>
        <v>小児看護学概論</v>
      </c>
      <c r="F157" s="844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</v>
      </c>
      <c r="L157" s="842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成育看護学演習Ｂ
感染管理看護学演習Ｂ
成人看護学演習Ｂ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657" t="s">
        <v>65</v>
      </c>
      <c r="X157" s="643" t="s">
        <v>188</v>
      </c>
      <c r="Z157" s="85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905" t="s">
        <v>192</v>
      </c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>森下　純子</v>
      </c>
      <c r="D158" s="837"/>
      <c r="E158" s="838" t="str">
        <f>IFERROR(VLOOKUP(E157,科目・教員!$A$2:$B$349,2,0),"")</f>
        <v>来生　奈巳子</v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>池田　真弓</v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>201･202･基礎実</v>
      </c>
      <c r="D159" s="837"/>
      <c r="E159" s="838" t="str">
        <f>VLOOKUP($C152,'2025年度(2年後期)'!$B$5:$N$207,COLUMN('2025年度(2年後期)'!$E$5)+1,0)&amp;""</f>
        <v>101</v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成育:別途指定
感染:別途指定
成人:別途指定</v>
      </c>
      <c r="R159" s="837"/>
      <c r="S159" s="857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657" t="s">
        <v>182</v>
      </c>
      <c r="X160" s="643" t="s">
        <v>194</v>
      </c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54"/>
      <c r="E165" s="871" t="str">
        <f>VLOOKUP($C152,'2025年度(2年後期)'!$B$5:$N$207,COLUMN('2025年度(2年後期)'!$G$5),0)&amp;""</f>
        <v>地域生活とヘルスプロモーション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>量的看護学研究法</v>
      </c>
      <c r="R165" s="854"/>
      <c r="S165" s="872" t="str">
        <f>VLOOKUP($C152,'2025年度(D23後期)'!$B$5:$N$207,COLUMN('2025年度(D23後期)'!$G$5),0)&amp;""</f>
        <v>特別研究</v>
      </c>
      <c r="T165" s="854"/>
      <c r="U165" s="642" t="s">
        <v>129</v>
      </c>
      <c r="Z165" s="85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 t="s">
        <v>198</v>
      </c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>小島　優子</v>
      </c>
      <c r="D166" s="857"/>
      <c r="E166" s="861" t="str">
        <f>IFERROR(VLOOKUP(E165,科目・教員!$A$2:$B$349,2,0),"")</f>
        <v>藤田　淳子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>池田　真弓</v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>柏木　公一</v>
      </c>
      <c r="R166" s="857"/>
      <c r="S166" s="862" t="str">
        <f>IFERROR(VLOOKUP(S165,科目・教員!$A$2:$B$349,2,0),"")</f>
        <v/>
      </c>
      <c r="T166" s="857"/>
      <c r="U166" s="642" t="s">
        <v>199</v>
      </c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>201</v>
      </c>
      <c r="D167" s="857"/>
      <c r="E167" s="861" t="str">
        <f>VLOOKUP($C152,'2025年度(2年後期)'!$B$5:$N$207,COLUMN('2025年度(2年後期)'!$G$5)+1,0)&amp;""</f>
        <v>101</v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>臨床講義室1</v>
      </c>
      <c r="R167" s="857"/>
      <c r="S167" s="862" t="str">
        <f>VLOOKUP($C152,'2025年度(D23後期)'!$B$5:$N$207,COLUMN('2025年度(D23後期)'!$G$5)+1,0)&amp;""</f>
        <v/>
      </c>
      <c r="T167" s="857"/>
      <c r="U167" s="642" t="s">
        <v>198</v>
      </c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642" t="s">
        <v>182</v>
      </c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54"/>
      <c r="E169" s="871" t="str">
        <f>VLOOKUP($C152,'2025年度(2年後期)'!$B$5:$N$207,COLUMN('2025年度(2年後期)'!$I$5),0)&amp;""</f>
        <v>老年看護学概論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>量的看護学研究法</v>
      </c>
      <c r="R169" s="854"/>
      <c r="S169" s="872" t="str">
        <f>VLOOKUP($C152,'2025年度(D23後期)'!$B$5:$N$207,COLUMN('2025年度(D23後期)'!$I$5),0)&amp;""</f>
        <v>特別研究</v>
      </c>
      <c r="T169" s="854"/>
      <c r="U169" s="656" t="s">
        <v>81</v>
      </c>
      <c r="Z169" s="85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>本間　典子</v>
      </c>
      <c r="D170" s="857"/>
      <c r="E170" s="861" t="str">
        <f>IFERROR(VLOOKUP(E169,科目・教員!$A$2:$B$349,2,0),"")</f>
        <v>綿貫　成明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>池田　真弓</v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>柏木　公一</v>
      </c>
      <c r="R170" s="857"/>
      <c r="S170" s="862" t="str">
        <f>IFERROR(VLOOKUP(S169,科目・教員!$A$2:$B$349,2,0),"")</f>
        <v/>
      </c>
      <c r="T170" s="857"/>
      <c r="U170" s="656" t="s">
        <v>125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>201</v>
      </c>
      <c r="D171" s="857"/>
      <c r="E171" s="861" t="str">
        <f>VLOOKUP($C152,'2025年度(2年後期)'!$B$5:$N$207,COLUMN('2025年度(2年後期)'!$I$5)+1,0)&amp;""</f>
        <v>101</v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>臨床講義室1</v>
      </c>
      <c r="R171" s="857"/>
      <c r="S171" s="862" t="str">
        <f>VLOOKUP($C152,'2025年度(D23後期)'!$B$5:$N$207,COLUMN('2025年度(D23後期)'!$I$5)+1,0)&amp;""</f>
        <v/>
      </c>
      <c r="T171" s="857"/>
      <c r="U171" s="656" t="s">
        <v>124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913"/>
      <c r="D172" s="915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656" t="s">
        <v>69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>池田　真弓</v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>　</v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>感染特論:別途指定
感染演習:別途指定</v>
      </c>
      <c r="N175" s="857"/>
      <c r="O175" s="862" t="str">
        <f>VLOOKUP($C152,'2025年度(M1後期)'!$B$5:$N$207,COLUMN('2025年度(M1後期)'!$K$5)+1,0)&amp;""</f>
        <v>感染特論:別途指定
感染演習:別途指定</v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205</v>
      </c>
      <c r="V176" s="469"/>
      <c r="W176" s="19"/>
      <c r="X176" s="609" t="s">
        <v>98</v>
      </c>
      <c r="Y176" s="641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45938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6" t="str">
        <f>VLOOKUP($C177,'2025年度(1年後期)'!$B$5:$N$207,COLUMN('2025年度(1年後期)'!$C$5),0)&amp;""</f>
        <v>GTEC(AB)</v>
      </c>
      <c r="D178" s="917"/>
      <c r="E178" s="843" t="str">
        <f>VLOOKUP($C177,'2025年度(2年後期)'!$B$5:$N$207,COLUMN('2025年度(2年後期)'!$C$5),0)&amp;""</f>
        <v>成人看護援助論Ⅱ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>助産学実習Ⅰ</v>
      </c>
      <c r="L178" s="842"/>
      <c r="M178" s="841" t="str">
        <f>VLOOKUP($C177,'2025年度(M1後期)'!$B$5:$N$207,COLUMN('2025年度(M1後期)'!$C$5),0)&amp;""</f>
        <v>看護情報・管理学演習Ａ－Ⅰ
成育看護学演習Ａ－Ⅳ(母性)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看護教育学演習Ｂ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206</v>
      </c>
      <c r="W178" s="634" t="s">
        <v>207</v>
      </c>
      <c r="X178" s="677" t="s">
        <v>100</v>
      </c>
      <c r="Z178" s="866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8" t="str">
        <f>IFERROR(VLOOKUP(C178,科目・教員!$A$2:$B$349,2,0),"")</f>
        <v/>
      </c>
      <c r="D179" s="919"/>
      <c r="E179" s="838" t="str">
        <f>IFERROR(VLOOKUP(E178,科目・教員!$A$2:$B$349,2,0),"")</f>
        <v>藤澤　雄太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>池田　真弓</v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38" t="str">
        <f>VLOOKUP($C177,'2025年度(2年後期)'!$B$5:$N$207,COLUMN('2025年度(2年後期)'!$C$5)+1,0)&amp;""</f>
        <v>201</v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情報:別途指定
成育:別途指定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20"/>
      <c r="D181" s="921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>助産学実習Ⅰ</v>
      </c>
      <c r="L182" s="842"/>
      <c r="M182" s="853" t="str">
        <f>VLOOKUP($C177,'2025年度(M1後期)'!$B$5:$N$207,COLUMN('2025年度(M1後期)'!$E$5),0)&amp;""</f>
        <v>看護情報・管理学演習Ａ－Ⅰ
成育看護学演習Ａ－Ⅳ(母性)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看護教育学演習Ｂ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642" t="s">
        <v>65</v>
      </c>
      <c r="V182" s="596" t="s">
        <v>217</v>
      </c>
      <c r="W182" s="634"/>
      <c r="Z182" s="85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柏木　公一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>池田　真弓</v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101</v>
      </c>
      <c r="D184" s="837"/>
      <c r="E184" s="838" t="str">
        <f>VLOOKUP($C177,'2025年度(2年後期)'!$B$5:$N$207,COLUMN('2025年度(2年後期)'!$E$5)+1,0)&amp;""</f>
        <v>201</v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情報:別途指定
成育:別途指定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別途指定</v>
      </c>
      <c r="R184" s="837"/>
      <c r="S184" s="857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42" t="s">
        <v>69</v>
      </c>
      <c r="V185" s="596" t="s">
        <v>143</v>
      </c>
      <c r="W185" s="634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W186" s="634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W187" s="634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W188" s="634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W189" s="634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W190" s="634"/>
      <c r="Z190" s="85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本間　典子</v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>池田　真弓</v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W191" s="634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101</v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別途指定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W192" s="634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W193" s="634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W194" s="634"/>
      <c r="Z194" s="85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925" t="str">
        <f>IFERROR(VLOOKUP(C194,科目・教員!$A$2:$B$349,2,0),"")</f>
        <v/>
      </c>
      <c r="D195" s="926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>池田　真弓</v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W195" s="634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925" t="str">
        <f>VLOOKUP($C177,'2025年度(1年後期)'!$B$5:$N$207,COLUMN('2025年度(1年後期)'!$I$5)+1,0)&amp;""</f>
        <v>101</v>
      </c>
      <c r="D196" s="926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別途指定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W196" s="634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20"/>
      <c r="D197" s="92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W197" s="634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>池田　真弓</v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>　</v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666" t="s">
        <v>224</v>
      </c>
      <c r="V201" s="469"/>
      <c r="W201" s="684"/>
      <c r="X201" s="472" t="s">
        <v>97</v>
      </c>
      <c r="Y201" s="609" t="s">
        <v>98</v>
      </c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45939</v>
      </c>
      <c r="V202" s="828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英語Ⅰ(BD)</v>
      </c>
      <c r="D203" s="879"/>
      <c r="E203" s="843" t="str">
        <f>VLOOKUP($C202,'2025年度(2年後期)'!$B$5:$N$207,COLUMN('2025年度(2年後期)'!$C$5),0)&amp;""</f>
        <v>小児看護学概論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助産学実習Ⅰ</v>
      </c>
      <c r="L203" s="842"/>
      <c r="M203" s="841" t="str">
        <f>VLOOKUP($C202,'2025年度(M1後期)'!$B$5:$N$207,COLUMN('2025年度(M1後期)'!$C$5),0)&amp;""</f>
        <v>がん看護学演習Ａ－Ⅰ
感染症学特論
感染症学演習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看護情報・管理学演習Ｂ
長寿看護学演習Ｂ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ﾊﾟｳﾗ･ﾍﾞﾙｳﾞｧﾝｹﾞﾙ</v>
      </c>
      <c r="D204" s="881"/>
      <c r="E204" s="838" t="str">
        <f>IFERROR(VLOOKUP(E203,科目・教員!$A$2:$B$349,2,0),"")</f>
        <v>来生　奈巳子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がん:別途指定
感染特論:別途指定
感染演習:別途指定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情報:別途指定
長寿:別途指定</v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82" t="s">
        <v>116</v>
      </c>
      <c r="D206" s="88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582"/>
      <c r="W206" s="657" t="s">
        <v>230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1" t="str">
        <f>VLOOKUP($C202,'2025年度(1年後期)'!$B$5:$N$207,COLUMN('2025年度(1年後期)'!$E$5),0)&amp;""</f>
        <v>英語Ⅰ(BD)</v>
      </c>
      <c r="D207" s="879"/>
      <c r="E207" s="843" t="str">
        <f>VLOOKUP($C202,'2025年度(2年後期)'!$B$5:$N$207,COLUMN('2025年度(2年後期)'!$E$5),0)&amp;""</f>
        <v>生活援助論Ⅳ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助産学実習Ⅰ</v>
      </c>
      <c r="L207" s="842"/>
      <c r="M207" s="853" t="str">
        <f>VLOOKUP($C202,'2025年度(M1後期)'!$B$5:$N$207,COLUMN('2025年度(M1後期)'!$E$5),0)&amp;""</f>
        <v>がん看護学演習Ａ－Ⅰ
感染症学特論
感染症学演習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看護情報・管理学演習Ｂ
長寿看護学演習Ｂ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642" t="s">
        <v>231</v>
      </c>
      <c r="W207" s="657" t="s">
        <v>232</v>
      </c>
      <c r="X207" s="582" t="s">
        <v>233</v>
      </c>
      <c r="Z207" s="85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905" t="s">
        <v>192</v>
      </c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2" t="str">
        <f>IFERROR(VLOOKUP(C207,科目・教員!$A$2:$B$349,2,0),"")</f>
        <v>ﾊﾟｳﾗ･ﾍﾞﾙｳﾞｧﾝｹﾞﾙ</v>
      </c>
      <c r="D208" s="881"/>
      <c r="E208" s="838" t="str">
        <f>IFERROR(VLOOKUP(E207,科目・教員!$A$2:$B$349,2,0),"")</f>
        <v>矢富　有見子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2" t="str">
        <f>VLOOKUP($C202,'2025年度(1年後期)'!$B$5:$N$207,COLUMN('2025年度(1年後期)'!$E$5)+1,0)&amp;""</f>
        <v>101</v>
      </c>
      <c r="D209" s="881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がん:別途指定
感染特論:別途指定
感染演習:別途指定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情報:別途指定
長寿:別途指定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82" t="s">
        <v>116</v>
      </c>
      <c r="D210" s="883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642" t="s">
        <v>182</v>
      </c>
      <c r="W210" s="657"/>
      <c r="X210" s="582" t="s">
        <v>239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657"/>
      <c r="Z211" s="866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 t="s">
        <v>192</v>
      </c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634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634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634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54"/>
      <c r="E215" s="927" t="str">
        <f>VLOOKUP($C202,'2025年度(2年後期)'!$B$5:$N$207,COLUMN('2025年度(2年後期)'!$G$5),0)&amp;""</f>
        <v>英語S</v>
      </c>
      <c r="F215" s="902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66" t="str">
        <f>A215</f>
        <v>３時限（13：30～15：00）</v>
      </c>
      <c r="AA215" s="816" t="s">
        <v>240</v>
      </c>
      <c r="AB215" s="905" t="s">
        <v>240</v>
      </c>
      <c r="AC215" s="905" t="s">
        <v>240</v>
      </c>
      <c r="AD215" s="816"/>
      <c r="AE215" s="905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928" t="str">
        <f>IFERROR(VLOOKUP(E215,科目・教員!$A$2:$B$349,2,0),"")</f>
        <v>ﾊﾟｳﾗ･ﾍﾞﾙｳﾞｧﾝｹﾞﾙ</v>
      </c>
      <c r="F216" s="885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685" t="s">
        <v>222</v>
      </c>
      <c r="V216" s="671" t="s">
        <v>241</v>
      </c>
      <c r="W216" s="634"/>
      <c r="Y216" s="658"/>
      <c r="Z216" s="855"/>
      <c r="AA216" s="817"/>
      <c r="AB216" s="906"/>
      <c r="AC216" s="906"/>
      <c r="AD216" s="817"/>
      <c r="AE216" s="906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>101･102･103･成人実</v>
      </c>
      <c r="D217" s="857"/>
      <c r="E217" s="928" t="str">
        <f>VLOOKUP($C202,'2025年度(2年後期)'!$B$5:$N$207,COLUMN('2025年度(2年後期)'!$G$5)+1,0)&amp;""</f>
        <v>304</v>
      </c>
      <c r="F217" s="885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感染特論:別途指定
感染演習:別途指定
成育:別途指定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686"/>
      <c r="V217" s="671" t="s">
        <v>115</v>
      </c>
      <c r="W217" s="634"/>
      <c r="X217" s="658"/>
      <c r="Y217" s="658"/>
      <c r="Z217" s="855"/>
      <c r="AA217" s="817"/>
      <c r="AB217" s="906"/>
      <c r="AC217" s="906"/>
      <c r="AD217" s="817"/>
      <c r="AE217" s="906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82" t="s">
        <v>116</v>
      </c>
      <c r="F218" s="883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687" t="s">
        <v>242</v>
      </c>
      <c r="V218" s="671" t="s">
        <v>243</v>
      </c>
      <c r="W218" s="634"/>
      <c r="X218" s="658"/>
      <c r="Y218" s="658"/>
      <c r="Z218" s="856"/>
      <c r="AA218" s="818"/>
      <c r="AB218" s="907"/>
      <c r="AC218" s="907"/>
      <c r="AD218" s="818"/>
      <c r="AE218" s="907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54"/>
      <c r="E219" s="871" t="str">
        <f>VLOOKUP($C202,'2025年度(2年後期)'!$B$5:$N$207,COLUMN('2025年度(2年後期)'!$I$5),0)&amp;""</f>
        <v>薬物療法と看護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66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>渡辺　幹司</v>
      </c>
      <c r="D220" s="857"/>
      <c r="E220" s="861" t="str">
        <f>IFERROR(VLOOKUP(E219,科目・教員!$A$2:$B$349,2,0),"")</f>
        <v>本間　典子</v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582" t="s">
        <v>183</v>
      </c>
      <c r="W220" s="634"/>
      <c r="X220" s="658"/>
      <c r="Y220" s="658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>101</v>
      </c>
      <c r="D221" s="857"/>
      <c r="E221" s="861" t="str">
        <f>VLOOKUP($C202,'2025年度(2年後期)'!$B$5:$N$207,COLUMN('2025年度(2年後期)'!$I$5)+1,0)&amp;""</f>
        <v>201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感染特論:別途指定
感染演習:別途指定
成育:別途指定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8"/>
      <c r="Y221" s="658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582" t="s">
        <v>86</v>
      </c>
      <c r="W222" s="634"/>
      <c r="X222" s="658"/>
      <c r="Y222" s="658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>　</v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VLOOKUP($C202,'2025年度(M1後期)'!$B$5:$N$207,COLUMN('2025年度(M1後期)'!$K$5)+1,0)&amp;""</f>
        <v>感染特論:別途指定
感染演習:別途指定</v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469"/>
      <c r="W226" s="653"/>
      <c r="X226" s="641"/>
      <c r="Y226" s="609" t="s">
        <v>98</v>
      </c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22">
        <f>C227</f>
        <v>45940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44"/>
      <c r="E228" s="843" t="str">
        <f>VLOOKUP($C227,'2025年度(2年後期)'!$B$5:$N$207,COLUMN('2025年度(2年後期)'!$C$5),0)&amp;""</f>
        <v>大学校祭準備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助産学実習Ⅰ</v>
      </c>
      <c r="L228" s="842"/>
      <c r="M228" s="841" t="str">
        <f>VLOOKUP($C227,'2025年度(M1後期)'!$B$5:$N$207,COLUMN('2025年度(M1後期)'!$C$5),0)&amp;""</f>
        <v>看護継続教育
長寿看護学演習Ａ－Ⅰ</v>
      </c>
      <c r="N228" s="842"/>
      <c r="O228" s="843" t="str">
        <f>VLOOKUP($C227,'2025年度(M2後期)'!$B$5:$N$207,COLUMN('2025年度(M2後期)'!$C$5),0)&amp;""</f>
        <v>感染管理看護学演習Ａ－Ⅱ
特別研究</v>
      </c>
      <c r="P228" s="844"/>
      <c r="Q228" s="843" t="str">
        <f>VLOOKUP($C227,'2025年度(D1後期)'!$B$5:$N$207,COLUMN('2025年度(D1後期)'!$C$5),0)&amp;""</f>
        <v>精神看護学演習Ｂ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582" t="s">
        <v>99</v>
      </c>
      <c r="V228" s="596" t="s">
        <v>245</v>
      </c>
      <c r="W228" s="657" t="s">
        <v>213</v>
      </c>
      <c r="Z228" s="85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綿貫　成明</v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>成人：301，302，303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教育:臨床講義室1
長寿:別途指定</v>
      </c>
      <c r="N230" s="837"/>
      <c r="O230" s="838" t="str">
        <f>VLOOKUP($C227,'2025年度(M2後期)'!$B$5:$N$207,COLUMN('2025年度(M2後期)'!$C$5)+1,0)&amp;""</f>
        <v>感染:別途指定</v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582" t="s">
        <v>86</v>
      </c>
      <c r="V231" s="596" t="s">
        <v>182</v>
      </c>
      <c r="W231" s="657" t="s">
        <v>232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44"/>
      <c r="E232" s="843" t="str">
        <f>VLOOKUP($C227,'2025年度(2年後期)'!$B$5:$N$207,COLUMN('2025年度(2年後期)'!$E$5),0)&amp;""</f>
        <v>大学校祭準備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助産学実習Ⅰ</v>
      </c>
      <c r="L232" s="842"/>
      <c r="M232" s="853" t="str">
        <f>VLOOKUP($C227,'2025年度(M1後期)'!$B$5:$N$207,COLUMN('2025年度(M1後期)'!$E$5),0)&amp;""</f>
        <v>看護継続教育
長寿看護学演習Ａ－Ⅰ</v>
      </c>
      <c r="N232" s="844"/>
      <c r="O232" s="854" t="str">
        <f>VLOOKUP($C227,'2025年度(M2後期)'!$B$5:$N$207,COLUMN('2025年度(M2後期)'!$E$5),0)&amp;""</f>
        <v>感染管理看護学演習Ａ－Ⅱ
特別研究</v>
      </c>
      <c r="P232" s="844"/>
      <c r="Q232" s="854" t="str">
        <f>VLOOKUP($C227,'2025年度(D1後期)'!$B$5:$N$207,COLUMN('2025年度(D1後期)'!$E$5),0)&amp;""</f>
        <v>精神看護学演習Ｂ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W232" s="657" t="s">
        <v>251</v>
      </c>
      <c r="Z232" s="85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森下　純子</v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W233" s="65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>成人：301，302，303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教育:臨床講義室1
長寿:別途指定</v>
      </c>
      <c r="N234" s="837"/>
      <c r="O234" s="857" t="str">
        <f>VLOOKUP($C227,'2025年度(M2後期)'!$B$5:$N$207,COLUMN('2025年度(M2後期)'!$E$5)+1,0)&amp;""</f>
        <v>感染:別途指定</v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W234" s="65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W235" s="657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657"/>
      <c r="Z236" s="85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65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W238" s="65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W239" s="657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54"/>
      <c r="E240" s="871" t="str">
        <f>VLOOKUP($C227,'2025年度(2年後期)'!$B$5:$N$207,COLUMN('2025年度(2年後期)'!$G$5),0)&amp;""</f>
        <v>大学校祭準備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柏木　公一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634" t="s">
        <v>68</v>
      </c>
      <c r="W241" s="6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　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>成人：301，302，303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情報処理室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634" t="s">
        <v>253</v>
      </c>
      <c r="W242" s="6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634" t="s">
        <v>69</v>
      </c>
      <c r="W243" s="657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54"/>
      <c r="E244" s="871" t="str">
        <f>VLOOKUP($C227,'2025年度(2年後期)'!$B$5:$N$207,COLUMN('2025年度(2年後期)'!$I$5),0)&amp;""</f>
        <v>大学校祭準備</v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W244" s="657"/>
      <c r="Z244" s="85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柏木　公一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W245" s="6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　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>成人：301，302，303</v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情報処理室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W246" s="6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W247" s="657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54"/>
      <c r="E248" s="871" t="str">
        <f>VLOOKUP($C227,'2025年度(2年後期)'!$B$5:$N$207,COLUMN('2025年度(2年後期)'!$K$5),0)&amp;""</f>
        <v>大学校祭準備</v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607" t="s">
        <v>141</v>
      </c>
      <c r="W249" s="657"/>
      <c r="X249" s="638" t="s">
        <v>255</v>
      </c>
      <c r="Y249" s="471" t="s">
        <v>92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>　</v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607" t="s">
        <v>139</v>
      </c>
      <c r="W250" s="657"/>
      <c r="X250" s="638" t="s">
        <v>256</v>
      </c>
      <c r="Y250" s="471" t="s">
        <v>95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608" t="s">
        <v>69</v>
      </c>
      <c r="V251" s="19"/>
      <c r="W251" s="657"/>
      <c r="X251" s="681" t="s">
        <v>257</v>
      </c>
      <c r="Y251" s="472" t="s">
        <v>97</v>
      </c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45941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45941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559" t="s">
        <v>258</v>
      </c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582" t="s">
        <v>259</v>
      </c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　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584" t="s">
        <v>260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584" t="s">
        <v>261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584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584" t="s">
        <v>115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>　</v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56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583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　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>　</v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>　</v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45942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45942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　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　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U290" s="20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2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>　</v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2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2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U294" s="582" t="s">
        <v>262</v>
      </c>
      <c r="Z294" s="85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U295" s="582" t="s">
        <v>263</v>
      </c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>　</v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U296" s="582" t="s">
        <v>264</v>
      </c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U297" s="582" t="s">
        <v>265</v>
      </c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582"/>
      <c r="Z298" s="85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>　</v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593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45943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45943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36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>　</v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>　</v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　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03"/>
      <c r="D318" s="904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　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03"/>
      <c r="D322" s="904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>　</v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45944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44"/>
      <c r="E328" s="843" t="str">
        <f>VLOOKUP($C327,'2025年度(2年後期)'!$B$5:$N$207,COLUMN('2025年度(2年後期)'!$C$5),0)&amp;""</f>
        <v>生活援助論Ⅳ(ABCD)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助産学実習Ⅰ</v>
      </c>
      <c r="L328" s="842"/>
      <c r="M328" s="84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>成育看護学演習Ｂ
感染管理看護学演習Ｂ
成人看護学演習Ｂ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646" t="s">
        <v>161</v>
      </c>
      <c r="V328" s="634" t="s">
        <v>99</v>
      </c>
      <c r="W328" s="660" t="s">
        <v>100</v>
      </c>
      <c r="X328" s="596" t="s">
        <v>207</v>
      </c>
      <c r="Z328" s="866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905"/>
      <c r="BL328" s="905" t="s">
        <v>225</v>
      </c>
      <c r="BM328" s="905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本間　典子</v>
      </c>
      <c r="D329" s="837"/>
      <c r="E329" s="838" t="str">
        <f>IFERROR(VLOOKUP(E328,科目・教員!$A$2:$B$349,2,0),"")</f>
        <v>矢富　有見子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>201･202･基礎実</v>
      </c>
      <c r="F330" s="837"/>
      <c r="G330" s="838" t="str">
        <f>VLOOKUP($C327,'2025年度(3年後期)'!$B$5:$N$207,COLUMN('2025年度(3年後期)'!$C$5)+1,0)&amp;""</f>
        <v>在宅:在宅実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>成育:別途指定
感染:別途指定
成人:別途指定</v>
      </c>
      <c r="R330" s="837"/>
      <c r="S330" s="857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647" t="s">
        <v>172</v>
      </c>
      <c r="V331" s="634" t="s">
        <v>69</v>
      </c>
      <c r="W331" s="660" t="s">
        <v>179</v>
      </c>
      <c r="X331" s="596" t="s">
        <v>42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44"/>
      <c r="E332" s="843" t="str">
        <f>VLOOKUP($C327,'2025年度(2年後期)'!$B$5:$N$207,COLUMN('2025年度(2年後期)'!$E$5),0)&amp;""</f>
        <v>生活援助論Ⅳ(ABCD)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助産学実習Ⅰ</v>
      </c>
      <c r="L332" s="842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>成育看護学演習Ｂ
感染管理看護学演習Ｂ
成人看護学演習Ｂ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21"/>
      <c r="Y332" s="600" t="s">
        <v>65</v>
      </c>
      <c r="Z332" s="85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905" t="s">
        <v>192</v>
      </c>
      <c r="BL332" s="905" t="s">
        <v>225</v>
      </c>
      <c r="BM332" s="905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小島　優子</v>
      </c>
      <c r="D333" s="837"/>
      <c r="E333" s="838" t="str">
        <f>IFERROR(VLOOKUP(E332,科目・教員!$A$2:$B$349,2,0),"")</f>
        <v>矢富　有見子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>201･202･基礎実</v>
      </c>
      <c r="F334" s="837"/>
      <c r="G334" s="838" t="str">
        <f>VLOOKUP($C327,'2025年度(3年後期)'!$B$5:$N$207,COLUMN('2025年度(3年後期)'!$E$5)+1,0)&amp;""</f>
        <v>在宅:在宅実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>成育:別途指定
感染:別途指定
成人:別途指定</v>
      </c>
      <c r="R334" s="837"/>
      <c r="S334" s="857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642" t="s">
        <v>192</v>
      </c>
      <c r="Y335" s="600" t="s">
        <v>181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642" t="s">
        <v>182</v>
      </c>
      <c r="X336" s="65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 t="s">
        <v>192</v>
      </c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X337" s="65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X338" s="65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X339" s="65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54"/>
      <c r="E340" s="871" t="str">
        <f>VLOOKUP($C327,'2025年度(2年後期)'!$B$5:$N$207,COLUMN('2025年度(2年後期)'!$G$5),0)&amp;""</f>
        <v>母性看護援助論Ⅰ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>量的看護学研究法</v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 t="s">
        <v>270</v>
      </c>
      <c r="BL340" s="905" t="s">
        <v>225</v>
      </c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水野　正之</v>
      </c>
      <c r="D341" s="857"/>
      <c r="E341" s="861" t="str">
        <f>IFERROR(VLOOKUP(E340,科目・教員!$A$2:$B$349,2,0),"")</f>
        <v>日置　智華子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>柏木　公一</v>
      </c>
      <c r="R341" s="857"/>
      <c r="S341" s="862" t="str">
        <f>IFERROR(VLOOKUP(S340,科目・教員!$A$2:$B$349,2,0),"")</f>
        <v/>
      </c>
      <c r="T341" s="857"/>
      <c r="U341" s="21"/>
      <c r="W341" s="691" t="s">
        <v>193</v>
      </c>
      <c r="X341" s="65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>在宅:在宅実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>臨床講義室1</v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691" t="s">
        <v>270</v>
      </c>
      <c r="X342" s="65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691" t="s">
        <v>182</v>
      </c>
      <c r="X343" s="65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54"/>
      <c r="E344" s="871" t="str">
        <f>VLOOKUP($C327,'2025年度(2年後期)'!$B$5:$N$207,COLUMN('2025年度(2年後期)'!$I$5),0)&amp;""</f>
        <v>インフルエンザ①
15:00～16:10</v>
      </c>
      <c r="F344" s="854"/>
      <c r="G344" s="871" t="str">
        <f>VLOOKUP($C327,'2025年度(3年後期)'!$B$5:$N$207,COLUMN('2025年度(3年後期)'!$I$5),0)&amp;""</f>
        <v>領域別実習
(インフルエンザ①)</v>
      </c>
      <c r="H344" s="854"/>
      <c r="I344" s="871" t="str">
        <f>VLOOKUP($C327,'2025年度(4年後期)'!$B$5:$N$206,COLUMN('2025年度(4年後期)'!$I$5),0)&amp;""</f>
        <v>インフルエンザ①
15:00～16:10</v>
      </c>
      <c r="J344" s="854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>量的看護学研究法</v>
      </c>
      <c r="R344" s="854"/>
      <c r="S344" s="872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905" t="s">
        <v>124</v>
      </c>
      <c r="BL344" s="905" t="s">
        <v>225</v>
      </c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>柏木　公一</v>
      </c>
      <c r="R345" s="857"/>
      <c r="S345" s="862" t="str">
        <f>IFERROR(VLOOKUP(S344,科目・教員!$A$2:$B$349,2,0),"")</f>
        <v/>
      </c>
      <c r="T345" s="857"/>
      <c r="U345" s="470" t="s">
        <v>193</v>
      </c>
      <c r="W345" s="690" t="s">
        <v>193</v>
      </c>
      <c r="X345" s="65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>　</v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>臨床講義室1</v>
      </c>
      <c r="R346" s="857"/>
      <c r="S346" s="862" t="str">
        <f>VLOOKUP($C327,'2025年度(D23後期)'!$B$5:$N$207,COLUMN('2025年度(D23後期)'!$I$5)+1,0)&amp;""</f>
        <v/>
      </c>
      <c r="T346" s="857"/>
      <c r="U346" s="468" t="s">
        <v>271</v>
      </c>
      <c r="W346" s="690" t="s">
        <v>124</v>
      </c>
      <c r="X346" s="65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 t="s">
        <v>69</v>
      </c>
      <c r="W347" s="690" t="s">
        <v>152</v>
      </c>
      <c r="X347" s="65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905"/>
      <c r="BL348" s="905" t="s">
        <v>225</v>
      </c>
      <c r="BM348" s="905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561" t="s">
        <v>275</v>
      </c>
      <c r="X349" s="658"/>
      <c r="Y349" s="693" t="s">
        <v>276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　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>感染特論:別途指定
感染演習:別途指定</v>
      </c>
      <c r="N350" s="857"/>
      <c r="O350" s="862" t="str">
        <f>VLOOKUP($C327,'2025年度(M1後期)'!$B$5:$N$207,COLUMN('2025年度(M1後期)'!$K$5)+1,0)&amp;""</f>
        <v>感染特論:別途指定
感染演習:別途指定</v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561" t="s">
        <v>273</v>
      </c>
      <c r="X350" s="658"/>
      <c r="Y350" s="693" t="s">
        <v>277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562" t="s">
        <v>86</v>
      </c>
      <c r="V351" s="19"/>
      <c r="W351" s="19"/>
      <c r="X351" s="683"/>
      <c r="Y351" s="694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45945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44"/>
      <c r="E353" s="843" t="str">
        <f>VLOOKUP($C352,'2025年度(2年後期)'!$B$5:$N$207,COLUMN('2025年度(2年後期)'!$C$5),0)&amp;""</f>
        <v>老年看護学概論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>助産学実習Ⅰ</v>
      </c>
      <c r="L353" s="842"/>
      <c r="M353" s="841" t="str">
        <f>VLOOKUP($C352,'2025年度(M1後期)'!$B$5:$N$207,COLUMN('2025年度(M1後期)'!$C$5),0)&amp;""</f>
        <v>看護情報・管理学演習Ａ－Ⅰ
成育看護学演習Ａ－Ⅳ(母性)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>看護教育学演習Ｂ</v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V353" s="646" t="s">
        <v>161</v>
      </c>
      <c r="X353" s="675" t="s">
        <v>278</v>
      </c>
      <c r="Z353" s="866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>本間　典子</v>
      </c>
      <c r="D354" s="837"/>
      <c r="E354" s="838" t="str">
        <f>IFERROR(VLOOKUP(E353,科目・教員!$A$2:$B$349,2,0),"")</f>
        <v>綿貫　成明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>池田　真弓</v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情報:別途指定
成育:別途指定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>別途指定</v>
      </c>
      <c r="R355" s="837"/>
      <c r="S355" s="857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V356" s="647" t="s">
        <v>172</v>
      </c>
      <c r="X356" s="675" t="s">
        <v>194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44"/>
      <c r="E357" s="843" t="str">
        <f>VLOOKUP($C352,'2025年度(2年後期)'!$B$5:$N$207,COLUMN('2025年度(2年後期)'!$E$5),0)&amp;""</f>
        <v>成人看護援助論Ⅱ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>助産学実習Ⅰ</v>
      </c>
      <c r="L357" s="842"/>
      <c r="M357" s="853" t="str">
        <f>VLOOKUP($C352,'2025年度(M1後期)'!$B$5:$N$207,COLUMN('2025年度(M1後期)'!$E$5),0)&amp;""</f>
        <v>看護情報・管理学演習Ａ－Ⅰ
成育看護学演習Ａ－Ⅳ(母性)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>看護教育学演習Ｂ</v>
      </c>
      <c r="R357" s="844"/>
      <c r="S357" s="854" t="str">
        <f>VLOOKUP($C352,'2025年度(D23後期)'!$B$5:$N$207,COLUMN('2025年度(D23後期)'!$E$5),0)&amp;""</f>
        <v>特別研究</v>
      </c>
      <c r="T357" s="844"/>
      <c r="X357" s="675"/>
      <c r="Z357" s="85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905" t="s">
        <v>280</v>
      </c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柏木　公一</v>
      </c>
      <c r="D358" s="837"/>
      <c r="E358" s="838" t="str">
        <f>IFERROR(VLOOKUP(E357,科目・教員!$A$2:$B$349,2,0),"")</f>
        <v>藤澤　雄太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>池田　真弓</v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X358" s="675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906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情報:別途指定
成育:別途指定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>別途指定</v>
      </c>
      <c r="R359" s="837"/>
      <c r="S359" s="857" t="str">
        <f>VLOOKUP($C352,'2025年度(D23後期)'!$B$5:$N$207,COLUMN('2025年度(D23後期)'!$E$5)+1,0)&amp;""</f>
        <v/>
      </c>
      <c r="T359" s="837"/>
      <c r="X359" s="675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906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X360" s="675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907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54"/>
      <c r="E365" s="871" t="str">
        <f>VLOOKUP($C352,'2025年度(2年後期)'!$B$5:$N$207,COLUMN('2025年度(2年後期)'!$G$5),0)&amp;""</f>
        <v>小児看護学概論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905" t="s">
        <v>177</v>
      </c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本間　典子</v>
      </c>
      <c r="D366" s="857"/>
      <c r="E366" s="861" t="str">
        <f>IFERROR(VLOOKUP(E365,科目・教員!$A$2:$B$349,2,0),"")</f>
        <v>来生　奈巳子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>池田　真弓</v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</v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>別途指定</v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54"/>
      <c r="E369" s="871" t="str">
        <f>VLOOKUP($C352,'2025年度(2年後期)'!$B$5:$N$207,COLUMN('2025年度(2年後期)'!$I$5),0)&amp;""</f>
        <v>薬物療法と看護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905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905" t="s">
        <v>253</v>
      </c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小島　優子</v>
      </c>
      <c r="D370" s="857"/>
      <c r="E370" s="861" t="str">
        <f>IFERROR(VLOOKUP(E369,科目・教員!$A$2:$B$349,2,0),"")</f>
        <v>本間　典子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>池田　真弓</v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906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906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</v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>別途指定</v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906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906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644"/>
      <c r="V372" s="471" t="s">
        <v>86</v>
      </c>
      <c r="W372" s="582" t="s">
        <v>69</v>
      </c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907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907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>池田　真弓</v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>　</v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45946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911" t="str">
        <f>VLOOKUP($C377,'2025年度(1年後期)'!$B$5:$N$207,COLUMN('2025年度(1年後期)'!$C$5),0)&amp;""</f>
        <v>英語Ⅰ(AC)</v>
      </c>
      <c r="D378" s="879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>卒業研究Ⅱ</v>
      </c>
      <c r="J378" s="844"/>
      <c r="K378" s="854" t="str">
        <f>VLOOKUP($C377,'2025年度(助産後期)'!$B$5:$N$207,COLUMN('2025年度(助産後期)'!$C$5),0)&amp;""</f>
        <v>助産学実習Ⅰ</v>
      </c>
      <c r="L378" s="842"/>
      <c r="M378" s="841" t="str">
        <f>VLOOKUP($C377,'2025年度(M1後期)'!$B$5:$N$207,COLUMN('2025年度(M1後期)'!$C$5),0)&amp;""</f>
        <v>がん看護学演習Ａ－Ⅰ
感染症学特論
感染症学演習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看護情報・管理学演習Ｂ
長寿看護学演習Ｂ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646" t="s">
        <v>161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912" t="str">
        <f>IFERROR(VLOOKUP(C378,科目・教員!$A$2:$B$349,2,0),"")</f>
        <v>ﾊﾟｳﾗ･ﾍﾞﾙｳﾞｧﾝｹﾞﾙ</v>
      </c>
      <c r="D379" s="881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>各担当教員</v>
      </c>
      <c r="J379" s="837"/>
      <c r="K379" s="857" t="str">
        <f>IFERROR(VLOOKUP(K378,科目・教員!$A$2:$B$349,2,0),"")</f>
        <v>池田　真弓</v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647" t="s">
        <v>169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912" t="str">
        <f>VLOOKUP($C377,'2025年度(1年後期)'!$B$5:$N$207,COLUMN('2025年度(1年後期)'!$C$5)+1,0)&amp;""</f>
        <v>201</v>
      </c>
      <c r="D380" s="881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がん:別途指定
感染特論:別途指定
感染演習:別途指定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情報:別途指定
長寿:別途指定</v>
      </c>
      <c r="R380" s="837"/>
      <c r="S380" s="857" t="str">
        <f>VLOOKUP($C377,'2025年度(D23後期)'!$B$5:$N$207,COLUMN('2025年度(D23後期)'!$C$5)+1,0)&amp;""</f>
        <v/>
      </c>
      <c r="T380" s="837"/>
      <c r="U380" s="647" t="s">
        <v>171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82" t="s">
        <v>116</v>
      </c>
      <c r="D381" s="88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47" t="s">
        <v>172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911" t="str">
        <f>VLOOKUP($C377,'2025年度(1年後期)'!$B$5:$N$207,COLUMN('2025年度(1年後期)'!$E$5),0)&amp;""</f>
        <v>英語Ⅰ(AC)</v>
      </c>
      <c r="D382" s="879"/>
      <c r="E382" s="843" t="str">
        <f>VLOOKUP($C377,'2025年度(2年後期)'!$B$5:$N$207,COLUMN('2025年度(2年後期)'!$E$5),0)&amp;""</f>
        <v>感染防止技術論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>助産学実習Ⅰ</v>
      </c>
      <c r="L382" s="842"/>
      <c r="M382" s="853" t="str">
        <f>VLOOKUP($C377,'2025年度(M1後期)'!$B$5:$N$207,COLUMN('2025年度(M1後期)'!$E$5),0)&amp;""</f>
        <v>がん看護学演習Ａ－Ⅰ
感染症学特論
感染症学演習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看護情報・管理学演習Ｂ
長寿看護学演習Ｂ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912" t="str">
        <f>IFERROR(VLOOKUP(C382,科目・教員!$A$2:$B$349,2,0),"")</f>
        <v>ﾊﾟｳﾗ･ﾍﾞﾙｳﾞｧﾝｹﾞﾙ</v>
      </c>
      <c r="D383" s="881"/>
      <c r="E383" s="838" t="str">
        <f>IFERROR(VLOOKUP(E382,科目・教員!$A$2:$B$349,2,0),"")</f>
        <v>網中　眞由美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>池田　真弓</v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912" t="str">
        <f>VLOOKUP($C377,'2025年度(1年後期)'!$B$5:$N$207,COLUMN('2025年度(1年後期)'!$E$5)+1,0)&amp;""</f>
        <v>201</v>
      </c>
      <c r="D384" s="881"/>
      <c r="E384" s="838" t="str">
        <f>VLOOKUP($C377,'2025年度(2年後期)'!$B$5:$N$207,COLUMN('2025年度(2年後期)'!$E$5)+1,0)&amp;""</f>
        <v>301</v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がん:別途指定
感染特論:別途指定
感染演習:別途指定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情報:別途指定
長寿:別途指定</v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82" t="s">
        <v>116</v>
      </c>
      <c r="D385" s="883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54"/>
      <c r="E390" s="927" t="str">
        <f>VLOOKUP($C377,'2025年度(2年後期)'!$B$5:$N$207,COLUMN('2025年度(2年後期)'!$G$5),0)&amp;""</f>
        <v>英語S</v>
      </c>
      <c r="F390" s="902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582" t="s">
        <v>252</v>
      </c>
      <c r="Z390" s="85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 t="s">
        <v>139</v>
      </c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森下　純子</v>
      </c>
      <c r="D391" s="857"/>
      <c r="E391" s="928" t="str">
        <f>IFERROR(VLOOKUP(E390,科目・教員!$A$2:$B$349,2,0),"")</f>
        <v>ﾊﾟｳﾗ･ﾍﾞﾙｳﾞｧﾝｹﾞﾙ</v>
      </c>
      <c r="F391" s="885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>池田　真弓</v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582" t="s">
        <v>141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201･202･基礎実･成人実</v>
      </c>
      <c r="D392" s="857"/>
      <c r="E392" s="928" t="str">
        <f>VLOOKUP($C377,'2025年度(2年後期)'!$B$5:$N$207,COLUMN('2025年度(2年後期)'!$G$5)+1,0)&amp;""</f>
        <v>304</v>
      </c>
      <c r="F392" s="885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感染特論:別途指定
感染演習:別途指定
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582" t="s">
        <v>139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82" t="s">
        <v>116</v>
      </c>
      <c r="F393" s="883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582" t="s">
        <v>144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54"/>
      <c r="E394" s="871" t="str">
        <f>VLOOKUP($C377,'2025年度(2年後期)'!$B$5:$N$207,COLUMN('2025年度(2年後期)'!$I$5),0)&amp;""</f>
        <v>看護基礎理論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 t="s">
        <v>139</v>
      </c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森下　純子</v>
      </c>
      <c r="D395" s="857"/>
      <c r="E395" s="861" t="str">
        <f>IFERROR(VLOOKUP(E394,科目・教員!$A$2:$B$349,2,0),"")</f>
        <v>水野　正之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>池田　真弓</v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201･202･基礎実･成人実</v>
      </c>
      <c r="D396" s="857"/>
      <c r="E396" s="861" t="str">
        <f>VLOOKUP($C377,'2025年度(2年後期)'!$B$5:$N$207,COLUMN('2025年度(2年後期)'!$I$5)+1,0)&amp;""</f>
        <v>301</v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感染特論:別途指定
感染演習:別途指定
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03"/>
      <c r="D397" s="904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>池田　真弓</v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582" t="s">
        <v>285</v>
      </c>
      <c r="Y399" s="693" t="s">
        <v>276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>　</v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>感染特論:別途指定
感染演習:別途指定</v>
      </c>
      <c r="N400" s="857"/>
      <c r="O400" s="862" t="str">
        <f>VLOOKUP($C377,'2025年度(M1後期)'!$B$5:$N$207,COLUMN('2025年度(M1後期)'!$K$5)+1,0)&amp;""</f>
        <v>感染特論:別途指定
感染演習:別途指定</v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582" t="s">
        <v>67</v>
      </c>
      <c r="Y400" s="693" t="s">
        <v>277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593" t="s">
        <v>113</v>
      </c>
      <c r="V401" s="19"/>
      <c r="W401" s="19"/>
      <c r="X401" s="19"/>
      <c r="Y401" s="694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45947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44"/>
      <c r="E403" s="878" t="str">
        <f>VLOOKUP($C402,'2025年度(2年後期)'!$B$5:$N$207,COLUMN('2025年度(2年後期)'!$C$5),0)&amp;""</f>
        <v>英語Ⅳ(CD)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>卒業研究Ⅱ</v>
      </c>
      <c r="J403" s="844"/>
      <c r="K403" s="854" t="str">
        <f>VLOOKUP($C402,'2025年度(助産後期)'!$B$5:$N$207,COLUMN('2025年度(助産後期)'!$C$5),0)&amp;""</f>
        <v>助産学実習Ⅰ</v>
      </c>
      <c r="L403" s="842"/>
      <c r="M403" s="841" t="str">
        <f>VLOOKUP($C402,'2025年度(M1後期)'!$B$5:$N$207,COLUMN('2025年度(M1後期)'!$C$5),0)&amp;""</f>
        <v>看護継続教育
長寿看護学演習Ａ－Ⅰ</v>
      </c>
      <c r="N403" s="842"/>
      <c r="O403" s="843" t="str">
        <f>VLOOKUP($C402,'2025年度(M2後期)'!$B$5:$N$207,COLUMN('2025年度(M2後期)'!$C$5),0)&amp;""</f>
        <v>感染管理看護学演習Ａ－Ⅱ
特別研究</v>
      </c>
      <c r="P403" s="844"/>
      <c r="Q403" s="843" t="str">
        <f>VLOOKUP($C402,'2025年度(D1後期)'!$B$5:$N$207,COLUMN('2025年度(D1後期)'!$C$5),0)&amp;""</f>
        <v>精神看護学演習Ｂ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905" t="s">
        <v>198</v>
      </c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森下　純子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>各担当教員</v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教育:臨床講義室1
長寿:別途指定</v>
      </c>
      <c r="N405" s="837"/>
      <c r="O405" s="838" t="str">
        <f>VLOOKUP($C402,'2025年度(M2後期)'!$B$5:$N$207,COLUMN('2025年度(M2後期)'!$C$5)+1,0)&amp;""</f>
        <v>感染:別途指定</v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38"/>
      <c r="L406" s="39"/>
      <c r="M406" s="860"/>
      <c r="N406" s="833"/>
      <c r="O406" s="832"/>
      <c r="P406" s="833"/>
      <c r="Q406" s="832"/>
      <c r="R406" s="833"/>
      <c r="S406" s="834"/>
      <c r="T406" s="833"/>
      <c r="U406" s="647" t="s">
        <v>172</v>
      </c>
      <c r="V406" s="582" t="s">
        <v>59</v>
      </c>
      <c r="W406" s="634" t="s">
        <v>182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78" t="str">
        <f>VLOOKUP($C402,'2025年度(2年後期)'!$B$5:$N$207,COLUMN('2025年度(2年後期)'!$E$5),0)&amp;""</f>
        <v>英語Ⅳ(CD)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助産学実習Ⅰ</v>
      </c>
      <c r="L407" s="842"/>
      <c r="M407" s="853" t="str">
        <f>VLOOKUP($C402,'2025年度(M1後期)'!$B$5:$N$207,COLUMN('2025年度(M1後期)'!$E$5),0)&amp;""</f>
        <v>看護継続教育
長寿看護学演習Ａ－Ⅰ</v>
      </c>
      <c r="N407" s="844"/>
      <c r="O407" s="854" t="str">
        <f>VLOOKUP($C402,'2025年度(M2後期)'!$B$5:$N$207,COLUMN('2025年度(M2後期)'!$E$5),0)&amp;""</f>
        <v>感染管理看護学演習Ａ－Ⅱ
特別研究</v>
      </c>
      <c r="P407" s="844"/>
      <c r="Q407" s="854" t="str">
        <f>VLOOKUP($C402,'2025年度(D1後期)'!$B$5:$N$207,COLUMN('2025年度(D1後期)'!$E$5),0)&amp;""</f>
        <v>精神看護学演習Ｂ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0"/>
      <c r="V407" s="582" t="s">
        <v>289</v>
      </c>
      <c r="X407" s="670" t="s">
        <v>290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905" t="s">
        <v>123</v>
      </c>
      <c r="AX407" s="816"/>
      <c r="AY407" s="816"/>
      <c r="AZ407" s="816"/>
      <c r="BA407" s="816" t="s">
        <v>148</v>
      </c>
      <c r="BB407" s="905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906"/>
      <c r="AX408" s="817"/>
      <c r="AY408" s="817"/>
      <c r="AZ408" s="817"/>
      <c r="BA408" s="817"/>
      <c r="BB408" s="906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教育:臨床講義室1
長寿:別途指定</v>
      </c>
      <c r="N409" s="837"/>
      <c r="O409" s="857" t="str">
        <f>VLOOKUP($C402,'2025年度(M2後期)'!$B$5:$N$207,COLUMN('2025年度(M2後期)'!$E$5)+1,0)&amp;""</f>
        <v>感染:別途指定</v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906"/>
      <c r="AX409" s="817"/>
      <c r="AY409" s="817"/>
      <c r="AZ409" s="817"/>
      <c r="BA409" s="817"/>
      <c r="BB409" s="906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0"/>
      <c r="X410" s="670" t="s">
        <v>113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907"/>
      <c r="AX410" s="818"/>
      <c r="AY410" s="818"/>
      <c r="AZ410" s="818"/>
      <c r="BA410" s="818"/>
      <c r="BB410" s="907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W411" s="638" t="s">
        <v>291</v>
      </c>
      <c r="X411" s="670"/>
      <c r="Z411" s="85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905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905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W412" s="638" t="s">
        <v>59</v>
      </c>
      <c r="X412" s="670"/>
      <c r="Z412" s="855"/>
      <c r="AA412" s="817"/>
      <c r="AB412" s="817"/>
      <c r="AC412" s="817"/>
      <c r="AD412" s="817"/>
      <c r="AE412" s="817"/>
      <c r="AF412" s="817"/>
      <c r="AG412" s="906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906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W413" s="638" t="s">
        <v>126</v>
      </c>
      <c r="X413" s="670"/>
      <c r="Z413" s="855"/>
      <c r="AA413" s="817"/>
      <c r="AB413" s="817"/>
      <c r="AC413" s="817"/>
      <c r="AD413" s="817"/>
      <c r="AE413" s="817"/>
      <c r="AF413" s="817"/>
      <c r="AG413" s="906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906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W414" s="638" t="s">
        <v>292</v>
      </c>
      <c r="X414" s="670"/>
      <c r="Z414" s="856"/>
      <c r="AA414" s="818"/>
      <c r="AB414" s="818"/>
      <c r="AC414" s="818"/>
      <c r="AD414" s="818"/>
      <c r="AE414" s="818"/>
      <c r="AF414" s="818"/>
      <c r="AG414" s="907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907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901" t="str">
        <f>VLOOKUP($C402,'2025年度(1年後期)'!$B$5:$N$207,COLUMN('2025年度(1年後期)'!$G$5),0)&amp;""</f>
        <v>スポーツと健康</v>
      </c>
      <c r="D415" s="902"/>
      <c r="E415" s="871" t="str">
        <f>VLOOKUP($C402,'2025年度(2年後期)'!$B$5:$N$207,COLUMN('2025年度(2年後期)'!$G$5),0)&amp;""</f>
        <v>薬物療法と看護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905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905"/>
      <c r="BL415" s="905"/>
      <c r="BM415" s="905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84" t="str">
        <f>IFERROR(VLOOKUP(C415,科目・教員!$A$2:$B$349,2,0),"")</f>
        <v>有賀　雅史</v>
      </c>
      <c r="D416" s="885"/>
      <c r="E416" s="861" t="str">
        <f>IFERROR(VLOOKUP(E415,科目・教員!$A$2:$B$349,2,0),"")</f>
        <v>本間　典子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柏木　公一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1" t="s">
        <v>59</v>
      </c>
      <c r="Z416" s="855"/>
      <c r="AA416" s="817"/>
      <c r="AB416" s="817"/>
      <c r="AC416" s="817"/>
      <c r="AD416" s="817"/>
      <c r="AE416" s="817"/>
      <c r="AF416" s="817"/>
      <c r="AG416" s="817"/>
      <c r="AH416" s="906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84" t="str">
        <f>VLOOKUP($C402,'2025年度(1年後期)'!$B$5:$N$207,COLUMN('2025年度(1年後期)'!$G$5)+1,0)&amp;""</f>
        <v>グラウンド･アリーナ･大講義室</v>
      </c>
      <c r="D417" s="885"/>
      <c r="E417" s="861" t="str">
        <f>VLOOKUP($C402,'2025年度(2年後期)'!$B$5:$N$207,COLUMN('2025年度(2年後期)'!$G$5)+1,0)&amp;""</f>
        <v>201</v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情報処理室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1" t="s">
        <v>126</v>
      </c>
      <c r="Z417" s="855"/>
      <c r="AA417" s="817"/>
      <c r="AB417" s="817"/>
      <c r="AC417" s="817"/>
      <c r="AD417" s="817"/>
      <c r="AE417" s="817"/>
      <c r="AF417" s="817"/>
      <c r="AG417" s="817"/>
      <c r="AH417" s="906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82" t="s">
        <v>157</v>
      </c>
      <c r="D418" s="883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61"/>
      <c r="V418" s="634" t="s">
        <v>78</v>
      </c>
      <c r="W418" s="671" t="s">
        <v>216</v>
      </c>
      <c r="Z418" s="856"/>
      <c r="AA418" s="818"/>
      <c r="AB418" s="818"/>
      <c r="AC418" s="818"/>
      <c r="AD418" s="818"/>
      <c r="AE418" s="818"/>
      <c r="AF418" s="818"/>
      <c r="AG418" s="818"/>
      <c r="AH418" s="907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スポーツと健康</v>
      </c>
      <c r="D419" s="902"/>
      <c r="E419" s="871" t="str">
        <f>VLOOKUP($C402,'2025年度(2年後期)'!$B$5:$N$207,COLUMN('2025年度(2年後期)'!$I$5),0)&amp;""</f>
        <v>母性看護援助論Ⅰ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905"/>
      <c r="BL419" s="905"/>
      <c r="BM419" s="905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有賀　雅史</v>
      </c>
      <c r="D420" s="885"/>
      <c r="E420" s="861" t="str">
        <f>IFERROR(VLOOKUP(E419,科目・教員!$A$2:$B$349,2,0),"")</f>
        <v>日置　智華子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柏木　公一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グラウンド･アリーナ･大講義室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情報処理室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157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468"/>
      <c r="V422" s="582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5" t="str">
        <f>A423</f>
        <v>５時限（16：50～18：20）</v>
      </c>
      <c r="AA423" s="905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468"/>
      <c r="W424" s="658"/>
      <c r="Y424" s="688" t="s">
        <v>300</v>
      </c>
      <c r="Z424" s="855"/>
      <c r="AA424" s="906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>　</v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468"/>
      <c r="W425" s="658"/>
      <c r="Y425" s="688" t="s">
        <v>301</v>
      </c>
      <c r="Z425" s="855"/>
      <c r="AA425" s="906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469"/>
      <c r="V426" s="19"/>
      <c r="W426" s="658"/>
      <c r="X426" s="19"/>
      <c r="Y426" s="689"/>
      <c r="Z426" s="856"/>
      <c r="AA426" s="907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45948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45948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0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0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　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0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0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　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V440" s="40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V441" s="40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　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V442" s="40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913"/>
      <c r="D443" s="915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V443" s="40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　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>　</v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910">
        <f>C427+1</f>
        <v>45949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25">
        <f>C452</f>
        <v>45949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　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30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30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　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30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30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　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　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>　</v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45950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心と発達</v>
      </c>
      <c r="D478" s="879"/>
      <c r="E478" s="843" t="str">
        <f>VLOOKUP($C477,'2025年度(2年後期)'!$B$5:$N$207,COLUMN('2025年度(2年後期)'!$C$5),0)&amp;""</f>
        <v>地域生活とヘルスプロモーション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>卒業研究Ⅱ</v>
      </c>
      <c r="J478" s="844"/>
      <c r="K478" s="854" t="str">
        <f>VLOOKUP($C477,'2025年度(助産後期)'!$B$5:$N$207,COLUMN('2025年度(助産後期)'!$C$5),0)&amp;""</f>
        <v>助産学実習Ⅰ</v>
      </c>
      <c r="L478" s="842"/>
      <c r="M478" s="841" t="str">
        <f>VLOOKUP($C477,'2025年度(M1後期)'!$B$5:$N$207,COLUMN('2025年度(M1後期)'!$C$5),0)&amp;""</f>
        <v>政策医療看護倫理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668" t="s">
        <v>100</v>
      </c>
      <c r="X478" s="701" t="s">
        <v>302</v>
      </c>
      <c r="Z478" s="866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松本　聡子</v>
      </c>
      <c r="D479" s="881"/>
      <c r="E479" s="838" t="str">
        <f>IFERROR(VLOOKUP(E478,科目・教員!$A$2:$B$349,2,0),"")</f>
        <v>藤田　淳子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>各担当教員</v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>来生　奈巳子</v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臨床講義室1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909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669" t="s">
        <v>216</v>
      </c>
      <c r="X481" s="701" t="s">
        <v>194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44"/>
      <c r="E482" s="843" t="str">
        <f>VLOOKUP($C477,'2025年度(2年後期)'!$B$5:$N$207,COLUMN('2025年度(2年後期)'!$E$5),0)&amp;""</f>
        <v>基礎看護学実習Ⅱ
病院別オリエンテーション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>助産学実習Ⅰ</v>
      </c>
      <c r="L482" s="842"/>
      <c r="M482" s="853" t="str">
        <f>VLOOKUP($C477,'2025年度(M1後期)'!$B$5:$N$207,COLUMN('2025年度(M1後期)'!$E$5),0)&amp;""</f>
        <v>政策医療看護倫理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21"/>
      <c r="V482" s="41"/>
      <c r="X482" s="701"/>
      <c r="Z482" s="85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森　那美子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>来生　奈巳子</v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X483" s="70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201･202･203</v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臨床講義室1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X485" s="70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54"/>
      <c r="E490" s="871" t="str">
        <f>VLOOKUP($C477,'2025年度(2年後期)'!$B$5:$N$207,COLUMN('2025年度(2年後期)'!$G$5),0)&amp;""</f>
        <v>成人看護援助論Ⅱ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森下　純子</v>
      </c>
      <c r="D491" s="857"/>
      <c r="E491" s="861" t="str">
        <f>IFERROR(VLOOKUP(E490,科目・教員!$A$2:$B$349,2,0),"")</f>
        <v>藤澤　雄太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>亀岡　智美</v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471" t="s">
        <v>309</v>
      </c>
      <c r="V491" s="656" t="s">
        <v>125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201･202･基礎実</v>
      </c>
      <c r="D492" s="857"/>
      <c r="E492" s="861" t="str">
        <f>VLOOKUP($C477,'2025年度(2年後期)'!$B$5:$N$207,COLUMN('2025年度(2年後期)'!$G$5)+1,0)&amp;""</f>
        <v>101</v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臨床講義室1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471" t="s">
        <v>113</v>
      </c>
      <c r="V492" s="656" t="s">
        <v>124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03"/>
      <c r="D493" s="904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471" t="s">
        <v>203</v>
      </c>
      <c r="V493" s="656" t="s">
        <v>69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54"/>
      <c r="E494" s="871" t="str">
        <f>VLOOKUP($C477,'2025年度(2年後期)'!$B$5:$N$207,COLUMN('2025年度(2年後期)'!$I$5),0)&amp;""</f>
        <v>成人看護援助論Ⅱ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905" t="s">
        <v>124</v>
      </c>
      <c r="BK494" s="905"/>
      <c r="BL494" s="905"/>
      <c r="BM494" s="905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森下　純子</v>
      </c>
      <c r="D495" s="857"/>
      <c r="E495" s="861" t="str">
        <f>IFERROR(VLOOKUP(E494,科目・教員!$A$2:$B$349,2,0),"")</f>
        <v>藤澤　雄太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>亀岡　智美</v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667" t="s">
        <v>310</v>
      </c>
      <c r="V495" s="674"/>
      <c r="W495" s="660" t="s">
        <v>180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906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201･202･基礎実</v>
      </c>
      <c r="D496" s="857"/>
      <c r="E496" s="861" t="str">
        <f>VLOOKUP($C477,'2025年度(2年後期)'!$B$5:$N$207,COLUMN('2025年度(2年後期)'!$I$5)+1,0)&amp;""</f>
        <v>101</v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臨床講義室1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667" t="s">
        <v>143</v>
      </c>
      <c r="V496" s="674"/>
      <c r="W496" s="660" t="s">
        <v>181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906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03"/>
      <c r="D497" s="904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667"/>
      <c r="V497" s="674"/>
      <c r="W497" s="660" t="s">
        <v>179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907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471" t="s">
        <v>285</v>
      </c>
      <c r="V499" s="702" t="s">
        <v>199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>　</v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471" t="s">
        <v>67</v>
      </c>
      <c r="V500" s="702" t="s">
        <v>198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472" t="s">
        <v>113</v>
      </c>
      <c r="V501" s="703" t="s">
        <v>78</v>
      </c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45951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44"/>
      <c r="E503" s="843" t="str">
        <f>VLOOKUP($C502,'2025年度(2年後期)'!$B$5:$N$207,COLUMN('2025年度(2年後期)'!$C$5),0)&amp;""</f>
        <v>母性看護援助論Ⅰ</v>
      </c>
      <c r="F503" s="844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>卒業研究Ⅱ</v>
      </c>
      <c r="J503" s="844"/>
      <c r="K503" s="854" t="str">
        <f>VLOOKUP($C502,'2025年度(助産後期)'!$B$5:$N$207,COLUMN('2025年度(助産後期)'!$C$5),0)&amp;""</f>
        <v>助産学実習Ⅰ</v>
      </c>
      <c r="L503" s="842"/>
      <c r="M503" s="841" t="str">
        <f>VLOOKUP($C502,'2025年度(M1後期)'!$B$5:$N$207,COLUMN('2025年度(M1後期)'!$C$5),0)&amp;""</f>
        <v>Ｍ研究計画発表会</v>
      </c>
      <c r="N503" s="842"/>
      <c r="O503" s="843" t="str">
        <f>VLOOKUP($C502,'2025年度(M2後期)'!$B$5:$N$207,COLUMN('2025年度(M2後期)'!$C$5),0)&amp;""</f>
        <v>Ｍ研究計画発表会</v>
      </c>
      <c r="P503" s="844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44"/>
      <c r="S503" s="854" t="str">
        <f>VLOOKUP($C502,'2025年度(D23後期)'!$B$5:$N$207,COLUMN('2025年度(D23後期)'!$C$5),0)&amp;""</f>
        <v>Ｍ研究計画発表会</v>
      </c>
      <c r="T503" s="844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905"/>
      <c r="BL503" s="905"/>
      <c r="BM503" s="905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>本間　典子</v>
      </c>
      <c r="D504" s="837"/>
      <c r="E504" s="838" t="str">
        <f>IFERROR(VLOOKUP(E503,科目・教員!$A$2:$B$349,2,0),"")</f>
        <v>日置　智華子</v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>各担当教員</v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</v>
      </c>
      <c r="D505" s="837"/>
      <c r="E505" s="838" t="str">
        <f>VLOOKUP($C502,'2025年度(2年後期)'!$B$5:$N$207,COLUMN('2025年度(2年後期)'!$C$5)+1,0)&amp;""</f>
        <v>201</v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成育:別途指定
感染:別途指定
成人:別途指定</v>
      </c>
      <c r="R505" s="837"/>
      <c r="S505" s="857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4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99" t="s">
        <v>120</v>
      </c>
      <c r="V506" s="647" t="s">
        <v>172</v>
      </c>
      <c r="W506" s="634" t="s">
        <v>69</v>
      </c>
      <c r="Y506" s="582" t="s">
        <v>181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911" t="str">
        <f>VLOOKUP($C502,'2025年度(1年後期)'!$B$5:$N$207,COLUMN('2025年度(1年後期)'!$E$5),0)&amp;""</f>
        <v>日本人論</v>
      </c>
      <c r="D507" s="879"/>
      <c r="E507" s="843" t="str">
        <f>VLOOKUP($C502,'2025年度(2年後期)'!$B$5:$N$207,COLUMN('2025年度(2年後期)'!$E$5),0)&amp;""</f>
        <v>小児看護学概論</v>
      </c>
      <c r="F507" s="844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助産学実習Ⅰ</v>
      </c>
      <c r="L507" s="842"/>
      <c r="M507" s="853" t="str">
        <f>VLOOKUP($C502,'2025年度(M1後期)'!$B$5:$N$207,COLUMN('2025年度(M1後期)'!$E$5),0)&amp;""</f>
        <v>Ｍ研究計画発表会</v>
      </c>
      <c r="N507" s="844"/>
      <c r="O507" s="854" t="str">
        <f>VLOOKUP($C502,'2025年度(M2後期)'!$B$5:$N$207,COLUMN('2025年度(M2後期)'!$E$5),0)&amp;""</f>
        <v>Ｍ研究計画発表会</v>
      </c>
      <c r="P507" s="844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44"/>
      <c r="S507" s="854" t="str">
        <f>VLOOKUP($C502,'2025年度(D23後期)'!$B$5:$N$207,COLUMN('2025年度(D23後期)'!$E$5),0)&amp;""</f>
        <v>Ｍ研究計画発表会</v>
      </c>
      <c r="T507" s="844"/>
      <c r="U507" s="600"/>
      <c r="Z507" s="85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905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912" t="str">
        <f>IFERROR(VLOOKUP(C507,科目・教員!$A$2:$B$349,2,0),"")</f>
        <v>川出　龍一</v>
      </c>
      <c r="D508" s="881"/>
      <c r="E508" s="838" t="str">
        <f>IFERROR(VLOOKUP(E507,科目・教員!$A$2:$B$349,2,0),"")</f>
        <v>来生　奈巳子</v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600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906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912" t="str">
        <f>VLOOKUP($C502,'2025年度(1年後期)'!$B$5:$N$207,COLUMN('2025年度(1年後期)'!$E$5)+1,0)&amp;""</f>
        <v>101</v>
      </c>
      <c r="D509" s="881"/>
      <c r="E509" s="838" t="str">
        <f>VLOOKUP($C502,'2025年度(2年後期)'!$B$5:$N$207,COLUMN('2025年度(2年後期)'!$E$5)+1,0)&amp;""</f>
        <v>201</v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成育:別途指定
感染:別途指定
成人:別途指定</v>
      </c>
      <c r="R509" s="837"/>
      <c r="S509" s="857" t="str">
        <f>VLOOKUP($C502,'2025年度(D23後期)'!$B$5:$N$207,COLUMN('2025年度(D23後期)'!$E$5)+1,0)&amp;""</f>
        <v/>
      </c>
      <c r="T509" s="837"/>
      <c r="U509" s="600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906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82" t="s">
        <v>116</v>
      </c>
      <c r="D510" s="883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600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907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54"/>
      <c r="E515" s="871" t="str">
        <f>VLOOKUP($C502,'2025年度(2年後期)'!$B$5:$N$207,COLUMN('2025年度(2年後期)'!$G$5),0)&amp;""</f>
        <v>看護基礎理論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54"/>
      <c r="O515" s="872" t="str">
        <f>VLOOKUP($C502,'2025年度(M2後期)'!$B$5:$N$207,COLUMN('2025年度(M2後期)'!$G$5),0)&amp;""</f>
        <v>Ｍ研究計画発表会</v>
      </c>
      <c r="P515" s="854"/>
      <c r="Q515" s="872" t="str">
        <f>VLOOKUP($C502,'2025年度(D1後期)'!$B$5:$N$207,COLUMN('2025年度(D1後期)'!$G$5),0)&amp;""</f>
        <v>Ｍ研究計画発表会</v>
      </c>
      <c r="R515" s="854"/>
      <c r="S515" s="872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929" t="s">
        <v>315</v>
      </c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>小島　優子</v>
      </c>
      <c r="D516" s="857"/>
      <c r="E516" s="861" t="str">
        <f>IFERROR(VLOOKUP(E515,科目・教員!$A$2:$B$349,2,0),"")</f>
        <v>水野　正之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V516" s="607" t="s">
        <v>193</v>
      </c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>101</v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V518" s="607" t="s">
        <v>86</v>
      </c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54"/>
      <c r="E519" s="871" t="str">
        <f>VLOOKUP($C502,'2025年度(2年後期)'!$B$5:$N$207,COLUMN('2025年度(2年後期)'!$I$5),0)&amp;""</f>
        <v>薬物療法と看護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54"/>
      <c r="O519" s="872" t="str">
        <f>VLOOKUP($C502,'2025年度(M2後期)'!$B$5:$N$207,COLUMN('2025年度(M2後期)'!$I$5),0)&amp;""</f>
        <v>Ｍ研究計画発表会</v>
      </c>
      <c r="P519" s="854"/>
      <c r="Q519" s="872" t="str">
        <f>VLOOKUP($C502,'2025年度(D1後期)'!$B$5:$N$207,COLUMN('2025年度(D1後期)'!$I$5),0)&amp;""</f>
        <v>Ｍ研究計画発表会</v>
      </c>
      <c r="R519" s="854"/>
      <c r="S519" s="872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929" t="s">
        <v>315</v>
      </c>
      <c r="BJ519" s="816"/>
      <c r="BK519" s="905" t="s">
        <v>192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>小島　優子</v>
      </c>
      <c r="D520" s="857"/>
      <c r="E520" s="861" t="str">
        <f>IFERROR(VLOOKUP(E519,科目・教員!$A$2:$B$349,2,0),"")</f>
        <v>本間　典子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34" t="s">
        <v>193</v>
      </c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>101</v>
      </c>
      <c r="D521" s="857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34" t="s">
        <v>192</v>
      </c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913"/>
      <c r="D522" s="915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34" t="s">
        <v>182</v>
      </c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X524" s="705" t="s">
        <v>318</v>
      </c>
      <c r="Y524" s="693" t="s">
        <v>276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>　</v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>感染特論:別途指定
感染演習:別途指定</v>
      </c>
      <c r="N525" s="857"/>
      <c r="O525" s="862" t="str">
        <f>VLOOKUP($C502,'2025年度(M1後期)'!$B$5:$N$207,COLUMN('2025年度(M1後期)'!$K$5)+1,0)&amp;""</f>
        <v>感染特論:別途指定
感染演習:別途指定</v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X525" s="705" t="s">
        <v>319</v>
      </c>
      <c r="Y525" s="693" t="s">
        <v>277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13"/>
      <c r="D526" s="915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706" t="s">
        <v>320</v>
      </c>
      <c r="Y526" s="694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45952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44"/>
      <c r="E528" s="878" t="str">
        <f>VLOOKUP($C527,'2025年度(2年後期)'!$B$5:$N$207,COLUMN('2025年度(2年後期)'!$C$5),0)&amp;""</f>
        <v>英語Ⅳ(AB)</v>
      </c>
      <c r="F528" s="879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卒業研究Ⅱ</v>
      </c>
      <c r="J528" s="844"/>
      <c r="K528" s="854" t="str">
        <f>VLOOKUP($C527,'2025年度(助産後期)'!$B$5:$N$207,COLUMN('2025年度(助産後期)'!$C$5),0)&amp;""</f>
        <v>助産学実習Ⅰ</v>
      </c>
      <c r="L528" s="842"/>
      <c r="M528" s="841" t="str">
        <f>VLOOKUP($C527,'2025年度(M1後期)'!$B$5:$N$207,COLUMN('2025年度(M1後期)'!$C$5),0)&amp;""</f>
        <v>看護情報・管理学演習Ａ－Ⅰ
成育看護学演習Ａ－Ⅳ(母性)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看護教育学演習Ｂ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646" t="s">
        <v>161</v>
      </c>
      <c r="Z528" s="866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>柏木　公一</v>
      </c>
      <c r="D529" s="837"/>
      <c r="E529" s="880" t="str">
        <f>IFERROR(VLOOKUP(E528,科目・教員!$A$2:$B$349,2,0),"")</f>
        <v>ﾊﾟｳﾗ･ﾍﾞﾙｳﾞｧﾝｹﾞﾙ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>各担当教員</v>
      </c>
      <c r="J529" s="837"/>
      <c r="K529" s="857" t="str">
        <f>IFERROR(VLOOKUP(K528,科目・教員!$A$2:$B$349,2,0),"")</f>
        <v>池田　真弓</v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647" t="s">
        <v>169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>101</v>
      </c>
      <c r="D530" s="837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成育:別途指定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別途指定</v>
      </c>
      <c r="R530" s="837"/>
      <c r="S530" s="857" t="str">
        <f>VLOOKUP($C527,'2025年度(D23後期)'!$B$5:$N$207,COLUMN('2025年度(D23後期)'!$C$5)+1,0)&amp;""</f>
        <v/>
      </c>
      <c r="T530" s="837"/>
      <c r="U530" s="647" t="s">
        <v>171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908" t="s">
        <v>116</v>
      </c>
      <c r="F531" s="909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647" t="s">
        <v>172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44"/>
      <c r="E532" s="878" t="str">
        <f>VLOOKUP($C527,'2025年度(2年後期)'!$B$5:$N$207,COLUMN('2025年度(2年後期)'!$E$5),0)&amp;""</f>
        <v>英語Ⅳ(AB)</v>
      </c>
      <c r="F532" s="879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>助産学実習Ⅰ</v>
      </c>
      <c r="L532" s="842"/>
      <c r="M532" s="853" t="str">
        <f>VLOOKUP($C527,'2025年度(M1後期)'!$B$5:$N$207,COLUMN('2025年度(M1後期)'!$E$5),0)&amp;""</f>
        <v>看護情報・管理学演習Ａ－Ⅰ
成育看護学演習Ａ－Ⅳ(母性)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看護教育学演習Ｂ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660" t="s">
        <v>65</v>
      </c>
      <c r="Z532" s="85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小島　優子</v>
      </c>
      <c r="D533" s="837"/>
      <c r="E533" s="880" t="str">
        <f>IFERROR(VLOOKUP(E532,科目・教員!$A$2:$B$349,2,0),"")</f>
        <v>ﾊﾟｳﾗ･ﾍﾞﾙｳﾞｧﾝｹﾞﾙ</v>
      </c>
      <c r="F533" s="881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>池田　真弓</v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660" t="s">
        <v>225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80" t="str">
        <f>VLOOKUP($C527,'2025年度(2年後期)'!$B$5:$N$207,COLUMN('2025年度(2年後期)'!$E$5)+1,0)&amp;""</f>
        <v>201</v>
      </c>
      <c r="F534" s="881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成育:別途指定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別途指定</v>
      </c>
      <c r="R534" s="837"/>
      <c r="S534" s="857" t="str">
        <f>VLOOKUP($C527,'2025年度(D23後期)'!$B$5:$N$207,COLUMN('2025年度(D23後期)'!$E$5)+1,0)&amp;""</f>
        <v/>
      </c>
      <c r="T534" s="837"/>
      <c r="U534" s="660" t="s">
        <v>86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908" t="s">
        <v>116</v>
      </c>
      <c r="F535" s="909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660" t="s">
        <v>224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54"/>
      <c r="E540" s="871" t="str">
        <f>VLOOKUP($C527,'2025年度(2年後期)'!$B$5:$N$207,COLUMN('2025年度(2年後期)'!$G$5),0)&amp;""</f>
        <v>成人看護援助論Ⅱ</v>
      </c>
      <c r="F540" s="854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712" t="s">
        <v>129</v>
      </c>
      <c r="Z540" s="85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861" t="str">
        <f>IFERROR(VLOOKUP(E540,科目・教員!$A$2:$B$349,2,0),"")</f>
        <v>藤澤　雄太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>池田　真弓</v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712" t="s">
        <v>321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201・202・203・204・205</v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712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712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54"/>
      <c r="E544" s="871" t="str">
        <f>VLOOKUP($C527,'2025年度(2年後期)'!$B$5:$N$207,COLUMN('2025年度(2年後期)'!$I$5),0)&amp;""</f>
        <v>成人看護援助論Ⅱ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本間　典子</v>
      </c>
      <c r="D545" s="857"/>
      <c r="E545" s="861" t="str">
        <f>IFERROR(VLOOKUP(E544,科目・教員!$A$2:$B$349,2,0),"")</f>
        <v>藤澤　雄太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>池田　真弓</v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V545" s="704" t="s">
        <v>323</v>
      </c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201・202・203・204・205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V546" s="704" t="s">
        <v>324</v>
      </c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V547" s="704" t="s">
        <v>325</v>
      </c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 t="s">
        <v>177</v>
      </c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>池田　真弓</v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W549" s="643" t="s">
        <v>141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>　</v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707" t="s">
        <v>152</v>
      </c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45953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44"/>
      <c r="E553" s="878" t="str">
        <f>VLOOKUP($C552,'2025年度(2年後期)'!$B$5:$N$207,COLUMN('2025年度(2年後期)'!$C$5),0)&amp;""</f>
        <v>英語S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>卒業研究Ⅱ</v>
      </c>
      <c r="J553" s="844"/>
      <c r="K553" s="854" t="str">
        <f>VLOOKUP($C552,'2025年度(助産後期)'!$B$5:$N$207,COLUMN('2025年度(助産後期)'!$C$5),0)&amp;""</f>
        <v>助産学実習Ⅰ</v>
      </c>
      <c r="L553" s="842"/>
      <c r="M553" s="841" t="str">
        <f>VLOOKUP($C552,'2025年度(M1後期)'!$B$5:$N$207,COLUMN('2025年度(M1後期)'!$C$5),0)&amp;""</f>
        <v>がん看護学演習Ａ－Ⅰ
感染症学特論
感染症学演習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看護情報・管理学演習Ｂ
長寿看護学演習Ｂ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渡辺　幹司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>各担当教員</v>
      </c>
      <c r="J554" s="837"/>
      <c r="K554" s="857" t="str">
        <f>IFERROR(VLOOKUP(K553,科目・教員!$A$2:$B$349,2,0),"")</f>
        <v>池田　真弓</v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304</v>
      </c>
      <c r="F555" s="881"/>
      <c r="G555" s="838" t="str">
        <f>VLOOKUP($C552,'2025年度(3年後期)'!$B$5:$N$207,COLUMN('2025年度(3年後期)'!$C$5)+1,0)&amp;""</f>
        <v>在宅:在宅実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がん:別途指定
感染特論:別途指定
感染演習:別途指定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情報:別途指定
長寿:別途指定</v>
      </c>
      <c r="R555" s="837"/>
      <c r="S555" s="857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82" t="s">
        <v>116</v>
      </c>
      <c r="F556" s="88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599" t="s">
        <v>120</v>
      </c>
      <c r="V556" s="647" t="s">
        <v>172</v>
      </c>
      <c r="W556" s="634" t="s">
        <v>113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911" t="str">
        <f>VLOOKUP($C552,'2025年度(1年後期)'!$B$5:$N$207,COLUMN('2025年度(1年後期)'!$E$5),0)&amp;""</f>
        <v>英語Ⅰ(BD)</v>
      </c>
      <c r="D557" s="879"/>
      <c r="E557" s="843" t="str">
        <f>VLOOKUP($C552,'2025年度(2年後期)'!$B$5:$N$207,COLUMN('2025年度(2年後期)'!$E$5),0)&amp;""</f>
        <v>生活援助論Ⅳ(ABCD:統合)</v>
      </c>
      <c r="F557" s="844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>助産学実習Ⅰ</v>
      </c>
      <c r="L557" s="842"/>
      <c r="M557" s="853" t="str">
        <f>VLOOKUP($C552,'2025年度(M1後期)'!$B$5:$N$207,COLUMN('2025年度(M1後期)'!$E$5),0)&amp;""</f>
        <v>がん看護学演習Ａ－Ⅰ
感染症学特論
感染症学演習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看護情報・管理学演習Ｂ
長寿看護学演習Ｂ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600"/>
      <c r="W557" s="582" t="s">
        <v>65</v>
      </c>
      <c r="X557" s="582" t="s">
        <v>233</v>
      </c>
      <c r="Z557" s="85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905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905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912" t="str">
        <f>IFERROR(VLOOKUP(C557,科目・教員!$A$2:$B$349,2,0),"")</f>
        <v>ﾊﾟｳﾗ･ﾍﾞﾙｳﾞｧﾝｹﾞﾙ</v>
      </c>
      <c r="D558" s="881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>池田　真弓</v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906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906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912" t="str">
        <f>VLOOKUP($C552,'2025年度(1年後期)'!$B$5:$N$207,COLUMN('2025年度(1年後期)'!$E$5)+1,0)&amp;""</f>
        <v>101</v>
      </c>
      <c r="D559" s="881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>在宅:在宅実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がん:別途指定
感染特論:別途指定
感染演習:別途指定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情報:別途指定
長寿:別途指定</v>
      </c>
      <c r="R559" s="837"/>
      <c r="S559" s="857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906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906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82" t="s">
        <v>116</v>
      </c>
      <c r="D560" s="883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600"/>
      <c r="W560" s="582" t="s">
        <v>113</v>
      </c>
      <c r="X560" s="582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907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907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X561" s="582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905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X562" s="582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906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W563" s="638" t="s">
        <v>331</v>
      </c>
      <c r="X563" s="582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906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W564" s="638" t="s">
        <v>59</v>
      </c>
      <c r="X564" s="582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907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901" t="str">
        <f>VLOOKUP($C552,'2025年度(1年後期)'!$B$5:$N$207,COLUMN('2025年度(1年後期)'!$G$5),0)&amp;""</f>
        <v>英語Ⅰ(AC)</v>
      </c>
      <c r="D565" s="902"/>
      <c r="E565" s="871" t="str">
        <f>VLOOKUP($C552,'2025年度(2年後期)'!$B$5:$N$207,COLUMN('2025年度(2年後期)'!$G$5),0)&amp;""</f>
        <v>生活援助論Ⅳ(ABCD)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905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905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905" t="s">
        <v>332</v>
      </c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84" t="str">
        <f>IFERROR(VLOOKUP(C565,科目・教員!$A$2:$B$349,2,0),"")</f>
        <v>ﾊﾟｳﾗ･ﾍﾞﾙｳﾞｧﾝｹﾞﾙ</v>
      </c>
      <c r="D566" s="885"/>
      <c r="E566" s="861" t="str">
        <f>IFERROR(VLOOKUP(E565,科目・教員!$A$2:$B$349,2,0),"")</f>
        <v>矢富　有見子</v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>池田　真弓</v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906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84" t="str">
        <f>VLOOKUP($C552,'2025年度(1年後期)'!$B$5:$N$207,COLUMN('2025年度(1年後期)'!$G$5)+1,0)&amp;""</f>
        <v>101</v>
      </c>
      <c r="D567" s="885"/>
      <c r="E567" s="861" t="str">
        <f>VLOOKUP($C552,'2025年度(2年後期)'!$B$5:$N$207,COLUMN('2025年度(2年後期)'!$G$5)+1,0)&amp;""</f>
        <v>201･202･基礎実</v>
      </c>
      <c r="F567" s="857"/>
      <c r="G567" s="861" t="str">
        <f>VLOOKUP($C552,'2025年度(3年後期)'!$B$5:$N$207,COLUMN('2025年度(3年後期)'!$G$5)+1,0)&amp;""</f>
        <v>在宅:在宅実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感染特論:別途指定
感染演習:別途指定
成育:別途指定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906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82" t="s">
        <v>116</v>
      </c>
      <c r="D568" s="883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634" t="s">
        <v>113</v>
      </c>
      <c r="V568" s="582" t="s">
        <v>198</v>
      </c>
      <c r="W568" s="638"/>
      <c r="X568" s="582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907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54"/>
      <c r="E569" s="871" t="str">
        <f>VLOOKUP($C552,'2025年度(2年後期)'!$B$5:$N$207,COLUMN('2025年度(2年後期)'!$I$5),0)&amp;""</f>
        <v>生活援助論Ⅳ(ABCD)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905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 t="s">
        <v>332</v>
      </c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綿貫　成明</v>
      </c>
      <c r="D570" s="857"/>
      <c r="E570" s="861" t="str">
        <f>IFERROR(VLOOKUP(E569,科目・教員!$A$2:$B$349,2,0),"")</f>
        <v>矢富　有見子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>池田　真弓</v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649" t="s">
        <v>59</v>
      </c>
      <c r="V570" s="582"/>
      <c r="X570" s="582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906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201･202･基礎実</v>
      </c>
      <c r="F571" s="857"/>
      <c r="G571" s="861" t="str">
        <f>VLOOKUP($C552,'2025年度(3年後期)'!$B$5:$N$207,COLUMN('2025年度(3年後期)'!$I$5)+1,0)&amp;""</f>
        <v>在宅:在宅実</v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感染特論:別途指定
感染演習:別途指定
成育:別途指定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906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49" t="s">
        <v>113</v>
      </c>
      <c r="V572" s="582"/>
      <c r="X572" s="582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907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>池田　真弓</v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49"/>
      <c r="Y574" s="693" t="s">
        <v>276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>　</v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>感染特論:別途指定
感染演習:別途指定</v>
      </c>
      <c r="N575" s="857"/>
      <c r="O575" s="862" t="str">
        <f>VLOOKUP($C552,'2025年度(M1後期)'!$B$5:$N$207,COLUMN('2025年度(M1後期)'!$K$5)+1,0)&amp;""</f>
        <v>感染特論:別途指定
感染演習:別途指定</v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649"/>
      <c r="Y575" s="693" t="s">
        <v>277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650"/>
      <c r="V576" s="19"/>
      <c r="W576" s="19"/>
      <c r="X576" s="19"/>
      <c r="Y576" s="694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45954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44"/>
      <c r="E578" s="878" t="str">
        <f>VLOOKUP($C577,'2025年度(2年後期)'!$B$5:$N$207,COLUMN('2025年度(2年後期)'!$C$5),0)&amp;""</f>
        <v>英語Ⅳ(CD)</v>
      </c>
      <c r="F578" s="879"/>
      <c r="G578" s="843" t="str">
        <f>VLOOKUP($C577,'2025年度(3年後期)'!$B$5:$N$207,COLUMN('2025年度(3年後期)'!$C$5),0)&amp;""</f>
        <v>領域別実習</v>
      </c>
      <c r="H578" s="844"/>
      <c r="I578" s="843" t="str">
        <f>VLOOKUP($C577,'2025年度(4年後期)'!$B$5:$N$206,COLUMN('2025年度(4年後期)'!$C$5),0)&amp;""</f>
        <v>卒業研究Ⅱ</v>
      </c>
      <c r="J578" s="844"/>
      <c r="K578" s="854" t="str">
        <f>VLOOKUP($C577,'2025年度(助産後期)'!$B$5:$N$207,COLUMN('2025年度(助産後期)'!$C$5),0)&amp;""</f>
        <v>助産学実習Ⅰ</v>
      </c>
      <c r="L578" s="842"/>
      <c r="M578" s="841" t="str">
        <f>VLOOKUP($C577,'2025年度(M1後期)'!$B$5:$N$207,COLUMN('2025年度(M1後期)'!$C$5),0)&amp;""</f>
        <v>看護継続教育
長寿看護学演習Ａ－Ⅰ</v>
      </c>
      <c r="N578" s="842"/>
      <c r="O578" s="843" t="str">
        <f>VLOOKUP($C577,'2025年度(M2後期)'!$B$5:$N$207,COLUMN('2025年度(M2後期)'!$C$5),0)&amp;""</f>
        <v>感染管理看護学演習Ａ－Ⅱ
特別研究</v>
      </c>
      <c r="P578" s="844"/>
      <c r="Q578" s="843" t="str">
        <f>VLOOKUP($C577,'2025年度(D1後期)'!$B$5:$N$207,COLUMN('2025年度(D1後期)'!$C$5),0)&amp;""</f>
        <v>精神看護学演習Ｂ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646" t="s">
        <v>161</v>
      </c>
      <c r="V578" s="582" t="s">
        <v>335</v>
      </c>
      <c r="W578" s="638" t="s">
        <v>278</v>
      </c>
      <c r="X578" s="716" t="s">
        <v>336</v>
      </c>
      <c r="Z578" s="866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>本間　典子</v>
      </c>
      <c r="D579" s="837"/>
      <c r="E579" s="880" t="str">
        <f>IFERROR(VLOOKUP(E578,科目・教員!$A$2:$B$349,2,0),"")</f>
        <v>ﾊﾟｳﾗ･ﾍﾞﾙｳﾞｧﾝｹﾞﾙ</v>
      </c>
      <c r="F579" s="881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>各担当教員</v>
      </c>
      <c r="J579" s="837"/>
      <c r="K579" s="857" t="str">
        <f>IFERROR(VLOOKUP(K578,科目・教員!$A$2:$B$349,2,0),"")</f>
        <v>池田　真弓</v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>101</v>
      </c>
      <c r="D580" s="837"/>
      <c r="E580" s="880" t="str">
        <f>VLOOKUP($C577,'2025年度(2年後期)'!$B$5:$N$207,COLUMN('2025年度(2年後期)'!$C$5)+1,0)&amp;""</f>
        <v>201</v>
      </c>
      <c r="F580" s="881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教育:臨床講義室1
長寿:別途指定</v>
      </c>
      <c r="N580" s="837"/>
      <c r="O580" s="838" t="str">
        <f>VLOOKUP($C577,'2025年度(M2後期)'!$B$5:$N$207,COLUMN('2025年度(M2後期)'!$C$5)+1,0)&amp;""</f>
        <v>感染:別途指定</v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908" t="s">
        <v>116</v>
      </c>
      <c r="F581" s="909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647" t="s">
        <v>172</v>
      </c>
      <c r="V581" s="582"/>
      <c r="W581" s="638" t="s">
        <v>341</v>
      </c>
      <c r="X581" s="716" t="s">
        <v>181</v>
      </c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44"/>
      <c r="E582" s="878" t="str">
        <f>VLOOKUP($C577,'2025年度(2年後期)'!$B$5:$N$207,COLUMN('2025年度(2年後期)'!$E$5),0)&amp;""</f>
        <v>英語Ⅳ(CD)</v>
      </c>
      <c r="F582" s="879"/>
      <c r="G582" s="843" t="str">
        <f>VLOOKUP($C577,'2025年度(3年後期)'!$B$5:$N$207,COLUMN('2025年度(3年後期)'!$E$5),0)&amp;""</f>
        <v>領域別実習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>助産学実習Ⅰ</v>
      </c>
      <c r="L582" s="842"/>
      <c r="M582" s="853" t="str">
        <f>VLOOKUP($C577,'2025年度(M1後期)'!$B$5:$N$207,COLUMN('2025年度(M1後期)'!$E$5),0)&amp;""</f>
        <v>看護継続教育
長寿看護学演習Ａ－Ⅰ</v>
      </c>
      <c r="N582" s="844"/>
      <c r="O582" s="854" t="str">
        <f>VLOOKUP($C577,'2025年度(M2後期)'!$B$5:$N$207,COLUMN('2025年度(M2後期)'!$E$5),0)&amp;""</f>
        <v>感染管理看護学演習Ａ－Ⅱ
特別研究</v>
      </c>
      <c r="P582" s="844"/>
      <c r="Q582" s="854" t="str">
        <f>VLOOKUP($C577,'2025年度(D1後期)'!$B$5:$N$207,COLUMN('2025年度(D1後期)'!$E$5),0)&amp;""</f>
        <v>精神看護学演習Ｂ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V582" s="713" t="s">
        <v>65</v>
      </c>
      <c r="W582" s="638"/>
      <c r="X582" s="716"/>
      <c r="Z582" s="85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905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>本間　典子</v>
      </c>
      <c r="D583" s="837"/>
      <c r="E583" s="880" t="str">
        <f>IFERROR(VLOOKUP(E582,科目・教員!$A$2:$B$349,2,0),"")</f>
        <v>ﾊﾟｳﾗ･ﾍﾞﾙｳﾞｧﾝｹﾞﾙ</v>
      </c>
      <c r="F583" s="881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>池田　真弓</v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55"/>
      <c r="AA583" s="817"/>
      <c r="AB583" s="817"/>
      <c r="AC583" s="817"/>
      <c r="AD583" s="817"/>
      <c r="AE583" s="817"/>
      <c r="AF583" s="817"/>
      <c r="AG583" s="817"/>
      <c r="AH583" s="906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>101</v>
      </c>
      <c r="D584" s="837"/>
      <c r="E584" s="880" t="str">
        <f>VLOOKUP($C577,'2025年度(2年後期)'!$B$5:$N$207,COLUMN('2025年度(2年後期)'!$E$5)+1,0)&amp;""</f>
        <v>201</v>
      </c>
      <c r="F584" s="881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教育:臨床講義室1
長寿:別途指定</v>
      </c>
      <c r="N584" s="837"/>
      <c r="O584" s="857" t="str">
        <f>VLOOKUP($C577,'2025年度(M2後期)'!$B$5:$N$207,COLUMN('2025年度(M2後期)'!$E$5)+1,0)&amp;""</f>
        <v>感染:別途指定</v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55"/>
      <c r="AA584" s="817"/>
      <c r="AB584" s="817"/>
      <c r="AC584" s="817"/>
      <c r="AD584" s="817"/>
      <c r="AE584" s="817"/>
      <c r="AF584" s="817"/>
      <c r="AG584" s="817"/>
      <c r="AH584" s="906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908" t="s">
        <v>116</v>
      </c>
      <c r="F585" s="909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V585" s="713" t="s">
        <v>216</v>
      </c>
      <c r="W585" s="638"/>
      <c r="X585" s="716"/>
      <c r="Z585" s="856"/>
      <c r="AA585" s="818"/>
      <c r="AB585" s="818"/>
      <c r="AC585" s="818"/>
      <c r="AD585" s="818"/>
      <c r="AE585" s="818"/>
      <c r="AF585" s="818"/>
      <c r="AG585" s="818"/>
      <c r="AH585" s="907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54"/>
      <c r="E590" s="871" t="str">
        <f>VLOOKUP($C577,'2025年度(2年後期)'!$B$5:$N$207,COLUMN('2025年度(2年後期)'!$G$5),0)&amp;""</f>
        <v>感染防止技術論</v>
      </c>
      <c r="F590" s="854"/>
      <c r="G590" s="871" t="str">
        <f>VLOOKUP($C577,'2025年度(3年後期)'!$B$5:$N$207,COLUMN('2025年度(3年後期)'!$G$5),0)&amp;""</f>
        <v>領域別実習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>水野　正之</v>
      </c>
      <c r="D591" s="857"/>
      <c r="E591" s="861" t="str">
        <f>IFERROR(VLOOKUP(E590,科目・教員!$A$2:$B$349,2,0),"")</f>
        <v>網中　眞由美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>池田　真弓</v>
      </c>
      <c r="L591" s="862"/>
      <c r="M591" s="873" t="str">
        <f>IFERROR(VLOOKUP(M590,科目・教員!$A$2:$B$349,2,0),"")</f>
        <v>柏木　公一</v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>101</v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>情報処理室</v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634" t="s">
        <v>216</v>
      </c>
      <c r="W593" s="639" t="s">
        <v>341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>地域･在宅看護学概論</v>
      </c>
      <c r="F594" s="854"/>
      <c r="G594" s="871" t="str">
        <f>VLOOKUP($C577,'2025年度(3年後期)'!$B$5:$N$207,COLUMN('2025年度(3年後期)'!$I$5),0)&amp;""</f>
        <v>領域別実習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W594" s="639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905"/>
      <c r="BL594" s="905"/>
      <c r="BM594" s="905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>藤田　淳子</v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>池田　真弓</v>
      </c>
      <c r="L595" s="862"/>
      <c r="M595" s="873" t="str">
        <f>IFERROR(VLOOKUP(M594,科目・教員!$A$2:$B$349,2,0),"")</f>
        <v>柏木　公一</v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W595" s="639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>201</v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>情報処理室</v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W596" s="639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W597" s="639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905"/>
      <c r="BL598" s="905"/>
      <c r="BM598" s="905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>池田　真弓</v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607" t="s">
        <v>141</v>
      </c>
      <c r="Y599" s="688" t="s">
        <v>300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>　</v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607" t="s">
        <v>139</v>
      </c>
      <c r="Y600" s="688" t="s">
        <v>301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608" t="s">
        <v>69</v>
      </c>
      <c r="V601" s="19"/>
      <c r="W601" s="19"/>
      <c r="X601" s="19"/>
      <c r="Y601" s="68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45955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45955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　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　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　</v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913"/>
      <c r="D618" s="915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　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913"/>
      <c r="D622" s="915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>　</v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910">
        <f>C602+1</f>
        <v>45956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25">
        <f>C627</f>
        <v>45956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　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　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　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　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>　</v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45957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心と発達</v>
      </c>
      <c r="D653" s="879"/>
      <c r="E653" s="843" t="str">
        <f>VLOOKUP($C652,'2025年度(2年後期)'!$B$5:$N$207,COLUMN('2025年度(2年後期)'!$C$5),0)&amp;""</f>
        <v>母性看護援助論Ⅰ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卒業研究Ⅱ</v>
      </c>
      <c r="J653" s="844"/>
      <c r="K653" s="854" t="str">
        <f>VLOOKUP($C652,'2025年度(助産後期)'!$B$5:$N$207,COLUMN('2025年度(助産後期)'!$C$5),0)&amp;""</f>
        <v>助産学実習Ⅰ</v>
      </c>
      <c r="L653" s="842"/>
      <c r="M653" s="841" t="str">
        <f>VLOOKUP($C652,'2025年度(M1後期)'!$B$5:$N$207,COLUMN('2025年度(M1後期)'!$C$5),0)&amp;""</f>
        <v>政策医療看護倫理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>特別研究</v>
      </c>
      <c r="T653" s="844"/>
      <c r="U653" s="636" t="s">
        <v>99</v>
      </c>
      <c r="V653" s="646" t="s">
        <v>161</v>
      </c>
      <c r="X653" s="701" t="s">
        <v>302</v>
      </c>
      <c r="Z653" s="866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905"/>
      <c r="BL653" s="816" t="s">
        <v>219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松本　聡子</v>
      </c>
      <c r="D654" s="881"/>
      <c r="E654" s="838" t="str">
        <f>IFERROR(VLOOKUP(E653,科目・教員!$A$2:$B$349,2,0),"")</f>
        <v>日置　智華子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各担当教員</v>
      </c>
      <c r="J654" s="837"/>
      <c r="K654" s="857" t="str">
        <f>IFERROR(VLOOKUP(K653,科目・教員!$A$2:$B$349,2,0),"")</f>
        <v>池田　真弓</v>
      </c>
      <c r="L654" s="859"/>
      <c r="M654" s="868" t="str">
        <f>IFERROR(VLOOKUP(M653,科目・教員!$A$2:$B$349,2,0),"")</f>
        <v>来生　奈巳子</v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817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成人：301，302，303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臨床講義室1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817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909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636" t="s">
        <v>347</v>
      </c>
      <c r="V656" s="647" t="s">
        <v>172</v>
      </c>
      <c r="X656" s="701" t="s">
        <v>194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818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44"/>
      <c r="E657" s="843" t="str">
        <f>VLOOKUP($C652,'2025年度(2年後期)'!$B$5:$N$207,COLUMN('2025年度(2年後期)'!$E$5),0)&amp;""</f>
        <v>薬物療法と看護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卒業研究Ⅱ</v>
      </c>
      <c r="J657" s="844"/>
      <c r="K657" s="854" t="str">
        <f>VLOOKUP($C652,'2025年度(助産後期)'!$B$5:$N$207,COLUMN('2025年度(助産後期)'!$E$5),0)&amp;""</f>
        <v>助産学実習Ⅰ</v>
      </c>
      <c r="L657" s="842"/>
      <c r="M657" s="853" t="str">
        <f>VLOOKUP($C652,'2025年度(M1後期)'!$B$5:$N$207,COLUMN('2025年度(M1後期)'!$E$5),0)&amp;""</f>
        <v>政策医療看護倫理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>特別研究</v>
      </c>
      <c r="T657" s="844"/>
      <c r="U657" s="637" t="s">
        <v>216</v>
      </c>
      <c r="X657" s="701"/>
      <c r="Z657" s="85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905"/>
      <c r="BL657" s="816" t="s">
        <v>219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>森　那美子</v>
      </c>
      <c r="D658" s="837"/>
      <c r="E658" s="838" t="str">
        <f>IFERROR(VLOOKUP(E657,科目・教員!$A$2:$B$349,2,0),"")</f>
        <v>本間　典子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各担当教員</v>
      </c>
      <c r="J658" s="837"/>
      <c r="K658" s="857" t="str">
        <f>IFERROR(VLOOKUP(K657,科目・教員!$A$2:$B$349,2,0),"")</f>
        <v>池田　真弓</v>
      </c>
      <c r="L658" s="859"/>
      <c r="M658" s="836" t="str">
        <f>IFERROR(VLOOKUP(M657,科目・教員!$A$2:$B$349,2,0),"")</f>
        <v>来生　奈巳子</v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X658" s="70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817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>101</v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成人：301，302，303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臨床講義室1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X659" s="70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817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X660" s="70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818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86" t="s">
        <v>350</v>
      </c>
      <c r="D661" s="887"/>
      <c r="E661" s="843"/>
      <c r="F661" s="844"/>
      <c r="G661" s="843"/>
      <c r="H661" s="844"/>
      <c r="I661" s="886" t="s">
        <v>350</v>
      </c>
      <c r="J661" s="887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96"/>
      <c r="D662" s="897"/>
      <c r="E662" s="838"/>
      <c r="F662" s="837"/>
      <c r="G662" s="838"/>
      <c r="H662" s="837"/>
      <c r="I662" s="896"/>
      <c r="J662" s="89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96" t="s">
        <v>128</v>
      </c>
      <c r="D663" s="897"/>
      <c r="E663" s="838"/>
      <c r="F663" s="837"/>
      <c r="G663" s="838"/>
      <c r="H663" s="837"/>
      <c r="I663" s="896" t="s">
        <v>128</v>
      </c>
      <c r="J663" s="89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91"/>
      <c r="D664" s="892"/>
      <c r="E664" s="876"/>
      <c r="F664" s="875"/>
      <c r="G664" s="876"/>
      <c r="H664" s="875"/>
      <c r="I664" s="891"/>
      <c r="J664" s="892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54"/>
      <c r="E665" s="871" t="str">
        <f>VLOOKUP($C652,'2025年度(2年後期)'!$B$5:$N$207,COLUMN('2025年度(2年後期)'!$G$5),0)&amp;""</f>
        <v>小児看護学概論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来生　奈巳子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>池田　真弓</v>
      </c>
      <c r="L666" s="862"/>
      <c r="M666" s="873" t="str">
        <f>IFERROR(VLOOKUP(M665,科目・教員!$A$2:$B$349,2,0),"")</f>
        <v>亀岡　智美</v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656" t="s">
        <v>125</v>
      </c>
      <c r="V666" s="582" t="s">
        <v>59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　</v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>成人：301，302，303</v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臨床講義室1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656" t="s">
        <v>124</v>
      </c>
      <c r="V667" s="582" t="s">
        <v>261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03"/>
      <c r="D668" s="904"/>
      <c r="E668" s="832"/>
      <c r="F668" s="858"/>
      <c r="G668" s="832"/>
      <c r="H668" s="858"/>
      <c r="I668" s="930"/>
      <c r="J668" s="904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656" t="s">
        <v>69</v>
      </c>
      <c r="V668" s="582" t="s">
        <v>352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>小児看護援助論Ⅰ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>遠藤　数江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>池田　真弓</v>
      </c>
      <c r="L670" s="862"/>
      <c r="M670" s="873" t="str">
        <f>IFERROR(VLOOKUP(M669,科目・教員!$A$2:$B$349,2,0),"")</f>
        <v>亀岡　智美</v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>　</v>
      </c>
      <c r="D671" s="857"/>
      <c r="E671" s="861" t="str">
        <f>VLOOKUP($C652,'2025年度(2年後期)'!$B$5:$N$207,COLUMN('2025年度(2年後期)'!$I$5)+1,0)&amp;""</f>
        <v>201</v>
      </c>
      <c r="F671" s="857"/>
      <c r="G671" s="861" t="str">
        <f>VLOOKUP($C652,'2025年度(3年後期)'!$B$5:$N$207,COLUMN('2025年度(3年後期)'!$I$5)+1,0)&amp;""</f>
        <v>成人：301，302，303</v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臨床講義室1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03"/>
      <c r="D672" s="904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>池田　真弓</v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>　</v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45958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卒業研究Ⅱ</v>
      </c>
      <c r="J678" s="844"/>
      <c r="K678" s="854" t="str">
        <f>VLOOKUP($C677,'2025年度(助産後期)'!$B$5:$N$207,COLUMN('2025年度(助産後期)'!$C$5),0)&amp;""</f>
        <v>助産学実習Ⅰ</v>
      </c>
      <c r="L678" s="842"/>
      <c r="M678" s="84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成育看護学演習Ｂ
感染管理看護学演習Ｂ
成人看護学演習Ｂ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6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905" t="s">
        <v>355</v>
      </c>
      <c r="BL678" s="905" t="s">
        <v>225</v>
      </c>
      <c r="BM678" s="905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本間　典子</v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>各担当教員</v>
      </c>
      <c r="J679" s="837"/>
      <c r="K679" s="857" t="str">
        <f>IFERROR(VLOOKUP(K678,科目・教員!$A$2:$B$349,2,0),"")</f>
        <v>池田　真弓</v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成育:別途指定
感染:別途指定
成人:別途指定</v>
      </c>
      <c r="R680" s="837"/>
      <c r="S680" s="857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911" t="str">
        <f>VLOOKUP($C677,'2025年度(1年後期)'!$B$5:$N$207,COLUMN('2025年度(1年後期)'!$E$5),0)&amp;""</f>
        <v>日本人論</v>
      </c>
      <c r="D682" s="879"/>
      <c r="E682" s="843" t="str">
        <f>VLOOKUP($C677,'2025年度(2年後期)'!$B$5:$N$207,COLUMN('2025年度(2年後期)'!$E$5),0)&amp;""</f>
        <v>老年看護学概論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卒業研究Ⅱ</v>
      </c>
      <c r="J682" s="844"/>
      <c r="K682" s="854" t="str">
        <f>VLOOKUP($C677,'2025年度(助産後期)'!$B$5:$N$207,COLUMN('2025年度(助産後期)'!$E$5),0)&amp;""</f>
        <v>助産学実習Ⅰ</v>
      </c>
      <c r="L682" s="842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成育看護学演習Ｂ
感染管理看護学演習Ｂ
成人看護学演習Ｂ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905" t="s">
        <v>355</v>
      </c>
      <c r="BL682" s="905" t="s">
        <v>225</v>
      </c>
      <c r="BM682" s="905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912" t="str">
        <f>IFERROR(VLOOKUP(C682,科目・教員!$A$2:$B$349,2,0),"")</f>
        <v>川出　龍一</v>
      </c>
      <c r="D683" s="881"/>
      <c r="E683" s="838" t="str">
        <f>IFERROR(VLOOKUP(E682,科目・教員!$A$2:$B$349,2,0),"")</f>
        <v>綿貫　成明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>各担当教員</v>
      </c>
      <c r="J683" s="837"/>
      <c r="K683" s="857" t="str">
        <f>IFERROR(VLOOKUP(K682,科目・教員!$A$2:$B$349,2,0),"")</f>
        <v>池田　真弓</v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912" t="str">
        <f>VLOOKUP($C677,'2025年度(1年後期)'!$B$5:$N$207,COLUMN('2025年度(1年後期)'!$E$5)+1,0)&amp;""</f>
        <v>101</v>
      </c>
      <c r="D684" s="881"/>
      <c r="E684" s="838" t="str">
        <f>VLOOKUP($C677,'2025年度(2年後期)'!$B$5:$N$207,COLUMN('2025年度(2年後期)'!$E$5)+1,0)&amp;""</f>
        <v>201</v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成育:別途指定
感染:別途指定
成人:別途指定</v>
      </c>
      <c r="R684" s="837"/>
      <c r="S684" s="857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82" t="s">
        <v>116</v>
      </c>
      <c r="D685" s="883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18" t="s">
        <v>65</v>
      </c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18" t="s">
        <v>59</v>
      </c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18" t="s">
        <v>112</v>
      </c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18" t="s">
        <v>120</v>
      </c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54"/>
      <c r="E690" s="871" t="str">
        <f>VLOOKUP($C677,'2025年度(2年後期)'!$B$5:$N$207,COLUMN('2025年度(2年後期)'!$G$5),0)&amp;""</f>
        <v>地域生活とヘルスプロモーション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>量的看護学研究法</v>
      </c>
      <c r="R690" s="854"/>
      <c r="S690" s="872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905" t="s">
        <v>270</v>
      </c>
      <c r="BK690" s="905" t="s">
        <v>364</v>
      </c>
      <c r="BL690" s="905" t="s">
        <v>225</v>
      </c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小島　優子</v>
      </c>
      <c r="D691" s="857"/>
      <c r="E691" s="861" t="str">
        <f>IFERROR(VLOOKUP(E690,科目・教員!$A$2:$B$349,2,0),"")</f>
        <v>藤田　淳子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>池田　真弓</v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>柏木　公一</v>
      </c>
      <c r="R691" s="857"/>
      <c r="S691" s="862" t="str">
        <f>IFERROR(VLOOKUP(S690,科目・教員!$A$2:$B$349,2,0),"")</f>
        <v/>
      </c>
      <c r="T691" s="857"/>
      <c r="U691" s="582" t="s">
        <v>339</v>
      </c>
      <c r="V691" s="660" t="s">
        <v>225</v>
      </c>
      <c r="W691" s="582" t="s">
        <v>365</v>
      </c>
      <c r="X691" s="607" t="s">
        <v>85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906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101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>臨床講義室1</v>
      </c>
      <c r="R692" s="857"/>
      <c r="S692" s="862" t="str">
        <f>VLOOKUP($C677,'2025年度(D23後期)'!$B$5:$N$207,COLUMN('2025年度(D23後期)'!$G$5)+1,0)&amp;""</f>
        <v/>
      </c>
      <c r="T692" s="857"/>
      <c r="U692" s="582" t="s">
        <v>216</v>
      </c>
      <c r="V692" s="660" t="s">
        <v>86</v>
      </c>
      <c r="W692" s="582" t="s">
        <v>69</v>
      </c>
      <c r="X692" s="607" t="s">
        <v>366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906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82"/>
      <c r="V693" s="660" t="s">
        <v>224</v>
      </c>
      <c r="W693" s="582" t="s">
        <v>324</v>
      </c>
      <c r="X693" s="607" t="s">
        <v>182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907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54"/>
      <c r="E694" s="871" t="str">
        <f>VLOOKUP($C677,'2025年度(2年後期)'!$B$5:$N$207,COLUMN('2025年度(2年後期)'!$I$5),0)&amp;""</f>
        <v>インフルエンザ②
15:00～16:10</v>
      </c>
      <c r="F694" s="854"/>
      <c r="G694" s="871" t="str">
        <f>VLOOKUP($C677,'2025年度(3年後期)'!$B$5:$N$207,COLUMN('2025年度(3年後期)'!$I$5),0)&amp;""</f>
        <v>領域別実習
(インフルエンザ②)</v>
      </c>
      <c r="H694" s="854"/>
      <c r="I694" s="871" t="str">
        <f>VLOOKUP($C677,'2025年度(4年後期)'!$B$5:$N$206,COLUMN('2025年度(4年後期)'!$I$5),0)&amp;""</f>
        <v>インフルエンザ②
15:00～16:10</v>
      </c>
      <c r="J694" s="854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>量的看護学研究法</v>
      </c>
      <c r="R694" s="854"/>
      <c r="S694" s="872" t="str">
        <f>VLOOKUP($C677,'2025年度(D23後期)'!$B$5:$N$207,COLUMN('2025年度(D23後期)'!$I$5),0)&amp;""</f>
        <v>特別研究</v>
      </c>
      <c r="T694" s="854"/>
      <c r="U694" s="56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905"/>
      <c r="BL694" s="905" t="s">
        <v>225</v>
      </c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>池田　真弓</v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>柏木　公一</v>
      </c>
      <c r="R695" s="857"/>
      <c r="S695" s="862" t="str">
        <f>IFERROR(VLOOKUP(S694,科目・教員!$A$2:$B$349,2,0),"")</f>
        <v/>
      </c>
      <c r="T695" s="857"/>
      <c r="U695" s="56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　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>臨床講義室1</v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13"/>
      <c r="D697" s="915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V697" s="634" t="s">
        <v>68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905"/>
      <c r="BL698" s="905" t="s">
        <v>225</v>
      </c>
      <c r="BM698" s="905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>池田　真弓</v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V699" s="634" t="s">
        <v>69</v>
      </c>
      <c r="Y699" s="693" t="s">
        <v>274</v>
      </c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　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>感染特論:別途指定
感染演習:別途指定</v>
      </c>
      <c r="N700" s="857"/>
      <c r="O700" s="862" t="str">
        <f>VLOOKUP($C677,'2025年度(M1後期)'!$B$5:$N$207,COLUMN('2025年度(M1後期)'!$K$5)+1,0)&amp;""</f>
        <v>感染特論:別途指定
感染演習:別途指定</v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Y700" s="693" t="s">
        <v>277</v>
      </c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694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45959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44"/>
      <c r="E703" s="878" t="str">
        <f>VLOOKUP($C702,'2025年度(2年後期)'!$B$5:$N$207,COLUMN('2025年度(2年後期)'!$C$5),0)&amp;""</f>
        <v>英語Ⅳ(AB)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>卒業研究Ⅱ</v>
      </c>
      <c r="J703" s="844"/>
      <c r="K703" s="854" t="str">
        <f>VLOOKUP($C702,'2025年度(助産後期)'!$B$5:$N$207,COLUMN('2025年度(助産後期)'!$C$5),0)&amp;""</f>
        <v>助産学実習Ⅰ</v>
      </c>
      <c r="L703" s="842"/>
      <c r="M703" s="841" t="str">
        <f>VLOOKUP($C702,'2025年度(M1後期)'!$B$5:$N$207,COLUMN('2025年度(M1後期)'!$C$5),0)&amp;""</f>
        <v>看護情報・管理学演習Ａ－Ⅰ
成育看護学演習Ａ－Ⅳ(母性)</v>
      </c>
      <c r="N703" s="842"/>
      <c r="O703" s="843" t="str">
        <f>VLOOKUP($C702,'2025年度(M2後期)'!$B$5:$N$207,COLUMN('2025年度(M2後期)'!$C$5),0)&amp;""</f>
        <v>特別研究</v>
      </c>
      <c r="P703" s="844"/>
      <c r="Q703" s="843" t="str">
        <f>VLOOKUP($C702,'2025年度(D1後期)'!$B$5:$N$207,COLUMN('2025年度(D1後期)'!$C$5),0)&amp;""</f>
        <v>看護教育学演習Ｂ</v>
      </c>
      <c r="R703" s="844"/>
      <c r="S703" s="854" t="str">
        <f>VLOOKUP($C702,'2025年度(D23後期)'!$B$5:$N$207,COLUMN('2025年度(D23後期)'!$C$5),0)&amp;""</f>
        <v>特別研究</v>
      </c>
      <c r="T703" s="844"/>
      <c r="U703" s="646" t="s">
        <v>161</v>
      </c>
      <c r="Z703" s="866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>各担当教員</v>
      </c>
      <c r="J704" s="837"/>
      <c r="K704" s="857" t="str">
        <f>IFERROR(VLOOKUP(K703,科目・教員!$A$2:$B$349,2,0),"")</f>
        <v>池田　真弓</v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647" t="s">
        <v>169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>101</v>
      </c>
      <c r="D705" s="837"/>
      <c r="E705" s="880" t="str">
        <f>VLOOKUP($C702,'2025年度(2年後期)'!$B$5:$N$207,COLUMN('2025年度(2年後期)'!$C$5)+1,0)&amp;""</f>
        <v>201</v>
      </c>
      <c r="F705" s="881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情報:別途指定
成育:別途指定</v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>別途指定</v>
      </c>
      <c r="R705" s="837"/>
      <c r="S705" s="857" t="str">
        <f>VLOOKUP($C702,'2025年度(D23後期)'!$B$5:$N$207,COLUMN('2025年度(D23後期)'!$C$5)+1,0)&amp;""</f>
        <v/>
      </c>
      <c r="T705" s="837"/>
      <c r="U705" s="647" t="s">
        <v>171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647" t="s">
        <v>172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44"/>
      <c r="E707" s="878" t="str">
        <f>VLOOKUP($C702,'2025年度(2年後期)'!$B$5:$N$207,COLUMN('2025年度(2年後期)'!$E$5),0)&amp;""</f>
        <v>英語Ⅳ(AB)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>卒業研究Ⅱ</v>
      </c>
      <c r="J707" s="844"/>
      <c r="K707" s="854" t="str">
        <f>VLOOKUP($C702,'2025年度(助産後期)'!$B$5:$N$207,COLUMN('2025年度(助産後期)'!$E$5),0)&amp;""</f>
        <v>助産学実習Ⅰ</v>
      </c>
      <c r="L707" s="842"/>
      <c r="M707" s="853" t="str">
        <f>VLOOKUP($C702,'2025年度(M1後期)'!$B$5:$N$207,COLUMN('2025年度(M1後期)'!$E$5),0)&amp;""</f>
        <v>看護情報・管理学演習Ａ－Ⅰ
成育看護学演習Ａ－Ⅳ(母性)</v>
      </c>
      <c r="N707" s="844"/>
      <c r="O707" s="854" t="str">
        <f>VLOOKUP($C702,'2025年度(M2後期)'!$B$5:$N$207,COLUMN('2025年度(M2後期)'!$E$5),0)&amp;""</f>
        <v>特別研究</v>
      </c>
      <c r="P707" s="844"/>
      <c r="Q707" s="854" t="str">
        <f>VLOOKUP($C702,'2025年度(D1後期)'!$B$5:$N$207,COLUMN('2025年度(D1後期)'!$E$5),0)&amp;""</f>
        <v>看護教育学演習Ｂ</v>
      </c>
      <c r="R707" s="844"/>
      <c r="S707" s="854" t="str">
        <f>VLOOKUP($C702,'2025年度(D23後期)'!$B$5:$N$207,COLUMN('2025年度(D23後期)'!$E$5),0)&amp;""</f>
        <v>特別研究</v>
      </c>
      <c r="T707" s="844"/>
      <c r="U707" s="607" t="s">
        <v>65</v>
      </c>
      <c r="V707" s="596" t="s">
        <v>369</v>
      </c>
      <c r="Z707" s="85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>本間　典子</v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>各担当教員</v>
      </c>
      <c r="J708" s="837"/>
      <c r="K708" s="857" t="str">
        <f>IFERROR(VLOOKUP(K707,科目・教員!$A$2:$B$349,2,0),"")</f>
        <v>池田　真弓</v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>101</v>
      </c>
      <c r="D709" s="837"/>
      <c r="E709" s="880" t="str">
        <f>VLOOKUP($C702,'2025年度(2年後期)'!$B$5:$N$207,COLUMN('2025年度(2年後期)'!$E$5)+1,0)&amp;""</f>
        <v>201</v>
      </c>
      <c r="F709" s="881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情報:別途指定
成育:別途指定</v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>別途指定</v>
      </c>
      <c r="R709" s="837"/>
      <c r="S709" s="857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607" t="s">
        <v>341</v>
      </c>
      <c r="V710" s="59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54"/>
      <c r="E715" s="871" t="str">
        <f>VLOOKUP($C702,'2025年度(2年後期)'!$B$5:$N$207,COLUMN('2025年度(2年後期)'!$G$5),0)&amp;""</f>
        <v>薬物療法と看護</v>
      </c>
      <c r="F715" s="854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54"/>
      <c r="O715" s="872" t="str">
        <f>VLOOKUP($C702,'2025年度(M2後期)'!$B$5:$N$207,COLUMN('2025年度(M2後期)'!$G$5),0)&amp;""</f>
        <v>特別研究</v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>特別研究</v>
      </c>
      <c r="T715" s="854"/>
      <c r="U715" s="561" t="s">
        <v>282</v>
      </c>
      <c r="Z715" s="85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>柏木　公一</v>
      </c>
      <c r="D716" s="857"/>
      <c r="E716" s="861" t="str">
        <f>IFERROR(VLOOKUP(E715,科目・教員!$A$2:$B$349,2,0),"")</f>
        <v>本間　典子</v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>池田　真弓</v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561" t="s">
        <v>372</v>
      </c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>101</v>
      </c>
      <c r="D717" s="857"/>
      <c r="E717" s="861" t="str">
        <f>VLOOKUP($C702,'2025年度(2年後期)'!$B$5:$N$207,COLUMN('2025年度(2年後期)'!$G$5)+1,0)&amp;""</f>
        <v>201</v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別途指定</v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56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561" t="s">
        <v>373</v>
      </c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54"/>
      <c r="E719" s="927" t="str">
        <f>VLOOKUP($C702,'2025年度(2年後期)'!$B$5:$N$207,COLUMN('2025年度(2年後期)'!$I$5),0)&amp;""</f>
        <v>疾病・病態論Ⅱ（早乙女先生）</v>
      </c>
      <c r="F719" s="902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54"/>
      <c r="O719" s="872" t="str">
        <f>VLOOKUP($C702,'2025年度(M2後期)'!$B$5:$N$207,COLUMN('2025年度(M2後期)'!$I$5),0)&amp;""</f>
        <v>特別研究</v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905" t="s">
        <v>192</v>
      </c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>小島　優子</v>
      </c>
      <c r="D720" s="857"/>
      <c r="E720" s="928" t="str">
        <f>IFERROR(VLOOKUP(E719,科目・教員!$A$2:$B$349,2,0),"")</f>
        <v/>
      </c>
      <c r="F720" s="885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>池田　真弓</v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>101</v>
      </c>
      <c r="D721" s="857"/>
      <c r="E721" s="928" t="str">
        <f>VLOOKUP($C702,'2025年度(2年後期)'!$B$5:$N$207,COLUMN('2025年度(2年後期)'!$I$5)+1,0)&amp;""</f>
        <v>リアルタイム
(201)</v>
      </c>
      <c r="F721" s="885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別途指定</v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931"/>
      <c r="F722" s="932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/>
      <c r="V722" s="471" t="s">
        <v>352</v>
      </c>
      <c r="W722" s="607" t="s">
        <v>182</v>
      </c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561"/>
      <c r="Z723" s="85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>池田　真弓</v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56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>　</v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56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56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45960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911" t="str">
        <f>VLOOKUP($C727,'2025年度(1年後期)'!$B$5:$N$207,COLUMN('2025年度(1年後期)'!$C$5),0)&amp;""</f>
        <v>英語Ⅰ(BD)</v>
      </c>
      <c r="D728" s="879"/>
      <c r="E728" s="843" t="str">
        <f>VLOOKUP($C727,'2025年度(2年後期)'!$B$5:$N$207,COLUMN('2025年度(2年後期)'!$C$5),0)&amp;""</f>
        <v>卒業研究発表会(聴講)</v>
      </c>
      <c r="F728" s="844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卒業研究発表会</v>
      </c>
      <c r="J728" s="844"/>
      <c r="K728" s="854" t="str">
        <f>VLOOKUP($C727,'2025年度(助産後期)'!$B$5:$N$207,COLUMN('2025年度(助産後期)'!$C$5),0)&amp;""</f>
        <v>助産学実習Ⅰ</v>
      </c>
      <c r="L728" s="842"/>
      <c r="M728" s="841" t="str">
        <f>VLOOKUP($C727,'2025年度(M1後期)'!$B$5:$N$207,COLUMN('2025年度(M1後期)'!$C$5),0)&amp;""</f>
        <v>がん看護学演習Ａ－Ⅰ
感染症学特論
感染症学演習</v>
      </c>
      <c r="N728" s="842"/>
      <c r="O728" s="843" t="str">
        <f>VLOOKUP($C727,'2025年度(M2後期)'!$B$5:$N$207,COLUMN('2025年度(M2後期)'!$C$5),0)&amp;""</f>
        <v>特別研究</v>
      </c>
      <c r="P728" s="844"/>
      <c r="Q728" s="843" t="str">
        <f>VLOOKUP($C727,'2025年度(D1後期)'!$B$5:$N$207,COLUMN('2025年度(D1後期)'!$C$5),0)&amp;""</f>
        <v>看護情報・管理学演習Ｂ
長寿看護学演習Ｂ</v>
      </c>
      <c r="R728" s="844"/>
      <c r="S728" s="854" t="str">
        <f>VLOOKUP($C727,'2025年度(D23後期)'!$B$5:$N$207,COLUMN('2025年度(D23後期)'!$C$5),0)&amp;""</f>
        <v>特別研究</v>
      </c>
      <c r="T728" s="844"/>
      <c r="U728" s="646" t="s">
        <v>161</v>
      </c>
      <c r="Z728" s="866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55"/>
      <c r="B729" s="15" t="s">
        <v>58</v>
      </c>
      <c r="C729" s="912" t="str">
        <f>IFERROR(VLOOKUP(C728,科目・教員!$A$2:$B$349,2,0),"")</f>
        <v>ﾊﾟｳﾗ･ﾍﾞﾙｳﾞｧﾝｹﾞﾙ</v>
      </c>
      <c r="D729" s="881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>池田　真弓</v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647" t="s">
        <v>169</v>
      </c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912" t="str">
        <f>VLOOKUP($C727,'2025年度(1年後期)'!$B$5:$N$207,COLUMN('2025年度(1年後期)'!$C$5)+1,0)&amp;""</f>
        <v>研修7</v>
      </c>
      <c r="D730" s="881"/>
      <c r="E730" s="838" t="str">
        <f>VLOOKUP($C727,'2025年度(2年後期)'!$B$5:$N$207,COLUMN('2025年度(2年後期)'!$C$5)+1,0)&amp;""</f>
        <v>101･201･202･301</v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>101･201･202･301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>がん:別途指定
感染特論:別途指定
感染演習:別途指定</v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>情報:別途指定
長寿:別途指定</v>
      </c>
      <c r="R730" s="837"/>
      <c r="S730" s="857" t="str">
        <f>VLOOKUP($C727,'2025年度(D23後期)'!$B$5:$N$207,COLUMN('2025年度(D23後期)'!$C$5)+1,0)&amp;""</f>
        <v/>
      </c>
      <c r="T730" s="837"/>
      <c r="U730" s="647" t="s">
        <v>171</v>
      </c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82" t="s">
        <v>378</v>
      </c>
      <c r="D731" s="88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647" t="s">
        <v>172</v>
      </c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1" t="str">
        <f>VLOOKUP($C727,'2025年度(1年後期)'!$B$5:$N$207,COLUMN('2025年度(1年後期)'!$E$5),0)&amp;""</f>
        <v>英語Ⅰ(BD)</v>
      </c>
      <c r="D732" s="879"/>
      <c r="E732" s="843" t="str">
        <f>VLOOKUP($C727,'2025年度(2年後期)'!$B$5:$N$207,COLUMN('2025年度(2年後期)'!$E$5),0)&amp;""</f>
        <v>卒業研究発表会(聴講)</v>
      </c>
      <c r="F732" s="844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卒業研究発表会</v>
      </c>
      <c r="J732" s="844"/>
      <c r="K732" s="854" t="str">
        <f>VLOOKUP($C727,'2025年度(助産後期)'!$B$5:$N$207,COLUMN('2025年度(助産後期)'!$E$5),0)&amp;""</f>
        <v>助産学実習Ⅰ</v>
      </c>
      <c r="L732" s="842"/>
      <c r="M732" s="853" t="str">
        <f>VLOOKUP($C727,'2025年度(M1後期)'!$B$5:$N$207,COLUMN('2025年度(M1後期)'!$E$5),0)&amp;""</f>
        <v>がん看護学演習Ａ－Ⅰ
感染症学特論
感染症学演習</v>
      </c>
      <c r="N732" s="844"/>
      <c r="O732" s="854" t="str">
        <f>VLOOKUP($C727,'2025年度(M2後期)'!$B$5:$N$207,COLUMN('2025年度(M2後期)'!$E$5),0)&amp;""</f>
        <v>特別研究</v>
      </c>
      <c r="P732" s="844"/>
      <c r="Q732" s="854" t="str">
        <f>VLOOKUP($C727,'2025年度(D1後期)'!$B$5:$N$207,COLUMN('2025年度(D1後期)'!$E$5),0)&amp;""</f>
        <v>看護情報・管理学演習Ｂ
長寿看護学演習Ｂ</v>
      </c>
      <c r="R732" s="844"/>
      <c r="S732" s="854" t="str">
        <f>VLOOKUP($C727,'2025年度(D23後期)'!$B$5:$N$207,COLUMN('2025年度(D23後期)'!$E$5),0)&amp;""</f>
        <v>特別研究</v>
      </c>
      <c r="T732" s="844"/>
      <c r="U732" s="714" t="s">
        <v>65</v>
      </c>
      <c r="Z732" s="85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55"/>
      <c r="B733" s="15" t="s">
        <v>58</v>
      </c>
      <c r="C733" s="912" t="str">
        <f>IFERROR(VLOOKUP(C732,科目・教員!$A$2:$B$349,2,0),"")</f>
        <v>ﾊﾟｳﾗ･ﾍﾞﾙｳﾞｧﾝｹﾞﾙ</v>
      </c>
      <c r="D733" s="881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>池田　真弓</v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14" t="s">
        <v>193</v>
      </c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912" t="str">
        <f>VLOOKUP($C727,'2025年度(1年後期)'!$B$5:$N$207,COLUMN('2025年度(1年後期)'!$E$5)+1,0)&amp;""</f>
        <v>研修7</v>
      </c>
      <c r="D734" s="881"/>
      <c r="E734" s="838" t="str">
        <f>VLOOKUP($C727,'2025年度(2年後期)'!$B$5:$N$207,COLUMN('2025年度(2年後期)'!$E$5)+1,0)&amp;""</f>
        <v>101･201･202･301</v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>101･201･202･301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>がん:別途指定
感染特論:別途指定
感染演習:別途指定</v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>情報:別途指定
長寿:別途指定</v>
      </c>
      <c r="R734" s="837"/>
      <c r="S734" s="857" t="str">
        <f>VLOOKUP($C727,'2025年度(D23後期)'!$B$5:$N$207,COLUMN('2025年度(D23後期)'!$E$5)+1,0)&amp;""</f>
        <v/>
      </c>
      <c r="T734" s="837"/>
      <c r="U734" s="642" t="s">
        <v>271</v>
      </c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82" t="s">
        <v>378</v>
      </c>
      <c r="D735" s="883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642" t="s">
        <v>69</v>
      </c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01" t="str">
        <f>VLOOKUP($C727,'2025年度(1年後期)'!$B$5:$N$207,COLUMN('2025年度(1年後期)'!$G$5),0)&amp;""</f>
        <v>英語Ⅰ(AC)</v>
      </c>
      <c r="D740" s="902"/>
      <c r="E740" s="871" t="str">
        <f>VLOOKUP($C727,'2025年度(2年後期)'!$B$5:$N$207,COLUMN('2025年度(2年後期)'!$G$5),0)&amp;""</f>
        <v>卒業研究発表会(聴講)</v>
      </c>
      <c r="F740" s="854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>卒業研究発表会</v>
      </c>
      <c r="J740" s="854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54"/>
      <c r="O740" s="872" t="str">
        <f>VLOOKUP($C727,'2025年度(M2後期)'!$B$5:$N$207,COLUMN('2025年度(M2後期)'!$G$5),0)&amp;""</f>
        <v>特別研究</v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 t="s">
        <v>177</v>
      </c>
      <c r="BL740" s="905"/>
      <c r="BM740" s="905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55"/>
      <c r="B741" s="15" t="s">
        <v>58</v>
      </c>
      <c r="C741" s="884" t="str">
        <f>IFERROR(VLOOKUP(C740,科目・教員!$A$2:$B$349,2,0),"")</f>
        <v>ﾊﾟｳﾗ･ﾍﾞﾙｳﾞｧﾝｹﾞﾙ</v>
      </c>
      <c r="D741" s="885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>池田　真弓</v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642" t="s">
        <v>141</v>
      </c>
      <c r="Y741" s="693" t="s">
        <v>274</v>
      </c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84" t="str">
        <f>VLOOKUP($C727,'2025年度(1年後期)'!$B$5:$N$207,COLUMN('2025年度(1年後期)'!$G$5)+1,0)&amp;""</f>
        <v>研修7</v>
      </c>
      <c r="D742" s="885"/>
      <c r="E742" s="861" t="str">
        <f>VLOOKUP($C727,'2025年度(2年後期)'!$B$5:$N$207,COLUMN('2025年度(2年後期)'!$G$5)+1,0)&amp;""</f>
        <v>101･201･202･301</v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>101･201･202･301</v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>感染特論:別途指定
感染演習:別途指定
成育:別途指定</v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642" t="s">
        <v>177</v>
      </c>
      <c r="Y742" s="693" t="s">
        <v>277</v>
      </c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82" t="s">
        <v>378</v>
      </c>
      <c r="D743" s="883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642" t="s">
        <v>182</v>
      </c>
      <c r="Y743" s="694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54"/>
      <c r="E744" s="871" t="str">
        <f>VLOOKUP($C727,'2025年度(2年後期)'!$B$5:$N$207,COLUMN('2025年度(2年後期)'!$I$5),0)&amp;""</f>
        <v>卒業研究発表会(聴講)</v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>卒業研究発表会</v>
      </c>
      <c r="J744" s="854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54"/>
      <c r="O744" s="872" t="str">
        <f>VLOOKUP($C727,'2025年度(M2後期)'!$B$5:$N$207,COLUMN('2025年度(M2後期)'!$I$5),0)&amp;""</f>
        <v>特別研究</v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637" t="s">
        <v>380</v>
      </c>
      <c r="Z744" s="85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905"/>
      <c r="BL744" s="905"/>
      <c r="BM744" s="905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>池田　真弓</v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637" t="s">
        <v>381</v>
      </c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>　</v>
      </c>
      <c r="D746" s="857"/>
      <c r="E746" s="861" t="str">
        <f>VLOOKUP($C727,'2025年度(2年後期)'!$B$5:$N$207,COLUMN('2025年度(2年後期)'!$I$5)+1,0)&amp;""</f>
        <v>101･201･202･301</v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>101･201･202･301</v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>感染特論:別途指定
感染演習:別途指定
成育:別途指定</v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637" t="s">
        <v>124</v>
      </c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637" t="s">
        <v>69</v>
      </c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637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905"/>
      <c r="BL748" s="905"/>
      <c r="BM748" s="905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>池田　真弓</v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637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>　</v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>感染特論:別途指定
感染演習:別途指定</v>
      </c>
      <c r="N750" s="857"/>
      <c r="O750" s="862" t="str">
        <f>VLOOKUP($C727,'2025年度(M1後期)'!$B$5:$N$207,COLUMN('2025年度(M1後期)'!$K$5)+1,0)&amp;""</f>
        <v>感染特論:別途指定
感染演習:別途指定</v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637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19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9">
        <f>C752</f>
        <v>45961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44"/>
      <c r="E753" s="843" t="str">
        <f>VLOOKUP($C752,'2025年度(2年後期)'!$B$5:$N$207,COLUMN('2025年度(2年後期)'!$C$5),0)&amp;""</f>
        <v>小児看護援助論Ⅰ</v>
      </c>
      <c r="F753" s="844"/>
      <c r="G753" s="843" t="str">
        <f>VLOOKUP($C752,'2025年度(3年後期)'!$B$5:$N$207,COLUMN('2025年度(3年後期)'!$C$5),0)&amp;""</f>
        <v>領域別実習</v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>助産学実習Ⅰ</v>
      </c>
      <c r="L753" s="842"/>
      <c r="M753" s="841" t="str">
        <f>VLOOKUP($C752,'2025年度(M1後期)'!$B$5:$N$207,COLUMN('2025年度(M1後期)'!$C$5),0)&amp;""</f>
        <v>看護継続教育
長寿看護学演習Ａ－Ⅰ</v>
      </c>
      <c r="N753" s="842"/>
      <c r="O753" s="843" t="str">
        <f>VLOOKUP($C752,'2025年度(M2後期)'!$B$5:$N$207,COLUMN('2025年度(M2後期)'!$C$5),0)&amp;""</f>
        <v>感染管理看護学演習Ａ－Ⅱ
特別研究</v>
      </c>
      <c r="P753" s="844"/>
      <c r="Q753" s="843" t="str">
        <f>VLOOKUP($C752,'2025年度(D1後期)'!$B$5:$N$207,COLUMN('2025年度(D1後期)'!$C$5),0)&amp;""</f>
        <v>精神看護学演習Ｂ</v>
      </c>
      <c r="R753" s="844"/>
      <c r="S753" s="854" t="str">
        <f>VLOOKUP($C752,'2025年度(D23後期)'!$B$5:$N$207,COLUMN('2025年度(D23後期)'!$C$5),0)&amp;""</f>
        <v>特別研究</v>
      </c>
      <c r="T753" s="844"/>
      <c r="U753" s="646" t="s">
        <v>161</v>
      </c>
      <c r="Z753" s="866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>水野　正之</v>
      </c>
      <c r="D754" s="837"/>
      <c r="E754" s="838" t="str">
        <f>IFERROR(VLOOKUP(E753,科目・教員!$A$2:$B$349,2,0),"")</f>
        <v>遠藤　数江</v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>池田　真弓</v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647" t="s">
        <v>169</v>
      </c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>101</v>
      </c>
      <c r="D755" s="837"/>
      <c r="E755" s="838" t="str">
        <f>VLOOKUP($C752,'2025年度(2年後期)'!$B$5:$N$207,COLUMN('2025年度(2年後期)'!$C$5)+1,0)&amp;""</f>
        <v>201</v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>教育:臨床講義室1
長寿:別途指定</v>
      </c>
      <c r="N755" s="837"/>
      <c r="O755" s="838" t="str">
        <f>VLOOKUP($C752,'2025年度(M2後期)'!$B$5:$N$207,COLUMN('2025年度(M2後期)'!$C$5)+1,0)&amp;""</f>
        <v>感染:別途指定</v>
      </c>
      <c r="P755" s="837"/>
      <c r="Q755" s="838" t="str">
        <f>VLOOKUP($C752,'2025年度(D1後期)'!$B$5:$N$207,COLUMN('2025年度(D1後期)'!$C$5)+1,0)&amp;""</f>
        <v>別途指定</v>
      </c>
      <c r="R755" s="837"/>
      <c r="S755" s="857" t="str">
        <f>VLOOKUP($C752,'2025年度(D23後期)'!$B$5:$N$207,COLUMN('2025年度(D23後期)'!$C$5)+1,0)&amp;""</f>
        <v/>
      </c>
      <c r="T755" s="837"/>
      <c r="U755" s="647" t="s">
        <v>171</v>
      </c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647" t="s">
        <v>172</v>
      </c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44"/>
      <c r="E757" s="843" t="str">
        <f>VLOOKUP($C752,'2025年度(2年後期)'!$B$5:$N$207,COLUMN('2025年度(2年後期)'!$E$5),0)&amp;""</f>
        <v>看護基礎理論</v>
      </c>
      <c r="F757" s="844"/>
      <c r="G757" s="843" t="str">
        <f>VLOOKUP($C752,'2025年度(3年後期)'!$B$5:$N$207,COLUMN('2025年度(3年後期)'!$E$5),0)&amp;""</f>
        <v>領域別実習</v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>助産学実習Ⅰ</v>
      </c>
      <c r="L757" s="842"/>
      <c r="M757" s="853" t="str">
        <f>VLOOKUP($C752,'2025年度(M1後期)'!$B$5:$N$207,COLUMN('2025年度(M1後期)'!$E$5),0)&amp;""</f>
        <v>看護継続教育
長寿看護学演習Ａ－Ⅰ</v>
      </c>
      <c r="N757" s="844"/>
      <c r="O757" s="854" t="str">
        <f>VLOOKUP($C752,'2025年度(M2後期)'!$B$5:$N$207,COLUMN('2025年度(M2後期)'!$E$5),0)&amp;""</f>
        <v>感染管理看護学演習Ａ－Ⅱ
特別研究</v>
      </c>
      <c r="P757" s="844"/>
      <c r="Q757" s="854" t="str">
        <f>VLOOKUP($C752,'2025年度(D1後期)'!$B$5:$N$207,COLUMN('2025年度(D1後期)'!$E$5),0)&amp;""</f>
        <v>精神看護学演習Ｂ</v>
      </c>
      <c r="R757" s="844"/>
      <c r="S757" s="854" t="str">
        <f>VLOOKUP($C752,'2025年度(D23後期)'!$B$5:$N$207,COLUMN('2025年度(D23後期)'!$E$5),0)&amp;""</f>
        <v>特別研究</v>
      </c>
      <c r="T757" s="844"/>
      <c r="U757" s="21"/>
      <c r="Z757" s="866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>森　那美子</v>
      </c>
      <c r="D758" s="837"/>
      <c r="E758" s="838" t="str">
        <f>IFERROR(VLOOKUP(E757,科目・教員!$A$2:$B$349,2,0),"")</f>
        <v>水野　正之</v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>池田　真弓</v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>101</v>
      </c>
      <c r="D759" s="837"/>
      <c r="E759" s="838" t="str">
        <f>VLOOKUP($C752,'2025年度(2年後期)'!$B$5:$N$207,COLUMN('2025年度(2年後期)'!$E$5)+1,0)&amp;""</f>
        <v>201</v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>教育:臨床講義室1
長寿:別途指定</v>
      </c>
      <c r="N759" s="837"/>
      <c r="O759" s="857" t="str">
        <f>VLOOKUP($C752,'2025年度(M2後期)'!$B$5:$N$207,COLUMN('2025年度(M2後期)'!$E$5)+1,0)&amp;""</f>
        <v>感染:別途指定</v>
      </c>
      <c r="P759" s="837"/>
      <c r="Q759" s="857" t="str">
        <f>VLOOKUP($C752,'2025年度(D1後期)'!$B$5:$N$207,COLUMN('2025年度(D1後期)'!$E$5)+1,0)&amp;""</f>
        <v>別途指定</v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901" t="str">
        <f>VLOOKUP($C752,'2025年度(1年後期)'!$B$5:$N$207,COLUMN('2025年度(1年後期)'!$G$5),0)&amp;""</f>
        <v>スポーツと健康</v>
      </c>
      <c r="D765" s="902"/>
      <c r="E765" s="871" t="str">
        <f>VLOOKUP($C752,'2025年度(2年後期)'!$B$5:$N$207,COLUMN('2025年度(2年後期)'!$G$5),0)&amp;""</f>
        <v>感染防止技術論</v>
      </c>
      <c r="F765" s="854"/>
      <c r="G765" s="871" t="str">
        <f>VLOOKUP($C752,'2025年度(3年後期)'!$B$5:$N$207,COLUMN('2025年度(3年後期)'!$G$5),0)&amp;""</f>
        <v>領域別実習</v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54"/>
      <c r="O765" s="872" t="str">
        <f>VLOOKUP($C752,'2025年度(M2後期)'!$B$5:$N$207,COLUMN('2025年度(M2後期)'!$G$5),0)&amp;""</f>
        <v>特別研究</v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905"/>
      <c r="BL765" s="905" t="s">
        <v>139</v>
      </c>
      <c r="BM765" s="905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84" t="str">
        <f>IFERROR(VLOOKUP(C765,科目・教員!$A$2:$B$349,2,0),"")</f>
        <v>有賀　雅史</v>
      </c>
      <c r="D766" s="885"/>
      <c r="E766" s="861" t="str">
        <f>IFERROR(VLOOKUP(E765,科目・教員!$A$2:$B$349,2,0),"")</f>
        <v>網中　眞由美</v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>池田　真弓</v>
      </c>
      <c r="L766" s="862"/>
      <c r="M766" s="873" t="str">
        <f>IFERROR(VLOOKUP(M765,科目・教員!$A$2:$B$349,2,0),"")</f>
        <v>柏木　公一</v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84" t="str">
        <f>VLOOKUP($C752,'2025年度(1年後期)'!$B$5:$N$207,COLUMN('2025年度(1年後期)'!$G$5)+1,0)&amp;""</f>
        <v>グラウンド･アリーナ･大講義室</v>
      </c>
      <c r="D767" s="885"/>
      <c r="E767" s="861" t="str">
        <f>VLOOKUP($C752,'2025年度(2年後期)'!$B$5:$N$207,COLUMN('2025年度(2年後期)'!$G$5)+1,0)&amp;""</f>
        <v>201</v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>情報処理室</v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82" t="s">
        <v>157</v>
      </c>
      <c r="D768" s="883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582" t="s">
        <v>144</v>
      </c>
      <c r="V768" s="607" t="s">
        <v>86</v>
      </c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901" t="str">
        <f>VLOOKUP($C752,'2025年度(1年後期)'!$B$5:$N$207,COLUMN('2025年度(1年後期)'!$I$5),0)&amp;""</f>
        <v>スポーツと健康</v>
      </c>
      <c r="D769" s="902"/>
      <c r="E769" s="871" t="str">
        <f>VLOOKUP($C752,'2025年度(2年後期)'!$B$5:$N$207,COLUMN('2025年度(2年後期)'!$I$5),0)&amp;""</f>
        <v>精神看護学概論</v>
      </c>
      <c r="F769" s="854"/>
      <c r="G769" s="871" t="str">
        <f>VLOOKUP($C752,'2025年度(3年後期)'!$B$5:$N$207,COLUMN('2025年度(3年後期)'!$I$5),0)&amp;""</f>
        <v>領域別実習</v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54"/>
      <c r="O769" s="872" t="str">
        <f>VLOOKUP($C752,'2025年度(M2後期)'!$B$5:$N$207,COLUMN('2025年度(M2後期)'!$I$5),0)&amp;""</f>
        <v>特別研究</v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>特別研究</v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905"/>
      <c r="BL769" s="905"/>
      <c r="BM769" s="905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84" t="str">
        <f>IFERROR(VLOOKUP(C769,科目・教員!$A$2:$B$349,2,0),"")</f>
        <v>有賀　雅史</v>
      </c>
      <c r="D770" s="885"/>
      <c r="E770" s="861" t="str">
        <f>IFERROR(VLOOKUP(E769,科目・教員!$A$2:$B$349,2,0),"")</f>
        <v>森　真喜子</v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>池田　真弓</v>
      </c>
      <c r="L770" s="862"/>
      <c r="M770" s="873" t="str">
        <f>IFERROR(VLOOKUP(M769,科目・教員!$A$2:$B$349,2,0),"")</f>
        <v>柏木　公一</v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84" t="str">
        <f>VLOOKUP($C752,'2025年度(1年後期)'!$B$5:$N$207,COLUMN('2025年度(1年後期)'!$I$5)+1,0)&amp;""</f>
        <v>グラウンド･アリーナ･大講義室</v>
      </c>
      <c r="D771" s="885"/>
      <c r="E771" s="861" t="str">
        <f>VLOOKUP($C752,'2025年度(2年後期)'!$B$5:$N$207,COLUMN('2025年度(2年後期)'!$I$5)+1,0)&amp;""</f>
        <v>201</v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>情報処理室</v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82" t="s">
        <v>157</v>
      </c>
      <c r="D772" s="883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905"/>
      <c r="BL773" s="905"/>
      <c r="BM773" s="905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>池田　真弓</v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561" t="s">
        <v>275</v>
      </c>
      <c r="Y774" s="688" t="s">
        <v>300</v>
      </c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>　</v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561" t="s">
        <v>273</v>
      </c>
      <c r="Y775" s="688" t="s">
        <v>301</v>
      </c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562" t="s">
        <v>86</v>
      </c>
      <c r="V776" s="19"/>
      <c r="W776" s="19"/>
      <c r="X776" s="19"/>
      <c r="Y776" s="68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3">
        <v>45962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722">
        <f>A1</f>
        <v>45962</v>
      </c>
      <c r="V1" s="966" t="s">
        <v>9</v>
      </c>
      <c r="W1" s="966"/>
      <c r="X1" s="966"/>
      <c r="Y1" s="967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45962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45962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903"/>
      <c r="D6" s="947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13"/>
      <c r="D18" s="915"/>
      <c r="E18" s="832"/>
      <c r="F18" s="858"/>
      <c r="G18" s="832"/>
      <c r="H18" s="858"/>
      <c r="I18" s="930"/>
      <c r="J18" s="904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13"/>
      <c r="D22" s="915"/>
      <c r="E22" s="832"/>
      <c r="F22" s="858"/>
      <c r="G22" s="832"/>
      <c r="H22" s="858"/>
      <c r="I22" s="930"/>
      <c r="J22" s="904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913"/>
      <c r="D26" s="915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725"/>
      <c r="V26" s="725"/>
      <c r="W26" s="725"/>
      <c r="X26" s="725"/>
      <c r="Y26" s="725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45963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45963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43" t="str">
        <f>VLOOKUP($C27,'2025年度(4年後期)'!$B$5:$N$206,COLUMN('2025年度(4年後期)'!$K$5),0)&amp;""</f>
        <v/>
      </c>
      <c r="J48" s="84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38" t="str">
        <f>IFERROR(VLOOKUP(I48,科目・教員!$A$2:$B$349,2,0),"")</f>
        <v/>
      </c>
      <c r="J49" s="83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725"/>
      <c r="V51" s="725"/>
      <c r="W51" s="725"/>
      <c r="X51" s="725"/>
      <c r="Y51" s="725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45964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45964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726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726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726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726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726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726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726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726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726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726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726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726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726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726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726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726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726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726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726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27"/>
      <c r="V76" s="725"/>
      <c r="W76" s="725"/>
      <c r="X76" s="725"/>
      <c r="Y76" s="725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22">
        <f>C77</f>
        <v>45965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Ｄ論文審査会（12月申請者）</v>
      </c>
      <c r="N78" s="842"/>
      <c r="O78" s="843" t="str">
        <f>VLOOKUP($C77,'2025年度(M2後期)'!$B$5:$N$207,COLUMN('2025年度(M2後期)'!$C$5),0)&amp;""</f>
        <v>Ｄ論文審査会（12月申請者）</v>
      </c>
      <c r="P78" s="844"/>
      <c r="Q78" s="843" t="str">
        <f>VLOOKUP($C77,'2025年度(D1後期)'!$B$5:$N$207,COLUMN('2025年度(D1後期)'!$C$5),0)&amp;""</f>
        <v>Ｄ論文審査会（12月申請者）</v>
      </c>
      <c r="R78" s="844"/>
      <c r="S78" s="854" t="str">
        <f>VLOOKUP($C77,'2025年度(D23後期)'!$B$5:$N$207,COLUMN('2025年度(D23後期)'!$C$5),0)&amp;""</f>
        <v>Ｄ論文審査会（12月申請者）</v>
      </c>
      <c r="T78" s="844"/>
      <c r="U78" s="647" t="s">
        <v>161</v>
      </c>
      <c r="V78" s="728" t="s">
        <v>99</v>
      </c>
      <c r="W78" s="729" t="s">
        <v>383</v>
      </c>
      <c r="X78" s="730" t="s">
        <v>384</v>
      </c>
      <c r="Z78" s="85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905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905"/>
      <c r="BL78" s="905" t="s">
        <v>386</v>
      </c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55"/>
      <c r="AA79" s="817"/>
      <c r="AB79" s="817"/>
      <c r="AC79" s="817"/>
      <c r="AD79" s="817"/>
      <c r="AE79" s="817"/>
      <c r="AF79" s="817"/>
      <c r="AG79" s="906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55"/>
      <c r="AA80" s="817"/>
      <c r="AB80" s="817"/>
      <c r="AC80" s="817"/>
      <c r="AD80" s="817"/>
      <c r="AE80" s="817"/>
      <c r="AF80" s="817"/>
      <c r="AG80" s="906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V81" s="728" t="s">
        <v>69</v>
      </c>
      <c r="W81" s="729"/>
      <c r="X81" s="730" t="s">
        <v>388</v>
      </c>
      <c r="Z81" s="856"/>
      <c r="AA81" s="818"/>
      <c r="AB81" s="818"/>
      <c r="AC81" s="818"/>
      <c r="AD81" s="818"/>
      <c r="AE81" s="818"/>
      <c r="AF81" s="818"/>
      <c r="AG81" s="907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>助産学実習Ⅰ(追実習)</v>
      </c>
      <c r="L82" s="842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成育看護学演習Ｂ
感染管理看護学演習Ｂ
成人看護学演習Ｂ</v>
      </c>
      <c r="R82" s="844"/>
      <c r="S82" s="854" t="str">
        <f>VLOOKUP($C77,'2025年度(D23後期)'!$B$5:$N$207,COLUMN('2025年度(D23後期)'!$E$5),0)&amp;""</f>
        <v/>
      </c>
      <c r="T82" s="844"/>
      <c r="U82" s="731" t="s">
        <v>389</v>
      </c>
      <c r="W82" s="729" t="s">
        <v>390</v>
      </c>
      <c r="X82" s="730"/>
      <c r="Y82" s="732" t="s">
        <v>65</v>
      </c>
      <c r="Z82" s="85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905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905"/>
      <c r="BL82" s="905" t="s">
        <v>386</v>
      </c>
      <c r="BM82" s="905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>本間　典子</v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55"/>
      <c r="AA83" s="817"/>
      <c r="AB83" s="817"/>
      <c r="AC83" s="817"/>
      <c r="AD83" s="817"/>
      <c r="AE83" s="817"/>
      <c r="AF83" s="817"/>
      <c r="AG83" s="906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101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成育:別途指定
感染:別途指定
成人:別途指定</v>
      </c>
      <c r="R84" s="837"/>
      <c r="S84" s="857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55"/>
      <c r="AA84" s="817"/>
      <c r="AB84" s="817"/>
      <c r="AC84" s="817"/>
      <c r="AD84" s="817"/>
      <c r="AE84" s="817"/>
      <c r="AF84" s="817"/>
      <c r="AG84" s="906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731" t="s">
        <v>86</v>
      </c>
      <c r="W85" s="729"/>
      <c r="X85" s="730"/>
      <c r="Y85" s="732" t="s">
        <v>182</v>
      </c>
      <c r="Z85" s="856"/>
      <c r="AA85" s="818"/>
      <c r="AB85" s="818"/>
      <c r="AC85" s="818"/>
      <c r="AD85" s="818"/>
      <c r="AE85" s="818"/>
      <c r="AF85" s="818"/>
      <c r="AG85" s="907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726"/>
      <c r="W86" s="729"/>
      <c r="X86" s="730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905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 t="s">
        <v>386</v>
      </c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726"/>
      <c r="W87" s="729"/>
      <c r="X87" s="730"/>
      <c r="Z87" s="855"/>
      <c r="AA87" s="817"/>
      <c r="AB87" s="817"/>
      <c r="AC87" s="817"/>
      <c r="AD87" s="817"/>
      <c r="AE87" s="817"/>
      <c r="AF87" s="817"/>
      <c r="AG87" s="906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726"/>
      <c r="W88" s="729"/>
      <c r="X88" s="730"/>
      <c r="Z88" s="855"/>
      <c r="AA88" s="817"/>
      <c r="AB88" s="817"/>
      <c r="AC88" s="817"/>
      <c r="AD88" s="817"/>
      <c r="AE88" s="817"/>
      <c r="AF88" s="817"/>
      <c r="AG88" s="906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726"/>
      <c r="W89" s="729"/>
      <c r="X89" s="730"/>
      <c r="Z89" s="856"/>
      <c r="AA89" s="818"/>
      <c r="AB89" s="818"/>
      <c r="AC89" s="818"/>
      <c r="AD89" s="818"/>
      <c r="AE89" s="818"/>
      <c r="AF89" s="818"/>
      <c r="AG89" s="907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日本人論</v>
      </c>
      <c r="D90" s="902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>量的看護学研究法</v>
      </c>
      <c r="R90" s="854"/>
      <c r="S90" s="872" t="str">
        <f>VLOOKUP($C77,'2025年度(D23後期)'!$B$5:$N$207,COLUMN('2025年度(D23後期)'!$G$5),0)&amp;""</f>
        <v/>
      </c>
      <c r="T90" s="854"/>
      <c r="U90" s="726"/>
      <c r="W90" s="729"/>
      <c r="X90" s="730"/>
      <c r="Z90" s="85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905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 t="s">
        <v>386</v>
      </c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川出　龍一</v>
      </c>
      <c r="D91" s="885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>柏木　公一</v>
      </c>
      <c r="R91" s="857"/>
      <c r="S91" s="862" t="str">
        <f>IFERROR(VLOOKUP(S90,科目・教員!$A$2:$B$349,2,0),"")</f>
        <v/>
      </c>
      <c r="T91" s="857"/>
      <c r="U91" s="726"/>
      <c r="W91" s="729"/>
      <c r="X91" s="730"/>
      <c r="Z91" s="855"/>
      <c r="AA91" s="817"/>
      <c r="AB91" s="817"/>
      <c r="AC91" s="817"/>
      <c r="AD91" s="817"/>
      <c r="AE91" s="817"/>
      <c r="AF91" s="817"/>
      <c r="AG91" s="906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>臨床講義室1</v>
      </c>
      <c r="R92" s="857"/>
      <c r="S92" s="862" t="str">
        <f>VLOOKUP($C77,'2025年度(D23後期)'!$B$5:$N$207,COLUMN('2025年度(D23後期)'!$G$5)+1,0)&amp;""</f>
        <v/>
      </c>
      <c r="T92" s="857"/>
      <c r="U92" s="726"/>
      <c r="W92" s="729"/>
      <c r="X92" s="730"/>
      <c r="Z92" s="855"/>
      <c r="AA92" s="817"/>
      <c r="AB92" s="817"/>
      <c r="AC92" s="817"/>
      <c r="AD92" s="817"/>
      <c r="AE92" s="817"/>
      <c r="AF92" s="817"/>
      <c r="AG92" s="906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726"/>
      <c r="W93" s="729"/>
      <c r="X93" s="730"/>
      <c r="Z93" s="856"/>
      <c r="AA93" s="818"/>
      <c r="AB93" s="818"/>
      <c r="AC93" s="818"/>
      <c r="AD93" s="818"/>
      <c r="AE93" s="818"/>
      <c r="AF93" s="818"/>
      <c r="AG93" s="907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01" t="str">
        <f>VLOOKUP($C77,'2025年度(1年後期)'!$B$5:$N$207,COLUMN('2025年度(1年後期)'!$I$5),0)&amp;""</f>
        <v>人体の構造と機能Ⅲ
(桑名先生①)</v>
      </c>
      <c r="D94" s="902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>量的看護学研究法</v>
      </c>
      <c r="R94" s="854"/>
      <c r="S94" s="872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905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905"/>
      <c r="BL94" s="905" t="s">
        <v>386</v>
      </c>
      <c r="BM94" s="905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84" t="str">
        <f>IFERROR(VLOOKUP(C94,科目・教員!$A$2:$B$349,2,0),"")</f>
        <v/>
      </c>
      <c r="D95" s="885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>柏木　公一</v>
      </c>
      <c r="R95" s="857"/>
      <c r="S95" s="862" t="str">
        <f>IFERROR(VLOOKUP(S94,科目・教員!$A$2:$B$349,2,0),"")</f>
        <v/>
      </c>
      <c r="T95" s="857"/>
      <c r="U95" s="733" t="s">
        <v>125</v>
      </c>
      <c r="W95" s="729"/>
      <c r="X95" s="730"/>
      <c r="Y95" s="732" t="s">
        <v>199</v>
      </c>
      <c r="Z95" s="855"/>
      <c r="AA95" s="817"/>
      <c r="AB95" s="817"/>
      <c r="AC95" s="817"/>
      <c r="AD95" s="817"/>
      <c r="AE95" s="817"/>
      <c r="AF95" s="817"/>
      <c r="AG95" s="906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84" t="str">
        <f>VLOOKUP($C77,'2025年度(1年後期)'!$B$5:$N$207,COLUMN('2025年度(1年後期)'!$I$5)+1,0)&amp;""</f>
        <v>101</v>
      </c>
      <c r="D96" s="885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>臨床講義室1</v>
      </c>
      <c r="R96" s="857"/>
      <c r="S96" s="862" t="str">
        <f>VLOOKUP($C77,'2025年度(D23後期)'!$B$5:$N$207,COLUMN('2025年度(D23後期)'!$I$5)+1,0)&amp;""</f>
        <v/>
      </c>
      <c r="T96" s="857"/>
      <c r="U96" s="733" t="s">
        <v>124</v>
      </c>
      <c r="W96" s="729"/>
      <c r="X96" s="730"/>
      <c r="Y96" s="732" t="s">
        <v>198</v>
      </c>
      <c r="Z96" s="855"/>
      <c r="AA96" s="817"/>
      <c r="AB96" s="817"/>
      <c r="AC96" s="817"/>
      <c r="AD96" s="817"/>
      <c r="AE96" s="817"/>
      <c r="AF96" s="817"/>
      <c r="AG96" s="906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82" t="s">
        <v>391</v>
      </c>
      <c r="D97" s="883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34"/>
      <c r="U97" s="734" t="s">
        <v>325</v>
      </c>
      <c r="W97" s="729"/>
      <c r="X97" s="730"/>
      <c r="Y97" s="732" t="s">
        <v>182</v>
      </c>
      <c r="Z97" s="856"/>
      <c r="AA97" s="818"/>
      <c r="AB97" s="818"/>
      <c r="AC97" s="818"/>
      <c r="AD97" s="818"/>
      <c r="AE97" s="818"/>
      <c r="AF97" s="818"/>
      <c r="AG97" s="907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901" t="str">
        <f>VLOOKUP($C77,'2025年度(1年後期)'!$B$5:$N$207,COLUMN('2025年度(1年後期)'!$K$5),0)&amp;""</f>
        <v>国語表現法</v>
      </c>
      <c r="D98" s="902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726"/>
      <c r="W98" s="729"/>
      <c r="X98" s="730"/>
      <c r="Z98" s="866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905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905"/>
      <c r="BL98" s="905" t="s">
        <v>386</v>
      </c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84" t="str">
        <f>IFERROR(VLOOKUP(C98,科目・教員!$A$2:$B$349,2,0),"")</f>
        <v>末田　美香子</v>
      </c>
      <c r="D99" s="885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726"/>
      <c r="W99" s="729"/>
      <c r="X99" s="730"/>
      <c r="Z99" s="855"/>
      <c r="AA99" s="817"/>
      <c r="AB99" s="817"/>
      <c r="AC99" s="817"/>
      <c r="AD99" s="817"/>
      <c r="AE99" s="817"/>
      <c r="AF99" s="817"/>
      <c r="AG99" s="906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84" t="str">
        <f>VLOOKUP($C77,'2025年度(1年後期)'!$B$5:$N$207,COLUMN('2025年度(1年後期)'!$K$5)+1,0)&amp;""</f>
        <v>101</v>
      </c>
      <c r="D100" s="885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VLOOKUP($C77,'2025年度(M1後期)'!$B$5:$N$207,COLUMN('2025年度(M1後期)'!$K$5)+1,0)&amp;""</f>
        <v>感染特論:別途指定
感染演習:別途指定</v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726"/>
      <c r="W100" s="729"/>
      <c r="X100" s="730"/>
      <c r="Z100" s="855"/>
      <c r="AA100" s="817"/>
      <c r="AB100" s="817"/>
      <c r="AC100" s="817"/>
      <c r="AD100" s="817"/>
      <c r="AE100" s="817"/>
      <c r="AF100" s="817"/>
      <c r="AG100" s="906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82" t="s">
        <v>393</v>
      </c>
      <c r="D101" s="883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726"/>
      <c r="W101" s="729"/>
      <c r="X101" s="730"/>
      <c r="Z101" s="855"/>
      <c r="AA101" s="818"/>
      <c r="AB101" s="818"/>
      <c r="AC101" s="818"/>
      <c r="AD101" s="818"/>
      <c r="AE101" s="818"/>
      <c r="AF101" s="818"/>
      <c r="AG101" s="907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>助産学実習Ⅰ(追実習)</v>
      </c>
      <c r="L103" s="842"/>
      <c r="M103" s="841" t="str">
        <f>VLOOKUP($C102,'2025年度(M1後期)'!$B$5:$N$207,COLUMN('2025年度(M1後期)'!$C$5),0)&amp;""</f>
        <v>看護情報・管理学演習Ａ－Ⅰ
成育看護学演習Ａ－Ⅳ(母性)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看護教育学演習Ｂ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綿貫　成明</v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成育:別途指定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44"/>
      <c r="E107" s="843" t="str">
        <f>VLOOKUP($C102,'2025年度(2年後期)'!$B$5:$N$207,COLUMN('2025年度(2年後期)'!$E$5),0)&amp;""</f>
        <v>地域･在宅看護学概論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>助産学実習Ⅰ(追実習)</v>
      </c>
      <c r="L107" s="842"/>
      <c r="M107" s="853" t="str">
        <f>VLOOKUP($C102,'2025年度(M1後期)'!$B$5:$N$207,COLUMN('2025年度(M1後期)'!$E$5),0)&amp;""</f>
        <v>看護情報・管理学演習Ａ－Ⅰ
成育看護学演習Ａ－Ⅳ(母性)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看護教育学演習Ｂ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721" t="s">
        <v>65</v>
      </c>
      <c r="V107" s="735" t="s">
        <v>65</v>
      </c>
      <c r="W107" s="736" t="s">
        <v>65</v>
      </c>
      <c r="X107" s="733" t="s">
        <v>188</v>
      </c>
      <c r="Z107" s="85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柏木　公一</v>
      </c>
      <c r="D108" s="837"/>
      <c r="E108" s="838" t="str">
        <f>IFERROR(VLOOKUP(E107,科目・教員!$A$2:$B$349,2,0),"")</f>
        <v>藤田　淳子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</v>
      </c>
      <c r="D109" s="837"/>
      <c r="E109" s="838" t="str">
        <f>VLOOKUP($C102,'2025年度(2年後期)'!$B$5:$N$207,COLUMN('2025年度(2年後期)'!$E$5)+1,0)&amp;""</f>
        <v>101</v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成育:別途指定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721" t="s">
        <v>397</v>
      </c>
      <c r="V110" s="735" t="s">
        <v>86</v>
      </c>
      <c r="W110" s="736" t="s">
        <v>113</v>
      </c>
      <c r="X110" s="733" t="s">
        <v>69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595" t="s">
        <v>398</v>
      </c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595" t="s">
        <v>385</v>
      </c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595" t="s">
        <v>390</v>
      </c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595" t="s">
        <v>203</v>
      </c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01" t="str">
        <f>VLOOKUP($C102,'2025年度(1年後期)'!$B$5:$N$207,COLUMN('2025年度(1年後期)'!$G$5),0)&amp;""</f>
        <v>人間と教育</v>
      </c>
      <c r="D115" s="902"/>
      <c r="E115" s="871" t="str">
        <f>VLOOKUP($C102,'2025年度(2年後期)'!$B$5:$N$207,COLUMN('2025年度(2年後期)'!$G$5),0)&amp;""</f>
        <v>母性看護援助論Ⅰ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95"/>
      <c r="Z115" s="85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84" t="str">
        <f>IFERROR(VLOOKUP(C115,科目・教員!$A$2:$B$349,2,0),"")</f>
        <v>神原　裕子</v>
      </c>
      <c r="D116" s="885"/>
      <c r="E116" s="861" t="str">
        <f>IFERROR(VLOOKUP(E115,科目・教員!$A$2:$B$349,2,0),"")</f>
        <v>日置　智華子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95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84" t="str">
        <f>VLOOKUP($C102,'2025年度(1年後期)'!$B$5:$N$207,COLUMN('2025年度(1年後期)'!$G$5)+1,0)&amp;""</f>
        <v>202</v>
      </c>
      <c r="D117" s="885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95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82" t="s">
        <v>116</v>
      </c>
      <c r="D118" s="883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95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01" t="str">
        <f>VLOOKUP($C102,'2025年度(1年後期)'!$B$5:$N$207,COLUMN('2025年度(1年後期)'!$I$5),0)&amp;""</f>
        <v>人間と教育</v>
      </c>
      <c r="D119" s="902"/>
      <c r="E119" s="871" t="str">
        <f>VLOOKUP($C102,'2025年度(2年後期)'!$B$5:$N$207,COLUMN('2025年度(2年後期)'!$I$5),0)&amp;""</f>
        <v>薬物療法と看護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905"/>
      <c r="BL119" s="905" t="s">
        <v>224</v>
      </c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84" t="str">
        <f>IFERROR(VLOOKUP(C119,科目・教員!$A$2:$B$349,2,0),"")</f>
        <v>神原　裕子</v>
      </c>
      <c r="D120" s="885"/>
      <c r="E120" s="861" t="str">
        <f>IFERROR(VLOOKUP(E119,科目・教員!$A$2:$B$349,2,0),"")</f>
        <v>本間　典子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95"/>
      <c r="V120" s="732" t="s">
        <v>225</v>
      </c>
      <c r="W120" s="737" t="s">
        <v>183</v>
      </c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84" t="str">
        <f>VLOOKUP($C102,'2025年度(1年後期)'!$B$5:$N$207,COLUMN('2025年度(1年後期)'!$I$5)+1,0)&amp;""</f>
        <v>202</v>
      </c>
      <c r="D121" s="885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95"/>
      <c r="V121" s="732" t="s">
        <v>224</v>
      </c>
      <c r="W121" s="737" t="s">
        <v>84</v>
      </c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82" t="s">
        <v>116</v>
      </c>
      <c r="D122" s="883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95"/>
      <c r="V122" s="732" t="s">
        <v>144</v>
      </c>
      <c r="W122" s="737" t="s">
        <v>194</v>
      </c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95"/>
      <c r="V124" s="733" t="s">
        <v>285</v>
      </c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95"/>
      <c r="V125" s="733" t="s">
        <v>67</v>
      </c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738"/>
      <c r="V126" s="739" t="s">
        <v>325</v>
      </c>
      <c r="W126" s="725"/>
      <c r="X126" s="725"/>
      <c r="Y126" s="725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45967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44"/>
      <c r="E128" s="878" t="str">
        <f>VLOOKUP($C127,'2025年度(2年後期)'!$B$5:$N$207,COLUMN('2025年度(2年後期)'!$C$5),0)&amp;""</f>
        <v>英語S</v>
      </c>
      <c r="F128" s="879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>助産学実習Ⅰ(追実習)</v>
      </c>
      <c r="L128" s="842"/>
      <c r="M128" s="841" t="str">
        <f>VLOOKUP($C127,'2025年度(M1後期)'!$B$5:$N$207,COLUMN('2025年度(M1後期)'!$C$5),0)&amp;""</f>
        <v>がん看護学演習Ａ－Ⅰ
感染症学特論
感染症学演習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看護情報・管理学演習Ｂ
長寿看護学演習Ｂ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559" t="s">
        <v>207</v>
      </c>
      <c r="V128" s="646" t="s">
        <v>161</v>
      </c>
      <c r="W128" s="732" t="s">
        <v>402</v>
      </c>
      <c r="X128" s="733" t="s">
        <v>100</v>
      </c>
      <c r="Z128" s="866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905" t="s">
        <v>192</v>
      </c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>本間　典子</v>
      </c>
      <c r="D129" s="837"/>
      <c r="E129" s="880" t="str">
        <f>IFERROR(VLOOKUP(E128,科目・教員!$A$2:$B$349,2,0),"")</f>
        <v>ﾊﾟｳﾗ･ﾍﾞﾙｳﾞｧﾝｹﾞﾙ</v>
      </c>
      <c r="F129" s="881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>101</v>
      </c>
      <c r="D130" s="837"/>
      <c r="E130" s="880" t="str">
        <f>VLOOKUP($C127,'2025年度(2年後期)'!$B$5:$N$207,COLUMN('2025年度(2年後期)'!$C$5)+1,0)&amp;""</f>
        <v>304</v>
      </c>
      <c r="F130" s="881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がん:別途指定
感染特論:別途指定
感染演習:別途指定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情報:別途指定
長寿:別途指定</v>
      </c>
      <c r="R130" s="837"/>
      <c r="S130" s="857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82" t="s">
        <v>116</v>
      </c>
      <c r="F131" s="88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5" t="s">
        <v>404</v>
      </c>
      <c r="V131" s="647" t="s">
        <v>172</v>
      </c>
      <c r="W131" s="732" t="s">
        <v>182</v>
      </c>
      <c r="X131" s="733" t="s">
        <v>69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911" t="str">
        <f>VLOOKUP($C127,'2025年度(1年後期)'!$B$5:$N$207,COLUMN('2025年度(1年後期)'!$E$5),0)&amp;""</f>
        <v>英語Ⅰ(BD)</v>
      </c>
      <c r="D132" s="879"/>
      <c r="E132" s="878" t="str">
        <f>VLOOKUP($C127,'2025年度(2年後期)'!$B$5:$N$207,COLUMN('2025年度(2年後期)'!$E$5),0)&amp;""</f>
        <v>地域生活とヘルスプロモーション</v>
      </c>
      <c r="F132" s="879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>政策医療看護論Ⅱ</v>
      </c>
      <c r="J132" s="844"/>
      <c r="K132" s="854" t="str">
        <f>VLOOKUP($C127,'2025年度(助産後期)'!$B$5:$N$207,COLUMN('2025年度(助産後期)'!$E$5),0)&amp;""</f>
        <v>助産学実習Ⅰ(追実習)</v>
      </c>
      <c r="L132" s="842"/>
      <c r="M132" s="853" t="str">
        <f>VLOOKUP($C127,'2025年度(M1後期)'!$B$5:$N$207,COLUMN('2025年度(M1後期)'!$E$5),0)&amp;""</f>
        <v>がん看護学演習Ａ－Ⅰ
感染症学特論
感染症学演習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看護情報・管理学演習Ｂ
長寿看護学演習Ｂ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95" t="s">
        <v>405</v>
      </c>
      <c r="V132" s="732" t="s">
        <v>233</v>
      </c>
      <c r="X132" s="730" t="s">
        <v>65</v>
      </c>
      <c r="Z132" s="85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905"/>
      <c r="BL132" s="905"/>
      <c r="BM132" s="905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912" t="str">
        <f>IFERROR(VLOOKUP(C132,科目・教員!$A$2:$B$349,2,0),"")</f>
        <v>ﾊﾟｳﾗ･ﾍﾞﾙｳﾞｧﾝｹﾞﾙ</v>
      </c>
      <c r="D133" s="881"/>
      <c r="E133" s="880" t="str">
        <f>IFERROR(VLOOKUP(E132,科目・教員!$A$2:$B$349,2,0),"")</f>
        <v>藤田　淳子</v>
      </c>
      <c r="F133" s="881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>飯野　京子</v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912" t="str">
        <f>VLOOKUP($C127,'2025年度(1年後期)'!$B$5:$N$207,COLUMN('2025年度(1年後期)'!$E$5)+1,0)&amp;""</f>
        <v>101</v>
      </c>
      <c r="D134" s="881"/>
      <c r="E134" s="880" t="str">
        <f>VLOOKUP($C127,'2025年度(2年後期)'!$B$5:$N$207,COLUMN('2025年度(2年後期)'!$E$5)+1,0)&amp;""</f>
        <v>201</v>
      </c>
      <c r="F134" s="881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>大講義室</v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がん:別途指定
感染特論:別途指定
感染演習:別途指定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情報:別途指定
長寿:別途指定</v>
      </c>
      <c r="R134" s="837"/>
      <c r="S134" s="857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82" t="s">
        <v>116</v>
      </c>
      <c r="D135" s="883"/>
      <c r="E135" s="964" t="s">
        <v>391</v>
      </c>
      <c r="F135" s="965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95"/>
      <c r="V135" s="732" t="s">
        <v>397</v>
      </c>
      <c r="X135" s="730" t="s">
        <v>194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595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595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595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595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901" t="str">
        <f>VLOOKUP($C127,'2025年度(1年後期)'!$B$5:$N$207,COLUMN('2025年度(1年後期)'!$G$5),0)&amp;""</f>
        <v>英語Ⅰ(AC)</v>
      </c>
      <c r="D140" s="902"/>
      <c r="E140" s="871" t="str">
        <f>VLOOKUP($C127,'2025年度(2年後期)'!$B$5:$N$207,COLUMN('2025年度(2年後期)'!$G$5),0)&amp;""</f>
        <v>老年看護学概論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>看護情報学</v>
      </c>
      <c r="J140" s="854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595"/>
      <c r="Z140" s="85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84" t="str">
        <f>IFERROR(VLOOKUP(C140,科目・教員!$A$2:$B$349,2,0),"")</f>
        <v>ﾊﾟｳﾗ･ﾍﾞﾙｳﾞｧﾝｹﾞﾙ</v>
      </c>
      <c r="D141" s="885"/>
      <c r="E141" s="861" t="str">
        <f>IFERROR(VLOOKUP(E140,科目・教員!$A$2:$B$349,2,0),"")</f>
        <v>綿貫　成明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柏木　公一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95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84" t="str">
        <f>VLOOKUP($C127,'2025年度(1年後期)'!$B$5:$N$207,COLUMN('2025年度(1年後期)'!$G$5)+1,0)&amp;""</f>
        <v>101</v>
      </c>
      <c r="D142" s="885"/>
      <c r="E142" s="861" t="str">
        <f>VLOOKUP($C127,'2025年度(2年後期)'!$B$5:$N$207,COLUMN('2025年度(2年後期)'!$G$5)+1,0)&amp;""</f>
        <v>201･202･203･204･基礎実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大講義室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感染特論:別途指定
感染演習:別途指定
成育:別途指定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595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82" t="s">
        <v>116</v>
      </c>
      <c r="D143" s="883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95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54"/>
      <c r="E144" s="871" t="str">
        <f>VLOOKUP($C127,'2025年度(2年後期)'!$B$5:$N$207,COLUMN('2025年度(2年後期)'!$I$5),0)&amp;""</f>
        <v>老年看護学概論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>渡辺　幹司</v>
      </c>
      <c r="D145" s="857"/>
      <c r="E145" s="861" t="str">
        <f>IFERROR(VLOOKUP(E144,科目・教員!$A$2:$B$349,2,0),"")</f>
        <v>綿貫　成明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95"/>
      <c r="V145" s="732" t="s">
        <v>409</v>
      </c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>101</v>
      </c>
      <c r="D146" s="857"/>
      <c r="E146" s="861" t="str">
        <f>VLOOKUP($C127,'2025年度(2年後期)'!$B$5:$N$207,COLUMN('2025年度(2年後期)'!$I$5)+1,0)&amp;""</f>
        <v>201･202･203･204･基礎実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感染特論:別途指定
感染演習:別途指定
成育:別途指定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95"/>
      <c r="V146" s="732" t="s">
        <v>124</v>
      </c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95"/>
      <c r="V147" s="732" t="s">
        <v>69</v>
      </c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595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595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>感染特論:別途指定
感染演習:別途指定</v>
      </c>
      <c r="N150" s="857"/>
      <c r="O150" s="862" t="str">
        <f>VLOOKUP($C127,'2025年度(M1後期)'!$B$5:$N$207,COLUMN('2025年度(M1後期)'!$K$5)+1,0)&amp;""</f>
        <v>感染特論:別途指定
感染演習:別途指定</v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595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738"/>
      <c r="V151" s="725"/>
      <c r="W151" s="725"/>
      <c r="X151" s="725"/>
      <c r="Y151" s="725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45968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78" t="str">
        <f>VLOOKUP($C152,'2025年度(2年後期)'!$B$5:$N$207,COLUMN('2025年度(2年後期)'!$C$5),0)&amp;""</f>
        <v>英語Ⅳ(CD)</v>
      </c>
      <c r="F153" s="879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助産学実習Ⅰ(追実習)</v>
      </c>
      <c r="L153" s="842"/>
      <c r="M153" s="841" t="str">
        <f>VLOOKUP($C152,'2025年度(M1後期)'!$B$5:$N$207,COLUMN('2025年度(M1後期)'!$C$5),0)&amp;""</f>
        <v>看護継続教育
長寿看護学演習Ａ－Ⅰ</v>
      </c>
      <c r="N153" s="842"/>
      <c r="O153" s="843" t="str">
        <f>VLOOKUP($C152,'2025年度(M2後期)'!$B$5:$N$207,COLUMN('2025年度(M2後期)'!$C$5),0)&amp;""</f>
        <v>感染管理看護学演習Ａ－Ⅱ
特別研究</v>
      </c>
      <c r="P153" s="844"/>
      <c r="Q153" s="843" t="str">
        <f>VLOOKUP($C152,'2025年度(D1後期)'!$B$5:$N$207,COLUMN('2025年度(D1後期)'!$C$5),0)&amp;""</f>
        <v>精神看護学演習Ｂ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V153" s="740" t="s">
        <v>100</v>
      </c>
      <c r="W153" s="741" t="s">
        <v>100</v>
      </c>
      <c r="Y153" s="742" t="s">
        <v>410</v>
      </c>
      <c r="Z153" s="866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905" t="s">
        <v>411</v>
      </c>
      <c r="BL153" s="905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80" t="str">
        <f>IFERROR(VLOOKUP(E153,科目・教員!$A$2:$B$349,2,0),"")</f>
        <v>ﾊﾟｳﾗ･ﾍﾞﾙｳﾞｧﾝｹﾞﾙ</v>
      </c>
      <c r="F154" s="881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101</v>
      </c>
      <c r="D155" s="837"/>
      <c r="E155" s="880" t="str">
        <f>VLOOKUP($C152,'2025年度(2年後期)'!$B$5:$N$207,COLUMN('2025年度(2年後期)'!$C$5)+1,0)&amp;""</f>
        <v>201</v>
      </c>
      <c r="F155" s="881"/>
      <c r="G155" s="838" t="str">
        <f>VLOOKUP($C152,'2025年度(3年後期)'!$B$5:$N$207,COLUMN('2025年度(3年後期)'!$C$5)+1,0)&amp;""</f>
        <v>成人：301，302，303</v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教育:臨床講義室1
長寿:別途指定</v>
      </c>
      <c r="N155" s="837"/>
      <c r="O155" s="838" t="str">
        <f>VLOOKUP($C152,'2025年度(M2後期)'!$B$5:$N$207,COLUMN('2025年度(M2後期)'!$C$5)+1,0)&amp;""</f>
        <v>感染:別途指定</v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908" t="s">
        <v>116</v>
      </c>
      <c r="F156" s="909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911" t="str">
        <f>VLOOKUP($C152,'2025年度(1年後期)'!$B$5:$N$207,COLUMN('2025年度(1年後期)'!$E$5),0)&amp;""</f>
        <v>脳と行動</v>
      </c>
      <c r="D157" s="879"/>
      <c r="E157" s="878" t="str">
        <f>VLOOKUP($C152,'2025年度(2年後期)'!$B$5:$N$207,COLUMN('2025年度(2年後期)'!$E$5),0)&amp;""</f>
        <v>英語Ⅳ(CD)</v>
      </c>
      <c r="F157" s="879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助産学実習Ⅰ(追実習)</v>
      </c>
      <c r="L157" s="842"/>
      <c r="M157" s="853" t="str">
        <f>VLOOKUP($C152,'2025年度(M1後期)'!$B$5:$N$207,COLUMN('2025年度(M1後期)'!$E$5),0)&amp;""</f>
        <v>看護継続教育
長寿看護学演習Ａ－Ⅰ</v>
      </c>
      <c r="N157" s="844"/>
      <c r="O157" s="854" t="str">
        <f>VLOOKUP($C152,'2025年度(M2後期)'!$B$5:$N$207,COLUMN('2025年度(M2後期)'!$E$5),0)&amp;""</f>
        <v>感染管理看護学演習Ａ－Ⅱ
特別研究</v>
      </c>
      <c r="P157" s="844"/>
      <c r="Q157" s="854" t="str">
        <f>VLOOKUP($C152,'2025年度(D1後期)'!$B$5:$N$207,COLUMN('2025年度(D1後期)'!$E$5),0)&amp;""</f>
        <v>精神看護学演習Ｂ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735" t="s">
        <v>233</v>
      </c>
      <c r="X157" s="741" t="s">
        <v>65</v>
      </c>
      <c r="Y157" s="742"/>
      <c r="Z157" s="85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905" t="s">
        <v>411</v>
      </c>
      <c r="BL157" s="905"/>
      <c r="BM157" s="905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912" t="str">
        <f>IFERROR(VLOOKUP(C157,科目・教員!$A$2:$B$349,2,0),"")</f>
        <v>田中　健一</v>
      </c>
      <c r="D158" s="881"/>
      <c r="E158" s="880" t="str">
        <f>IFERROR(VLOOKUP(E157,科目・教員!$A$2:$B$349,2,0),"")</f>
        <v>ﾊﾟｳﾗ･ﾍﾞﾙｳﾞｧﾝｹﾞﾙ</v>
      </c>
      <c r="F158" s="881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912" t="str">
        <f>VLOOKUP($C152,'2025年度(1年後期)'!$B$5:$N$207,COLUMN('2025年度(1年後期)'!$E$5)+1,0)&amp;""</f>
        <v>リアルタイム
(101)</v>
      </c>
      <c r="D159" s="881"/>
      <c r="E159" s="880" t="str">
        <f>VLOOKUP($C152,'2025年度(2年後期)'!$B$5:$N$207,COLUMN('2025年度(2年後期)'!$E$5)+1,0)&amp;""</f>
        <v>201</v>
      </c>
      <c r="F159" s="881"/>
      <c r="G159" s="838" t="str">
        <f>VLOOKUP($C152,'2025年度(3年後期)'!$B$5:$N$207,COLUMN('2025年度(3年後期)'!$E$5)+1,0)&amp;""</f>
        <v>成人：301，302，303</v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教育:臨床講義室1
長寿:別途指定</v>
      </c>
      <c r="N159" s="837"/>
      <c r="O159" s="857" t="str">
        <f>VLOOKUP($C152,'2025年度(M2後期)'!$B$5:$N$207,COLUMN('2025年度(M2後期)'!$E$5)+1,0)&amp;""</f>
        <v>感染:別途指定</v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952"/>
      <c r="D160" s="932"/>
      <c r="E160" s="908" t="s">
        <v>116</v>
      </c>
      <c r="F160" s="909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735" t="s">
        <v>86</v>
      </c>
      <c r="X160" s="741" t="s">
        <v>360</v>
      </c>
      <c r="Y160" s="74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726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726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726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726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901" t="str">
        <f>VLOOKUP($C152,'2025年度(1年後期)'!$B$5:$N$207,COLUMN('2025年度(1年後期)'!$G$5),0)&amp;""</f>
        <v>スポーツと健康</v>
      </c>
      <c r="D165" s="902"/>
      <c r="E165" s="871" t="str">
        <f>VLOOKUP($C152,'2025年度(2年後期)'!$B$5:$N$207,COLUMN('2025年度(2年後期)'!$G$5),0)&amp;""</f>
        <v>感染防止技術論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>総合学習
国試の受験申込資料の配布・説明会</v>
      </c>
      <c r="J165" s="854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726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905"/>
      <c r="BL165" s="905"/>
      <c r="BM165" s="905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55"/>
      <c r="B166" s="15" t="s">
        <v>58</v>
      </c>
      <c r="C166" s="884" t="str">
        <f>IFERROR(VLOOKUP(C165,科目・教員!$A$2:$B$349,2,0),"")</f>
        <v>有賀　雅史</v>
      </c>
      <c r="D166" s="885"/>
      <c r="E166" s="861" t="str">
        <f>IFERROR(VLOOKUP(E165,科目・教員!$A$2:$B$349,2,0),"")</f>
        <v>網中　眞由美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>柏木　公一</v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726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84" t="str">
        <f>VLOOKUP($C152,'2025年度(1年後期)'!$B$5:$N$207,COLUMN('2025年度(1年後期)'!$G$5)+1,0)&amp;""</f>
        <v>グラウンド･アリーナ･大講義室</v>
      </c>
      <c r="D167" s="885"/>
      <c r="E167" s="861" t="str">
        <f>VLOOKUP($C152,'2025年度(2年後期)'!$B$5:$N$207,COLUMN('2025年度(2年後期)'!$G$5)+1,0)&amp;""</f>
        <v>201</v>
      </c>
      <c r="F167" s="857"/>
      <c r="G167" s="861" t="str">
        <f>VLOOKUP($C152,'2025年度(3年後期)'!$B$5:$N$207,COLUMN('2025年度(3年後期)'!$G$5)+1,0)&amp;""</f>
        <v>成人：301，302，303</v>
      </c>
      <c r="H167" s="857"/>
      <c r="I167" s="861" t="str">
        <f>VLOOKUP($C152,'2025年度(4年後期)'!$B$5:$N$206,COLUMN('2025年度(4年後期)'!$G$5)+1,0)&amp;""</f>
        <v>研修6･7</v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情報処理室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726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82" t="s">
        <v>157</v>
      </c>
      <c r="D168" s="883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726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901" t="str">
        <f>VLOOKUP($C152,'2025年度(1年後期)'!$B$5:$N$207,COLUMN('2025年度(1年後期)'!$I$5),0)&amp;""</f>
        <v>スポーツと健康</v>
      </c>
      <c r="D169" s="902"/>
      <c r="E169" s="871" t="str">
        <f>VLOOKUP($C152,'2025年度(2年後期)'!$B$5:$N$207,COLUMN('2025年度(2年後期)'!$I$5),0)&amp;""</f>
        <v>小児看護援助論Ⅰ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>総合学習
国試の受験申込資料の配布・説明会</v>
      </c>
      <c r="J169" s="854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905"/>
      <c r="BL169" s="905" t="s">
        <v>177</v>
      </c>
      <c r="BM169" s="905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55"/>
      <c r="B170" s="15" t="s">
        <v>58</v>
      </c>
      <c r="C170" s="884" t="str">
        <f>IFERROR(VLOOKUP(C169,科目・教員!$A$2:$B$349,2,0),"")</f>
        <v>有賀　雅史</v>
      </c>
      <c r="D170" s="885"/>
      <c r="E170" s="861" t="str">
        <f>IFERROR(VLOOKUP(E169,科目・教員!$A$2:$B$349,2,0),"")</f>
        <v>遠藤　数江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>柏木　公一</v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595" t="s">
        <v>263</v>
      </c>
      <c r="W170" s="728" t="s">
        <v>381</v>
      </c>
      <c r="X170" s="743" t="s">
        <v>141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84" t="str">
        <f>VLOOKUP($C152,'2025年度(1年後期)'!$B$5:$N$207,COLUMN('2025年度(1年後期)'!$I$5)+1,0)&amp;""</f>
        <v>グラウンド･アリーナ･大講義室</v>
      </c>
      <c r="D171" s="885"/>
      <c r="E171" s="861" t="str">
        <f>VLOOKUP($C152,'2025年度(2年後期)'!$B$5:$N$207,COLUMN('2025年度(2年後期)'!$I$5)+1,0)&amp;""</f>
        <v>201</v>
      </c>
      <c r="F171" s="857"/>
      <c r="G171" s="861" t="str">
        <f>VLOOKUP($C152,'2025年度(3年後期)'!$B$5:$N$207,COLUMN('2025年度(3年後期)'!$I$5)+1,0)&amp;""</f>
        <v>成人：301，302，303</v>
      </c>
      <c r="H171" s="857"/>
      <c r="I171" s="861" t="str">
        <f>VLOOKUP($C152,'2025年度(4年後期)'!$B$5:$N$206,COLUMN('2025年度(4年後期)'!$I$5)+1,0)&amp;""</f>
        <v>研修6･7</v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情報処理室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595" t="s">
        <v>264</v>
      </c>
      <c r="W171" s="728" t="s">
        <v>124</v>
      </c>
      <c r="X171" s="743" t="s">
        <v>177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82" t="s">
        <v>157</v>
      </c>
      <c r="D172" s="883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595" t="s">
        <v>265</v>
      </c>
      <c r="W172" s="728" t="s">
        <v>69</v>
      </c>
      <c r="X172" s="743" t="s">
        <v>388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905" t="s">
        <v>417</v>
      </c>
      <c r="BL173" s="905"/>
      <c r="BM173" s="905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95"/>
      <c r="V174" s="732" t="s">
        <v>285</v>
      </c>
      <c r="W174" s="728"/>
      <c r="Y174" s="733" t="s">
        <v>300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95"/>
      <c r="V175" s="732" t="s">
        <v>417</v>
      </c>
      <c r="W175" s="728"/>
      <c r="Y175" s="733" t="s">
        <v>301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738"/>
      <c r="V176" s="744" t="s">
        <v>182</v>
      </c>
      <c r="W176" s="745"/>
      <c r="X176" s="725"/>
      <c r="Y176" s="73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45969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45969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03"/>
      <c r="D181" s="947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726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726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726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726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726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726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726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726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726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726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726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913"/>
      <c r="D193" s="915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726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726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726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726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13"/>
      <c r="D197" s="915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726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726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726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726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727"/>
      <c r="V201" s="725"/>
      <c r="W201" s="725"/>
      <c r="X201" s="725"/>
      <c r="Y201" s="725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910">
        <f>C177+1</f>
        <v>45970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825">
        <f>C202</f>
        <v>45970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46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46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726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26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726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26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726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726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726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46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746"/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46"/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46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26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726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26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26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26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726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726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726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727"/>
      <c r="V226" s="725"/>
      <c r="W226" s="725"/>
      <c r="X226" s="725"/>
      <c r="Y226" s="725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45971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1" t="str">
        <f>VLOOKUP($C227,'2025年度(1年後期)'!$B$5:$N$207,COLUMN('2025年度(1年後期)'!$C$5),0)&amp;""</f>
        <v>心と発達</v>
      </c>
      <c r="D228" s="879"/>
      <c r="E228" s="843" t="str">
        <f>VLOOKUP($C227,'2025年度(2年後期)'!$B$5:$N$207,COLUMN('2025年度(2年後期)'!$C$5),0)&amp;""</f>
        <v>精神看護学概論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助産学実習Ⅱ</v>
      </c>
      <c r="L228" s="842"/>
      <c r="M228" s="841" t="str">
        <f>VLOOKUP($C227,'2025年度(M1後期)'!$B$5:$N$207,COLUMN('2025年度(M1後期)'!$C$5),0)&amp;""</f>
        <v>政策医療看護倫理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>特別研究</v>
      </c>
      <c r="T228" s="844"/>
      <c r="U228" s="646" t="s">
        <v>161</v>
      </c>
      <c r="Z228" s="866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2" t="str">
        <f>IFERROR(VLOOKUP(C228,科目・教員!$A$2:$B$349,2,0),"")</f>
        <v>松本　聡子</v>
      </c>
      <c r="D229" s="881"/>
      <c r="E229" s="838" t="str">
        <f>IFERROR(VLOOKUP(E228,科目・教員!$A$2:$B$349,2,0),"")</f>
        <v>森　真喜子</v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>来生　奈巳子</v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647" t="s">
        <v>169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2" t="str">
        <f>VLOOKUP($C227,'2025年度(1年後期)'!$B$5:$N$207,COLUMN('2025年度(1年後期)'!$C$5)+1,0)&amp;""</f>
        <v>101</v>
      </c>
      <c r="D230" s="881"/>
      <c r="E230" s="838" t="str">
        <f>VLOOKUP($C227,'2025年度(2年後期)'!$B$5:$N$207,COLUMN('2025年度(2年後期)'!$C$5)+1,0)&amp;""</f>
        <v>301</v>
      </c>
      <c r="F230" s="837"/>
      <c r="G230" s="838" t="str">
        <f>VLOOKUP($C227,'2025年度(3年後期)'!$B$5:$N$207,COLUMN('2025年度(3年後期)'!$C$5)+1,0)&amp;""</f>
        <v>在宅:在宅実　母性:201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臨床講義室1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U230" s="647" t="s">
        <v>171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82" t="s">
        <v>116</v>
      </c>
      <c r="D231" s="909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647" t="s">
        <v>172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44"/>
      <c r="E232" s="843" t="str">
        <f>VLOOKUP($C227,'2025年度(2年後期)'!$B$5:$N$207,COLUMN('2025年度(2年後期)'!$E$5),0)&amp;""</f>
        <v>薬物療法と看護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助産学実習Ⅱ</v>
      </c>
      <c r="L232" s="842"/>
      <c r="M232" s="853" t="str">
        <f>VLOOKUP($C227,'2025年度(M1後期)'!$B$5:$N$207,COLUMN('2025年度(M1後期)'!$E$5),0)&amp;""</f>
        <v>政策医療看護倫理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>特別研究</v>
      </c>
      <c r="T232" s="844"/>
      <c r="U232" s="735" t="s">
        <v>418</v>
      </c>
      <c r="Z232" s="85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　那美子</v>
      </c>
      <c r="D233" s="837"/>
      <c r="E233" s="838" t="str">
        <f>IFERROR(VLOOKUP(E232,科目・教員!$A$2:$B$349,2,0),"")</f>
        <v>本間　典子</v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>来生　奈巳子</v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35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>301</v>
      </c>
      <c r="F234" s="837"/>
      <c r="G234" s="838" t="str">
        <f>VLOOKUP($C227,'2025年度(3年後期)'!$B$5:$N$207,COLUMN('2025年度(3年後期)'!$E$5)+1,0)&amp;""</f>
        <v>在宅:在宅実　母性:201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臨床講義室1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U234" s="735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35" t="s">
        <v>86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730" t="s">
        <v>419</v>
      </c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730" t="s">
        <v>420</v>
      </c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U238" s="730" t="s">
        <v>422</v>
      </c>
      <c r="W238" s="730" t="s">
        <v>142</v>
      </c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U239" s="730" t="s">
        <v>423</v>
      </c>
      <c r="W239" s="730" t="s">
        <v>143</v>
      </c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54"/>
      <c r="E240" s="871" t="str">
        <f>VLOOKUP($C227,'2025年度(2年後期)'!$B$5:$N$207,COLUMN('2025年度(2年後期)'!$G$5),0)&amp;""</f>
        <v>母性看護援助論Ⅰ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63" t="s">
        <v>270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綿貫　成明</v>
      </c>
      <c r="D241" s="857"/>
      <c r="E241" s="861" t="str">
        <f>IFERROR(VLOOKUP(E240,科目・教員!$A$2:$B$349,2,0),"")</f>
        <v>日置　智華子</v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亀岡　智美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730" t="s">
        <v>270</v>
      </c>
      <c r="W241" s="730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>301</v>
      </c>
      <c r="F242" s="857"/>
      <c r="G242" s="861" t="str">
        <f>VLOOKUP($C227,'2025年度(3年後期)'!$B$5:$N$207,COLUMN('2025年度(3年後期)'!$G$5)+1,0)&amp;""</f>
        <v>在宅:在宅実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臨床講義室1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730"/>
      <c r="W242" s="730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03"/>
      <c r="D243" s="904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730"/>
      <c r="W243" s="730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54"/>
      <c r="E244" s="871" t="str">
        <f>VLOOKUP($C227,'2025年度(2年後期)'!$B$5:$N$207,COLUMN('2025年度(2年後期)'!$I$5),0)&amp;""</f>
        <v>インフルエンザ③
15:00～16:10</v>
      </c>
      <c r="F244" s="854"/>
      <c r="G244" s="871" t="str">
        <f>VLOOKUP($C227,'2025年度(3年後期)'!$B$5:$N$207,COLUMN('2025年度(3年後期)'!$I$5),0)&amp;""</f>
        <v>領域別実習
(インフルエンザ③)</v>
      </c>
      <c r="H244" s="854"/>
      <c r="I244" s="871" t="str">
        <f>VLOOKUP($C227,'2025年度(4年後期)'!$B$5:$N$206,COLUMN('2025年度(4年後期)'!$I$5),0)&amp;""</f>
        <v>インフルエンザ③
15:00～16:10</v>
      </c>
      <c r="J244" s="854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亀岡　智美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臨床講義室1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03"/>
      <c r="D247" s="904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732" t="s">
        <v>225</v>
      </c>
      <c r="W249" s="740" t="s">
        <v>420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732" t="s">
        <v>224</v>
      </c>
      <c r="W250" s="740" t="s">
        <v>124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732" t="s">
        <v>86</v>
      </c>
      <c r="V251" s="725"/>
      <c r="W251" s="747" t="s">
        <v>325</v>
      </c>
      <c r="X251" s="725"/>
      <c r="Y251" s="725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45972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44"/>
      <c r="E253" s="843" t="str">
        <f>VLOOKUP($C252,'2025年度(2年後期)'!$B$5:$N$207,COLUMN('2025年度(2年後期)'!$C$5),0)&amp;""</f>
        <v>基礎看護学実習Ⅱ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>助産学実習Ⅱ</v>
      </c>
      <c r="L253" s="842"/>
      <c r="M253" s="84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成育看護学演習Ｂ
感染管理看護学演習Ｂ
成人看護学演習Ｂ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6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905" t="s">
        <v>198</v>
      </c>
      <c r="BL253" s="905" t="s">
        <v>426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森下　純子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>池田　真弓</v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101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成育:別途指定
感染:別途指定
成人:別途指定</v>
      </c>
      <c r="R255" s="837"/>
      <c r="S255" s="857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13"/>
      <c r="D256" s="914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1" t="str">
        <f>VLOOKUP($C252,'2025年度(1年後期)'!$B$5:$N$207,COLUMN('2025年度(1年後期)'!$E$5),0)&amp;""</f>
        <v>日本人論</v>
      </c>
      <c r="D257" s="879"/>
      <c r="E257" s="843" t="str">
        <f>VLOOKUP($C252,'2025年度(2年後期)'!$B$5:$N$207,COLUMN('2025年度(2年後期)'!$E$5),0)&amp;""</f>
        <v>基礎看護学実習Ⅱ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>助産学実習Ⅱ</v>
      </c>
      <c r="L257" s="842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成育看護学演習Ｂ
感染管理看護学演習Ｂ
成人看護学演習Ｂ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33"/>
      <c r="Z257" s="85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905"/>
      <c r="BL257" s="905" t="s">
        <v>270</v>
      </c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2" t="str">
        <f>IFERROR(VLOOKUP(C257,科目・教員!$A$2:$B$349,2,0),"")</f>
        <v>川出　龍一</v>
      </c>
      <c r="D258" s="881"/>
      <c r="E258" s="838" t="str">
        <f>IFERROR(VLOOKUP(E257,科目・教員!$A$2:$B$349,2,0),"")</f>
        <v>森下　純子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>池田　真弓</v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2" t="str">
        <f>VLOOKUP($C252,'2025年度(1年後期)'!$B$5:$N$207,COLUMN('2025年度(1年後期)'!$E$5)+1,0)&amp;""</f>
        <v>101</v>
      </c>
      <c r="D259" s="881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成育:別途指定
感染:別途指定
成人:別途指定</v>
      </c>
      <c r="R259" s="837"/>
      <c r="S259" s="857" t="str">
        <f>VLOOKUP($C252,'2025年度(D23後期)'!$B$5:$N$207,COLUMN('2025年度(D23後期)'!$E$5)+1,0)&amp;""</f>
        <v/>
      </c>
      <c r="T259" s="837"/>
      <c r="U259" s="726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82" t="s">
        <v>116</v>
      </c>
      <c r="D260" s="883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46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726"/>
      <c r="W261" s="730" t="s">
        <v>427</v>
      </c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726"/>
      <c r="W262" s="748" t="s">
        <v>428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726"/>
      <c r="W263" s="730" t="s">
        <v>429</v>
      </c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726"/>
      <c r="W264" s="749" t="s">
        <v>390</v>
      </c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54"/>
      <c r="E265" s="871" t="str">
        <f>VLOOKUP($C252,'2025年度(2年後期)'!$B$5:$N$207,COLUMN('2025年度(2年後期)'!$G$5),0)&amp;""</f>
        <v>基礎看護学実習Ⅱ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>量的看護学研究法</v>
      </c>
      <c r="R265" s="854"/>
      <c r="S265" s="872" t="str">
        <f>VLOOKUP($C252,'2025年度(D23後期)'!$B$5:$N$207,COLUMN('2025年度(D23後期)'!$G$5),0)&amp;""</f>
        <v>特別研究</v>
      </c>
      <c r="T265" s="854"/>
      <c r="U265" s="726"/>
      <c r="W265" s="730"/>
      <c r="Z265" s="85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905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>小島　優子</v>
      </c>
      <c r="D266" s="857"/>
      <c r="E266" s="861" t="str">
        <f>IFERROR(VLOOKUP(E265,科目・教員!$A$2:$B$349,2,0),"")</f>
        <v>森下　純子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>池田　真弓</v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>柏木　公一</v>
      </c>
      <c r="R266" s="857"/>
      <c r="S266" s="862" t="str">
        <f>IFERROR(VLOOKUP(S265,科目・教員!$A$2:$B$349,2,0),"")</f>
        <v/>
      </c>
      <c r="T266" s="857"/>
      <c r="U266" s="726"/>
      <c r="W266" s="730"/>
      <c r="Z266" s="855"/>
      <c r="AA266" s="817"/>
      <c r="AB266" s="817"/>
      <c r="AC266" s="817"/>
      <c r="AD266" s="817"/>
      <c r="AE266" s="817"/>
      <c r="AF266" s="817"/>
      <c r="AG266" s="906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101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>臨床講義室1</v>
      </c>
      <c r="R267" s="857"/>
      <c r="S267" s="862" t="str">
        <f>VLOOKUP($C252,'2025年度(D23後期)'!$B$5:$N$207,COLUMN('2025年度(D23後期)'!$G$5)+1,0)&amp;""</f>
        <v/>
      </c>
      <c r="T267" s="857"/>
      <c r="U267" s="726"/>
      <c r="W267" s="730"/>
      <c r="Z267" s="855"/>
      <c r="AA267" s="817"/>
      <c r="AB267" s="817"/>
      <c r="AC267" s="817"/>
      <c r="AD267" s="817"/>
      <c r="AE267" s="817"/>
      <c r="AF267" s="817"/>
      <c r="AG267" s="906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726"/>
      <c r="W268" s="730"/>
      <c r="Z268" s="856"/>
      <c r="AA268" s="818"/>
      <c r="AB268" s="818"/>
      <c r="AC268" s="818"/>
      <c r="AD268" s="818"/>
      <c r="AE268" s="818"/>
      <c r="AF268" s="818"/>
      <c r="AG268" s="907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01" t="str">
        <f>VLOOKUP($C252,'2025年度(1年後期)'!$B$5:$N$207,COLUMN('2025年度(1年後期)'!$I$5),0)&amp;""</f>
        <v>人体の構造と機能Ⅲ
(桑名先生②)</v>
      </c>
      <c r="D269" s="902"/>
      <c r="E269" s="871" t="str">
        <f>VLOOKUP($C252,'2025年度(2年後期)'!$B$5:$N$207,COLUMN('2025年度(2年後期)'!$I$5),0)&amp;""</f>
        <v>基礎看護学実習Ⅱ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>量的看護学研究法</v>
      </c>
      <c r="R269" s="854"/>
      <c r="S269" s="872" t="str">
        <f>VLOOKUP($C252,'2025年度(D23後期)'!$B$5:$N$207,COLUMN('2025年度(D23後期)'!$I$5),0)&amp;""</f>
        <v>特別研究</v>
      </c>
      <c r="T269" s="854"/>
      <c r="U269" s="726"/>
      <c r="Z269" s="85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84" t="str">
        <f>IFERROR(VLOOKUP(C269,科目・教員!$A$2:$B$349,2,0),"")</f>
        <v/>
      </c>
      <c r="D270" s="885"/>
      <c r="E270" s="861" t="str">
        <f>IFERROR(VLOOKUP(E269,科目・教員!$A$2:$B$349,2,0),"")</f>
        <v>森下　純子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>池田　真弓</v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>柏木　公一</v>
      </c>
      <c r="R270" s="857"/>
      <c r="S270" s="862" t="str">
        <f>IFERROR(VLOOKUP(S269,科目・教員!$A$2:$B$349,2,0),"")</f>
        <v/>
      </c>
      <c r="T270" s="857"/>
      <c r="U270" s="726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84" t="str">
        <f>VLOOKUP($C252,'2025年度(1年後期)'!$B$5:$N$207,COLUMN('2025年度(1年後期)'!$I$5)+1,0)&amp;""</f>
        <v>101</v>
      </c>
      <c r="D271" s="885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>臨床講義室1</v>
      </c>
      <c r="R271" s="857"/>
      <c r="S271" s="862" t="str">
        <f>VLOOKUP($C252,'2025年度(D23後期)'!$B$5:$N$207,COLUMN('2025年度(D23後期)'!$I$5)+1,0)&amp;""</f>
        <v/>
      </c>
      <c r="T271" s="857"/>
      <c r="U271" s="750" t="s">
        <v>431</v>
      </c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49" t="s">
        <v>391</v>
      </c>
      <c r="D272" s="950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750" t="s">
        <v>141</v>
      </c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901" t="str">
        <f>VLOOKUP($C252,'2025年度(1年後期)'!$B$5:$N$207,COLUMN('2025年度(1年後期)'!$K$5),0)&amp;""</f>
        <v>国語表現法</v>
      </c>
      <c r="D273" s="902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750" t="s">
        <v>367</v>
      </c>
      <c r="Z273" s="85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84" t="str">
        <f>IFERROR(VLOOKUP(C273,科目・教員!$A$2:$B$349,2,0),"")</f>
        <v>末田　美香子</v>
      </c>
      <c r="D274" s="885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>池田　真弓</v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750" t="s">
        <v>69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84" t="str">
        <f>VLOOKUP($C252,'2025年度(1年後期)'!$B$5:$N$207,COLUMN('2025年度(1年後期)'!$K$5)+1,0)&amp;""</f>
        <v>101</v>
      </c>
      <c r="D275" s="885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VLOOKUP($C252,'2025年度(M1後期)'!$B$5:$N$207,COLUMN('2025年度(M1後期)'!$K$5)+1,0)&amp;""</f>
        <v>感染特論:別途指定
感染演習:別途指定</v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726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49" t="s">
        <v>393</v>
      </c>
      <c r="D276" s="950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27"/>
      <c r="V276" s="725"/>
      <c r="W276" s="725"/>
      <c r="X276" s="725"/>
      <c r="Y276" s="725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45973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44"/>
      <c r="E278" s="843" t="str">
        <f>VLOOKUP($C277,'2025年度(2年後期)'!$B$5:$N$207,COLUMN('2025年度(2年後期)'!$C$5),0)&amp;""</f>
        <v>基礎看護学実習Ⅱ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>助産学実習Ⅱ</v>
      </c>
      <c r="L278" s="842"/>
      <c r="M278" s="841" t="str">
        <f>VLOOKUP($C277,'2025年度(M1後期)'!$B$5:$N$207,COLUMN('2025年度(M1後期)'!$C$5),0)&amp;""</f>
        <v>看護情報・管理学演習Ａ－Ⅰ
成育看護学演習Ａ－Ⅳ(母性)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看護教育学演習Ｂ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46" t="s">
        <v>161</v>
      </c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905"/>
      <c r="BL278" s="905"/>
      <c r="BM278" s="905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>本間　典子</v>
      </c>
      <c r="D279" s="837"/>
      <c r="E279" s="838" t="str">
        <f>IFERROR(VLOOKUP(E278,科目・教員!$A$2:$B$349,2,0),"")</f>
        <v>森下　純子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>池田　真弓</v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47" t="s">
        <v>169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大講義室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>母性:301</v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情報:別途指定
成育:別途指定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7" t="s">
        <v>171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7" t="s">
        <v>172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44"/>
      <c r="E282" s="843" t="str">
        <f>VLOOKUP($C277,'2025年度(2年後期)'!$B$5:$N$207,COLUMN('2025年度(2年後期)'!$E$5),0)&amp;""</f>
        <v>基礎看護学実習Ⅱ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>助産学実習Ⅱ</v>
      </c>
      <c r="L282" s="842"/>
      <c r="M282" s="853" t="str">
        <f>VLOOKUP($C277,'2025年度(M1後期)'!$B$5:$N$207,COLUMN('2025年度(M1後期)'!$E$5),0)&amp;""</f>
        <v>看護情報・管理学演習Ａ－Ⅰ
成育看護学演習Ａ－Ⅳ(母性)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看護教育学演習Ｂ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751" t="s">
        <v>65</v>
      </c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905"/>
      <c r="BL282" s="905"/>
      <c r="BM282" s="905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>小島　優子</v>
      </c>
      <c r="D283" s="837"/>
      <c r="E283" s="838" t="str">
        <f>IFERROR(VLOOKUP(E282,科目・教員!$A$2:$B$349,2,0),"")</f>
        <v>森下　純子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>池田　真弓</v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751" t="s">
        <v>193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>母性:301</v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情報:別途指定
成育:別途指定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721" t="s">
        <v>271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721" t="s">
        <v>69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01" t="str">
        <f>VLOOKUP($C277,'2025年度(1年後期)'!$B$5:$N$207,COLUMN('2025年度(1年後期)'!$G$5),0)&amp;""</f>
        <v>人間と教育</v>
      </c>
      <c r="D290" s="902"/>
      <c r="E290" s="871" t="str">
        <f>VLOOKUP($C277,'2025年度(2年後期)'!$B$5:$N$207,COLUMN('2025年度(2年後期)'!$G$5),0)&amp;""</f>
        <v>基礎看護学実習Ⅱ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735" t="s">
        <v>282</v>
      </c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84" t="str">
        <f>IFERROR(VLOOKUP(C290,科目・教員!$A$2:$B$349,2,0),"")</f>
        <v>神原　裕子</v>
      </c>
      <c r="D291" s="885"/>
      <c r="E291" s="861" t="str">
        <f>IFERROR(VLOOKUP(E290,科目・教員!$A$2:$B$349,2,0),"")</f>
        <v>森下　純子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>池田　真弓</v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735" t="s">
        <v>183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84" t="str">
        <f>VLOOKUP($C277,'2025年度(1年後期)'!$B$5:$N$207,COLUMN('2025年度(1年後期)'!$G$5)+1,0)&amp;""</f>
        <v>202</v>
      </c>
      <c r="D292" s="885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>別途指定</v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735" t="s">
        <v>84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82" t="s">
        <v>116</v>
      </c>
      <c r="D293" s="883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735" t="s">
        <v>86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01" t="str">
        <f>VLOOKUP($C277,'2025年度(1年後期)'!$B$5:$N$207,COLUMN('2025年度(1年後期)'!$I$5),0)&amp;""</f>
        <v>人間と教育</v>
      </c>
      <c r="D294" s="902"/>
      <c r="E294" s="871" t="str">
        <f>VLOOKUP($C277,'2025年度(2年後期)'!$B$5:$N$207,COLUMN('2025年度(2年後期)'!$I$5),0)&amp;""</f>
        <v>基礎看護学実習Ⅱ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84" t="str">
        <f>IFERROR(VLOOKUP(C294,科目・教員!$A$2:$B$349,2,0),"")</f>
        <v>神原　裕子</v>
      </c>
      <c r="D295" s="885"/>
      <c r="E295" s="861" t="str">
        <f>IFERROR(VLOOKUP(E294,科目・教員!$A$2:$B$349,2,0),"")</f>
        <v>森下　純子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>池田　真弓</v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84" t="str">
        <f>VLOOKUP($C277,'2025年度(1年後期)'!$B$5:$N$207,COLUMN('2025年度(1年後期)'!$I$5)+1,0)&amp;""</f>
        <v>202</v>
      </c>
      <c r="D296" s="885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>別途指定</v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82" t="s">
        <v>116</v>
      </c>
      <c r="D297" s="883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>池田　真弓</v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725"/>
      <c r="V301" s="725"/>
      <c r="W301" s="725"/>
      <c r="X301" s="725"/>
      <c r="Y301" s="725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45974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911" t="str">
        <f>VLOOKUP($C302,'2025年度(1年後期)'!$B$5:$N$207,COLUMN('2025年度(1年後期)'!$C$5),0)&amp;""</f>
        <v>英語Ⅰ(BD)</v>
      </c>
      <c r="D303" s="879"/>
      <c r="E303" s="843" t="str">
        <f>VLOOKUP($C302,'2025年度(2年後期)'!$B$5:$N$207,COLUMN('2025年度(2年後期)'!$C$5),0)&amp;""</f>
        <v>基礎看護学実習Ⅱ</v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>助産学実習Ⅱ</v>
      </c>
      <c r="L303" s="842"/>
      <c r="M303" s="841" t="str">
        <f>VLOOKUP($C302,'2025年度(M1後期)'!$B$5:$N$207,COLUMN('2025年度(M1後期)'!$C$5),0)&amp;""</f>
        <v>国際看護学演習Ａ－Ⅰ
がん看護学演習Ａ－Ⅰ
感染症学特論
感染症学演習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>看護情報・管理学演習Ｂ
長寿看護学演習Ｂ</v>
      </c>
      <c r="R303" s="844"/>
      <c r="S303" s="854" t="str">
        <f>VLOOKUP($C302,'2025年度(D23後期)'!$B$5:$N$207,COLUMN('2025年度(D23後期)'!$C$5),0)&amp;""</f>
        <v>特別研究</v>
      </c>
      <c r="T303" s="844"/>
      <c r="U303" s="720" t="s">
        <v>302</v>
      </c>
      <c r="V303" s="728" t="s">
        <v>100</v>
      </c>
      <c r="Z303" s="866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912" t="str">
        <f>IFERROR(VLOOKUP(C303,科目・教員!$A$2:$B$349,2,0),"")</f>
        <v>ﾊﾟｳﾗ･ﾍﾞﾙｳﾞｧﾝｹﾞﾙ</v>
      </c>
      <c r="D304" s="881"/>
      <c r="E304" s="838" t="str">
        <f>IFERROR(VLOOKUP(E303,科目・教員!$A$2:$B$349,2,0),"")</f>
        <v>森下　純子</v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>池田　真弓</v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912" t="str">
        <f>VLOOKUP($C302,'2025年度(1年後期)'!$B$5:$N$207,COLUMN('2025年度(1年後期)'!$C$5)+1,0)&amp;""</f>
        <v>101</v>
      </c>
      <c r="D305" s="881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母性:201･母小実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>情報:別途指定
長寿:別途指定</v>
      </c>
      <c r="R305" s="837"/>
      <c r="S305" s="857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82" t="s">
        <v>116</v>
      </c>
      <c r="D306" s="88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9" t="s">
        <v>86</v>
      </c>
      <c r="V306" s="728" t="s">
        <v>113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911" t="str">
        <f>VLOOKUP($C302,'2025年度(1年後期)'!$B$5:$N$207,COLUMN('2025年度(1年後期)'!$E$5),0)&amp;""</f>
        <v>英語Ⅰ(BD)</v>
      </c>
      <c r="D307" s="879"/>
      <c r="E307" s="843" t="str">
        <f>VLOOKUP($C302,'2025年度(2年後期)'!$B$5:$N$207,COLUMN('2025年度(2年後期)'!$E$5),0)&amp;""</f>
        <v>基礎看護学実習Ⅱ</v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>政策医療看護論Ⅱ</v>
      </c>
      <c r="J307" s="844"/>
      <c r="K307" s="854" t="str">
        <f>VLOOKUP($C302,'2025年度(助産後期)'!$B$5:$N$207,COLUMN('2025年度(助産後期)'!$E$5),0)&amp;""</f>
        <v>助産学実習Ⅱ</v>
      </c>
      <c r="L307" s="842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>看護情報・管理学演習Ｂ
長寿看護学演習Ｂ</v>
      </c>
      <c r="R307" s="844"/>
      <c r="S307" s="854" t="str">
        <f>VLOOKUP($C302,'2025年度(D23後期)'!$B$5:$N$207,COLUMN('2025年度(D23後期)'!$E$5),0)&amp;""</f>
        <v>特別研究</v>
      </c>
      <c r="T307" s="844"/>
      <c r="U307" s="25"/>
      <c r="Z307" s="85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905"/>
      <c r="BL307" s="905"/>
      <c r="BM307" s="905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912" t="str">
        <f>IFERROR(VLOOKUP(C307,科目・教員!$A$2:$B$349,2,0),"")</f>
        <v>ﾊﾟｳﾗ･ﾍﾞﾙｳﾞｧﾝｹﾞﾙ</v>
      </c>
      <c r="D308" s="881"/>
      <c r="E308" s="838" t="str">
        <f>IFERROR(VLOOKUP(E307,科目・教員!$A$2:$B$349,2,0),"")</f>
        <v>森下　純子</v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>飯野　京子</v>
      </c>
      <c r="J308" s="837"/>
      <c r="K308" s="857" t="str">
        <f>IFERROR(VLOOKUP(K307,科目・教員!$A$2:$B$349,2,0),"")</f>
        <v>池田　真弓</v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912" t="str">
        <f>VLOOKUP($C302,'2025年度(1年後期)'!$B$5:$N$207,COLUMN('2025年度(1年後期)'!$E$5)+1,0)&amp;""</f>
        <v>101</v>
      </c>
      <c r="D309" s="881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母性:201･母小実</v>
      </c>
      <c r="H309" s="837"/>
      <c r="I309" s="838" t="str">
        <f>VLOOKUP($C302,'2025年度(4年後期)'!$B$5:$N$206,COLUMN('2025年度(4年後期)'!$E$5)+1,0)&amp;""</f>
        <v>大講義室</v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>情報:別途指定
長寿:別途指定</v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82" t="s">
        <v>116</v>
      </c>
      <c r="D310" s="883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 t="s">
        <v>432</v>
      </c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 t="s">
        <v>433</v>
      </c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 t="s">
        <v>96</v>
      </c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54"/>
      <c r="E315" s="871" t="str">
        <f>VLOOKUP($C302,'2025年度(2年後期)'!$B$5:$N$207,COLUMN('2025年度(2年後期)'!$G$5),0)&amp;""</f>
        <v>基礎看護学実習Ⅱ</v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>看護情報学</v>
      </c>
      <c r="J315" s="854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905" t="s">
        <v>434</v>
      </c>
      <c r="BK315" s="905"/>
      <c r="BL315" s="905"/>
      <c r="BM315" s="905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>水野　正之</v>
      </c>
      <c r="D316" s="857"/>
      <c r="E316" s="861" t="str">
        <f>IFERROR(VLOOKUP(E315,科目・教員!$A$2:$B$349,2,0),"")</f>
        <v>森下　純子</v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>柏木　公一</v>
      </c>
      <c r="J316" s="857"/>
      <c r="K316" s="862" t="str">
        <f>IFERROR(VLOOKUP(K315,科目・教員!$A$2:$B$349,2,0),"")</f>
        <v>池田　真弓</v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V316" s="740" t="s">
        <v>193</v>
      </c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906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101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>母性:201･母小実</v>
      </c>
      <c r="H317" s="857"/>
      <c r="I317" s="861" t="str">
        <f>VLOOKUP($C302,'2025年度(4年後期)'!$B$5:$N$206,COLUMN('2025年度(4年後期)'!$G$5)+1,0)&amp;""</f>
        <v>大講義室</v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感染特論:別途指定
感染演習:別途指定
成育:別途指定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V317" s="740" t="s">
        <v>435</v>
      </c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906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V318" s="740" t="s">
        <v>325</v>
      </c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907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54"/>
      <c r="E319" s="871" t="str">
        <f>VLOOKUP($C302,'2025年度(2年後期)'!$B$5:$N$207,COLUMN('2025年度(2年後期)'!$I$5),0)&amp;""</f>
        <v>基礎看護学実習Ⅱ</v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25"/>
      <c r="V319" s="740"/>
      <c r="Z319" s="85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>渡辺　幹司</v>
      </c>
      <c r="D320" s="857"/>
      <c r="E320" s="861" t="str">
        <f>IFERROR(VLOOKUP(E319,科目・教員!$A$2:$B$349,2,0),"")</f>
        <v>森下　純子</v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>池田　真弓</v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V320" s="740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101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>母性:201･母小実</v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感染特論:別途指定
感染演習:別途指定
成育:別途指定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V321" s="740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13"/>
      <c r="D322" s="915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V322" s="740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901" t="str">
        <f>VLOOKUP($C302,'2025年度(1年後期)'!$B$5:$N$207,COLUMN('2025年度(1年後期)'!$K$5),0)&amp;""</f>
        <v>中国語</v>
      </c>
      <c r="D323" s="902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84" t="str">
        <f>IFERROR(VLOOKUP(C323,科目・教員!$A$2:$B$349,2,0),"")</f>
        <v>黄　馨逸</v>
      </c>
      <c r="D324" s="885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>池田　真弓</v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84" t="str">
        <f>VLOOKUP($C302,'2025年度(1年後期)'!$B$5:$N$207,COLUMN('2025年度(1年後期)'!$K$5)+1,0)&amp;""</f>
        <v>101</v>
      </c>
      <c r="D325" s="885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>感染特論:別途指定
感染演習:別途指定</v>
      </c>
      <c r="N325" s="857"/>
      <c r="O325" s="862" t="str">
        <f>VLOOKUP($C302,'2025年度(M1後期)'!$B$5:$N$207,COLUMN('2025年度(M1後期)'!$K$5)+1,0)&amp;""</f>
        <v>感染特論:別途指定
感染演習:別途指定</v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82" t="s">
        <v>391</v>
      </c>
      <c r="D326" s="883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725"/>
      <c r="W326" s="725"/>
      <c r="X326" s="725"/>
      <c r="Y326" s="725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45975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44"/>
      <c r="E328" s="843" t="str">
        <f>VLOOKUP($C327,'2025年度(2年後期)'!$B$5:$N$207,COLUMN('2025年度(2年後期)'!$C$5),0)&amp;""</f>
        <v>基礎看護学実習Ⅱ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助産学実習Ⅱ</v>
      </c>
      <c r="L328" s="842"/>
      <c r="M328" s="841" t="str">
        <f>VLOOKUP($C327,'2025年度(M1後期)'!$B$5:$N$207,COLUMN('2025年度(M1後期)'!$C$5),0)&amp;""</f>
        <v>看護継続教育
長寿看護学演習Ａ－Ⅰ</v>
      </c>
      <c r="N328" s="842"/>
      <c r="O328" s="843" t="str">
        <f>VLOOKUP($C327,'2025年度(M2後期)'!$B$5:$N$207,COLUMN('2025年度(M2後期)'!$C$5),0)&amp;""</f>
        <v>感染管理看護学演習Ａ－Ⅱ
特別研究</v>
      </c>
      <c r="P328" s="844"/>
      <c r="Q328" s="843" t="str">
        <f>VLOOKUP($C327,'2025年度(D1後期)'!$B$5:$N$207,COLUMN('2025年度(D1後期)'!$C$5),0)&amp;""</f>
        <v>精神看護学演習Ｂ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752" t="s">
        <v>100</v>
      </c>
      <c r="Z328" s="866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 t="s">
        <v>139</v>
      </c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柏木　公一</v>
      </c>
      <c r="D329" s="837"/>
      <c r="E329" s="838" t="str">
        <f>IFERROR(VLOOKUP(E328,科目・教員!$A$2:$B$349,2,0),"")</f>
        <v>森下　純子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752" t="s">
        <v>141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母性:201･母小実　小児:202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>304</v>
      </c>
      <c r="L330" s="859"/>
      <c r="M330" s="868" t="str">
        <f>VLOOKUP($C327,'2025年度(M1後期)'!$B$5:$N$207,COLUMN('2025年度(M1後期)'!$C$5)+1,0)&amp;""</f>
        <v>教育:臨床講義室1
長寿:別途指定</v>
      </c>
      <c r="N330" s="837"/>
      <c r="O330" s="838" t="str">
        <f>VLOOKUP($C327,'2025年度(M2後期)'!$B$5:$N$207,COLUMN('2025年度(M2後期)'!$C$5)+1,0)&amp;""</f>
        <v>感染:別途指定</v>
      </c>
      <c r="P330" s="837"/>
      <c r="Q330" s="838" t="str">
        <f>VLOOKUP($C327,'2025年度(D1後期)'!$B$5:$N$207,COLUMN('2025年度(D1後期)'!$C$5)+1,0)&amp;""</f>
        <v>別途指定</v>
      </c>
      <c r="R330" s="837"/>
      <c r="S330" s="857" t="str">
        <f>VLOOKUP($C327,'2025年度(D23後期)'!$B$5:$N$207,COLUMN('2025年度(D23後期)'!$C$5)+1,0)&amp;""</f>
        <v/>
      </c>
      <c r="T330" s="837"/>
      <c r="U330" s="752" t="s">
        <v>139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913"/>
      <c r="D331" s="914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752" t="s">
        <v>144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44"/>
      <c r="E332" s="843" t="str">
        <f>VLOOKUP($C327,'2025年度(2年後期)'!$B$5:$N$207,COLUMN('2025年度(2年後期)'!$E$5),0)&amp;""</f>
        <v>基礎看護学実習Ⅱ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助産学実習Ⅱ</v>
      </c>
      <c r="L332" s="842"/>
      <c r="M332" s="853" t="str">
        <f>VLOOKUP($C327,'2025年度(M1後期)'!$B$5:$N$207,COLUMN('2025年度(M1後期)'!$E$5),0)&amp;""</f>
        <v>看護継続教育
長寿看護学演習Ａ－Ⅰ</v>
      </c>
      <c r="N332" s="844"/>
      <c r="O332" s="854" t="str">
        <f>VLOOKUP($C327,'2025年度(M2後期)'!$B$5:$N$207,COLUMN('2025年度(M2後期)'!$E$5),0)&amp;""</f>
        <v>感染管理看護学演習Ａ－Ⅱ
特別研究</v>
      </c>
      <c r="P332" s="844"/>
      <c r="Q332" s="854" t="str">
        <f>VLOOKUP($C327,'2025年度(D1後期)'!$B$5:$N$207,COLUMN('2025年度(D1後期)'!$E$5),0)&amp;""</f>
        <v>精神看護学演習Ｂ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595" t="s">
        <v>65</v>
      </c>
      <c r="Z332" s="85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綿貫　成明</v>
      </c>
      <c r="D333" s="837"/>
      <c r="E333" s="838" t="str">
        <f>IFERROR(VLOOKUP(E332,科目・教員!$A$2:$B$349,2,0),"")</f>
        <v>森下　純子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95" t="s">
        <v>200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母性:201･母小実　小児:202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>304</v>
      </c>
      <c r="L334" s="859"/>
      <c r="M334" s="836" t="str">
        <f>VLOOKUP($C327,'2025年度(M1後期)'!$B$5:$N$207,COLUMN('2025年度(M1後期)'!$E$5)+1,0)&amp;""</f>
        <v>教育:臨床講義室1
長寿:別途指定</v>
      </c>
      <c r="N334" s="837"/>
      <c r="O334" s="857" t="str">
        <f>VLOOKUP($C327,'2025年度(M2後期)'!$B$5:$N$207,COLUMN('2025年度(M2後期)'!$E$5)+1,0)&amp;""</f>
        <v>感染:別途指定</v>
      </c>
      <c r="P334" s="837"/>
      <c r="Q334" s="857" t="str">
        <f>VLOOKUP($C327,'2025年度(D1後期)'!$B$5:$N$207,COLUMN('2025年度(D1後期)'!$E$5)+1,0)&amp;""</f>
        <v>別途指定</v>
      </c>
      <c r="R334" s="837"/>
      <c r="S334" s="857" t="str">
        <f>VLOOKUP($C327,'2025年度(D23後期)'!$B$5:$N$207,COLUMN('2025年度(D23後期)'!$E$5)+1,0)&amp;""</f>
        <v/>
      </c>
      <c r="T334" s="837"/>
      <c r="U334" s="595" t="s">
        <v>439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95" t="s">
        <v>440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726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726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726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726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901" t="str">
        <f>VLOOKUP($C327,'2025年度(1年後期)'!$B$5:$N$207,COLUMN('2025年度(1年後期)'!$G$5),0)&amp;""</f>
        <v>スポーツと健康</v>
      </c>
      <c r="D340" s="902"/>
      <c r="E340" s="871" t="str">
        <f>VLOOKUP($C327,'2025年度(2年後期)'!$B$5:$N$207,COLUMN('2025年度(2年後期)'!$G$5),0)&amp;""</f>
        <v>基礎看護学実習Ⅱ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726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905"/>
      <c r="BL340" s="905"/>
      <c r="BM340" s="905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84" t="str">
        <f>IFERROR(VLOOKUP(C340,科目・教員!$A$2:$B$349,2,0),"")</f>
        <v>有賀　雅史</v>
      </c>
      <c r="D341" s="885"/>
      <c r="E341" s="861" t="str">
        <f>IFERROR(VLOOKUP(E340,科目・教員!$A$2:$B$349,2,0),"")</f>
        <v>森下　純子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>柏木　公一</v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726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84" t="str">
        <f>VLOOKUP($C327,'2025年度(1年後期)'!$B$5:$N$207,COLUMN('2025年度(1年後期)'!$G$5)+1,0)&amp;""</f>
        <v>グラウンド･アリーナ･大講義室</v>
      </c>
      <c r="D342" s="885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>母性:201･母小実　小児:202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情報処理室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726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82" t="s">
        <v>157</v>
      </c>
      <c r="D343" s="883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726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スポーツと健康</v>
      </c>
      <c r="D344" s="902"/>
      <c r="E344" s="871" t="str">
        <f>VLOOKUP($C327,'2025年度(2年後期)'!$B$5:$N$207,COLUMN('2025年度(2年後期)'!$I$5),0)&amp;""</f>
        <v>基礎看護学実習Ⅱ</v>
      </c>
      <c r="F344" s="854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726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905"/>
      <c r="BL344" s="905"/>
      <c r="BM344" s="905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有賀　雅史</v>
      </c>
      <c r="D345" s="885"/>
      <c r="E345" s="861" t="str">
        <f>IFERROR(VLOOKUP(E344,科目・教員!$A$2:$B$349,2,0),"")</f>
        <v>森下　純子</v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>柏木　公一</v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726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グラウンド･アリーナ･大講義室</v>
      </c>
      <c r="D346" s="885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>母性:201･母小実</v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情報処理室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726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157</v>
      </c>
      <c r="D347" s="883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726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>田中　健一</v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732" t="s">
        <v>141</v>
      </c>
      <c r="Y349" s="733" t="s">
        <v>300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オンデマンド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732" t="s">
        <v>139</v>
      </c>
      <c r="Y350" s="733" t="s">
        <v>301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744" t="s">
        <v>69</v>
      </c>
      <c r="V351" s="725"/>
      <c r="W351" s="725"/>
      <c r="X351" s="725"/>
      <c r="Y351" s="73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45976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45976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726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46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903"/>
      <c r="D356" s="947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U356" s="726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726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951"/>
      <c r="J360" s="915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53"/>
      <c r="AK364" s="953"/>
      <c r="AL364" s="953"/>
      <c r="AM364" s="953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9"/>
      <c r="AK365" s="959"/>
      <c r="AL365" s="961"/>
      <c r="AM365" s="959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56"/>
      <c r="BB365" s="941"/>
      <c r="BC365" s="956"/>
      <c r="BD365" s="941"/>
      <c r="BE365" s="956"/>
      <c r="BF365" s="938"/>
      <c r="BG365" s="938"/>
      <c r="BH365" s="941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60"/>
      <c r="AK366" s="960"/>
      <c r="AL366" s="962"/>
      <c r="AM366" s="960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57"/>
      <c r="BB366" s="942"/>
      <c r="BC366" s="957"/>
      <c r="BD366" s="942"/>
      <c r="BE366" s="957"/>
      <c r="BF366" s="939"/>
      <c r="BG366" s="939"/>
      <c r="BH366" s="942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60"/>
      <c r="AK367" s="960"/>
      <c r="AL367" s="962"/>
      <c r="AM367" s="960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57"/>
      <c r="BB367" s="942"/>
      <c r="BC367" s="957"/>
      <c r="BD367" s="942"/>
      <c r="BE367" s="957"/>
      <c r="BF367" s="939"/>
      <c r="BG367" s="939"/>
      <c r="BH367" s="942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913"/>
      <c r="D368" s="915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60"/>
      <c r="AK368" s="960"/>
      <c r="AL368" s="962"/>
      <c r="AM368" s="960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58"/>
      <c r="BB368" s="943"/>
      <c r="BC368" s="958"/>
      <c r="BD368" s="943"/>
      <c r="BE368" s="958"/>
      <c r="BF368" s="940"/>
      <c r="BG368" s="940"/>
      <c r="BH368" s="943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4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4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4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13"/>
      <c r="D372" s="915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5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725"/>
      <c r="V376" s="725"/>
      <c r="W376" s="725"/>
      <c r="X376" s="725"/>
      <c r="Y376" s="725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910">
        <f>C352+1</f>
        <v>45977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825">
        <f>C377</f>
        <v>45977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46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6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725"/>
      <c r="V401" s="725"/>
      <c r="W401" s="725"/>
      <c r="X401" s="725"/>
      <c r="Y401" s="725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45978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911" t="str">
        <f>VLOOKUP($C402,'2025年度(1年後期)'!$B$5:$N$207,COLUMN('2025年度(1年後期)'!$C$5),0)&amp;""</f>
        <v>心と発達</v>
      </c>
      <c r="D403" s="879"/>
      <c r="E403" s="843" t="str">
        <f>VLOOKUP($C402,'2025年度(2年後期)'!$B$5:$N$207,COLUMN('2025年度(2年後期)'!$C$5),0)&amp;""</f>
        <v>基礎看護学実習Ⅱ</v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>助産学実習Ⅱ</v>
      </c>
      <c r="L403" s="842"/>
      <c r="M403" s="841" t="str">
        <f>VLOOKUP($C402,'2025年度(M1後期)'!$B$5:$N$207,COLUMN('2025年度(M1後期)'!$C$5),0)&amp;""</f>
        <v>政策医療看護倫理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V403" s="735" t="s">
        <v>100</v>
      </c>
      <c r="Z403" s="866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912" t="str">
        <f>IFERROR(VLOOKUP(C403,科目・教員!$A$2:$B$349,2,0),"")</f>
        <v>松本　聡子</v>
      </c>
      <c r="D404" s="881"/>
      <c r="E404" s="838" t="str">
        <f>IFERROR(VLOOKUP(E403,科目・教員!$A$2:$B$349,2,0),"")</f>
        <v>森下　純子</v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>来生　奈巳子</v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V404" s="735" t="s">
        <v>183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912" t="str">
        <f>VLOOKUP($C402,'2025年度(1年後期)'!$B$5:$N$207,COLUMN('2025年度(1年後期)'!$C$5)+1,0)&amp;""</f>
        <v>101</v>
      </c>
      <c r="D405" s="881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>母性:201･母小実</v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臨床講義室1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82" t="s">
        <v>116</v>
      </c>
      <c r="D406" s="909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V406" s="735" t="s">
        <v>86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43" t="str">
        <f>VLOOKUP($C402,'2025年度(2年後期)'!$B$5:$N$207,COLUMN('2025年度(2年後期)'!$E$5),0)&amp;""</f>
        <v>基礎看護学実習Ⅱ</v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助産学実習Ⅱ</v>
      </c>
      <c r="L407" s="842"/>
      <c r="M407" s="853" t="str">
        <f>VLOOKUP($C402,'2025年度(M1後期)'!$B$5:$N$207,COLUMN('2025年度(M1後期)'!$E$5),0)&amp;""</f>
        <v>政策医療看護倫理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>特別研究</v>
      </c>
      <c r="T407" s="844"/>
      <c r="U407" s="751" t="s">
        <v>65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38" t="str">
        <f>IFERROR(VLOOKUP(E407,科目・教員!$A$2:$B$349,2,0),"")</f>
        <v>森下　純子</v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>来生　奈巳子</v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751" t="s">
        <v>193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>母性:201･母小実</v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臨床講義室1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721" t="s">
        <v>271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721" t="s">
        <v>69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726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726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726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726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54"/>
      <c r="E415" s="871" t="str">
        <f>VLOOKUP($C402,'2025年度(2年後期)'!$B$5:$N$207,COLUMN('2025年度(2年後期)'!$G$5),0)&amp;""</f>
        <v>基礎看護学実習Ⅱ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905"/>
      <c r="BL415" s="905"/>
      <c r="BM415" s="905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>森下　純子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亀岡　智美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753" t="s">
        <v>68</v>
      </c>
      <c r="W416" s="740" t="s">
        <v>193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>母性:201･母小実</v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臨床講義室1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95" t="s">
        <v>253</v>
      </c>
      <c r="W417" s="740" t="s">
        <v>179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903"/>
      <c r="D418" s="904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95" t="s">
        <v>69</v>
      </c>
      <c r="W418" s="740" t="s">
        <v>181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54"/>
      <c r="E419" s="871" t="str">
        <f>VLOOKUP($C402,'2025年度(2年後期)'!$B$5:$N$207,COLUMN('2025年度(2年後期)'!$I$5),0)&amp;""</f>
        <v>基礎看護学実習Ⅱ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綿貫　成明</v>
      </c>
      <c r="D420" s="857"/>
      <c r="E420" s="861" t="str">
        <f>IFERROR(VLOOKUP(E419,科目・教員!$A$2:$B$349,2,0),"")</f>
        <v>森下　純子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亀岡　智美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726"/>
      <c r="W420" s="740"/>
      <c r="Y420" s="752" t="s">
        <v>277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202・203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>母性:201･母小実</v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臨床講義室1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726"/>
      <c r="W421" s="740"/>
      <c r="Y421" s="752" t="s">
        <v>346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903"/>
      <c r="D422" s="904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726"/>
      <c r="W422" s="740"/>
      <c r="Y422" s="752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905"/>
      <c r="BL423" s="905"/>
      <c r="BM423" s="905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732" t="s">
        <v>225</v>
      </c>
      <c r="V424" s="730" t="s">
        <v>444</v>
      </c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732" t="s">
        <v>224</v>
      </c>
      <c r="V425" s="730" t="s">
        <v>113</v>
      </c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732" t="s">
        <v>86</v>
      </c>
      <c r="V426" s="765" t="s">
        <v>443</v>
      </c>
      <c r="W426" s="725"/>
      <c r="X426" s="725"/>
      <c r="Y426" s="725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45979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日本人論</v>
      </c>
      <c r="D428" s="879"/>
      <c r="E428" s="843" t="str">
        <f>VLOOKUP($C427,'2025年度(2年後期)'!$B$5:$N$207,COLUMN('2025年度(2年後期)'!$C$5),0)&amp;""</f>
        <v>基礎看護学実習Ⅱ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>助産学実習Ⅱ</v>
      </c>
      <c r="L428" s="842"/>
      <c r="M428" s="84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成育看護学演習Ｂ
感染管理看護学演習Ｂ
成人看護学演習Ｂ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728" t="s">
        <v>99</v>
      </c>
      <c r="W428" s="752" t="s">
        <v>207</v>
      </c>
      <c r="X428" s="728" t="s">
        <v>100</v>
      </c>
      <c r="Z428" s="866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905" t="s">
        <v>198</v>
      </c>
      <c r="BL428" s="905" t="s">
        <v>225</v>
      </c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川出　龍一</v>
      </c>
      <c r="D429" s="881"/>
      <c r="E429" s="838" t="str">
        <f>IFERROR(VLOOKUP(E428,科目・教員!$A$2:$B$349,2,0),"")</f>
        <v>森下　純子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>池田　真弓</v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101</v>
      </c>
      <c r="D430" s="881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>母性:201･母小実</v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成育:別途指定
感染:別途指定
成人:別途指定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728" t="s">
        <v>69</v>
      </c>
      <c r="W431" s="752" t="s">
        <v>42</v>
      </c>
      <c r="X431" s="728" t="s">
        <v>182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44"/>
      <c r="E432" s="843" t="str">
        <f>VLOOKUP($C427,'2025年度(2年後期)'!$B$5:$N$207,COLUMN('2025年度(2年後期)'!$E$5),0)&amp;""</f>
        <v>基礎看護学実習Ⅱ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>助産学実習Ⅱ</v>
      </c>
      <c r="L432" s="842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成育看護学演習Ｂ
感染管理看護学演習Ｂ
成人看護学演習Ｂ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726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905"/>
      <c r="BL432" s="905" t="s">
        <v>225</v>
      </c>
      <c r="BM432" s="905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小島　優子</v>
      </c>
      <c r="D433" s="837"/>
      <c r="E433" s="838" t="str">
        <f>IFERROR(VLOOKUP(E432,科目・教員!$A$2:$B$349,2,0),"")</f>
        <v>森下　純子</v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>池田　真弓</v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726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大講義室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>母性:201･母小実</v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成育:別途指定
感染:別途指定
成人:別途指定</v>
      </c>
      <c r="R434" s="837"/>
      <c r="S434" s="857" t="str">
        <f>VLOOKUP($C427,'2025年度(D23後期)'!$B$5:$N$207,COLUMN('2025年度(D23後期)'!$E$5)+1,0)&amp;""</f>
        <v/>
      </c>
      <c r="T434" s="837"/>
      <c r="U434" s="726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726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726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726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726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726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54"/>
      <c r="E440" s="871" t="str">
        <f>VLOOKUP($C427,'2025年度(2年後期)'!$B$5:$N$207,COLUMN('2025年度(2年後期)'!$G$5),0)&amp;""</f>
        <v>基礎看護学実習Ⅱ</v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>量的看護学研究法</v>
      </c>
      <c r="R440" s="854"/>
      <c r="S440" s="872" t="str">
        <f>VLOOKUP($C427,'2025年度(D23後期)'!$B$5:$N$207,COLUMN('2025年度(D23後期)'!$G$5),0)&amp;""</f>
        <v>特別研究</v>
      </c>
      <c r="T440" s="854"/>
      <c r="U440" s="595" t="s">
        <v>129</v>
      </c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 t="s">
        <v>225</v>
      </c>
      <c r="BM440" s="905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小島　優子</v>
      </c>
      <c r="D441" s="857"/>
      <c r="E441" s="861" t="str">
        <f>IFERROR(VLOOKUP(E440,科目・教員!$A$2:$B$349,2,0),"")</f>
        <v>森下　純子</v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>池田　真弓</v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>柏木　公一</v>
      </c>
      <c r="R441" s="857"/>
      <c r="S441" s="862" t="str">
        <f>IFERROR(VLOOKUP(S440,科目・教員!$A$2:$B$349,2,0),"")</f>
        <v/>
      </c>
      <c r="T441" s="857"/>
      <c r="U441" s="595" t="s">
        <v>381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大講義室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>母性:201･母小実</v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>臨床講義室1</v>
      </c>
      <c r="R442" s="857"/>
      <c r="S442" s="862" t="str">
        <f>VLOOKUP($C427,'2025年度(D23後期)'!$B$5:$N$207,COLUMN('2025年度(D23後期)'!$G$5)+1,0)&amp;""</f>
        <v/>
      </c>
      <c r="T442" s="857"/>
      <c r="U442" s="595" t="s">
        <v>113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595" t="s">
        <v>270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54"/>
      <c r="E444" s="871" t="str">
        <f>VLOOKUP($C427,'2025年度(2年後期)'!$B$5:$N$207,COLUMN('2025年度(2年後期)'!$I$5),0)&amp;""</f>
        <v>基礎看護学実習Ⅱ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>量的看護学研究法</v>
      </c>
      <c r="R444" s="854"/>
      <c r="S444" s="872" t="str">
        <f>VLOOKUP($C427,'2025年度(D23後期)'!$B$5:$N$207,COLUMN('2025年度(D23後期)'!$I$5),0)&amp;""</f>
        <v>特別研究</v>
      </c>
      <c r="T444" s="854"/>
      <c r="U444" s="726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905"/>
      <c r="BL444" s="905" t="s">
        <v>225</v>
      </c>
      <c r="BM444" s="905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水野　正之</v>
      </c>
      <c r="D445" s="857"/>
      <c r="E445" s="861" t="str">
        <f>IFERROR(VLOOKUP(E444,科目・教員!$A$2:$B$349,2,0),"")</f>
        <v>森下　純子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>池田　真弓</v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>柏木　公一</v>
      </c>
      <c r="R445" s="857"/>
      <c r="S445" s="862" t="str">
        <f>IFERROR(VLOOKUP(S444,科目・教員!$A$2:$B$349,2,0),"")</f>
        <v/>
      </c>
      <c r="T445" s="857"/>
      <c r="U445" s="726"/>
      <c r="V445" s="728" t="s">
        <v>368</v>
      </c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大講義室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>母性:201･母小実</v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>臨床講義室1</v>
      </c>
      <c r="R446" s="857"/>
      <c r="S446" s="862" t="str">
        <f>VLOOKUP($C427,'2025年度(D23後期)'!$B$5:$N$207,COLUMN('2025年度(D23後期)'!$I$5)+1,0)&amp;""</f>
        <v/>
      </c>
      <c r="T446" s="857"/>
      <c r="U446" s="726"/>
      <c r="V446" s="728" t="s">
        <v>68</v>
      </c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726"/>
      <c r="V447" s="728" t="s">
        <v>186</v>
      </c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901" t="str">
        <f>VLOOKUP($C427,'2025年度(1年後期)'!$B$5:$N$207,COLUMN('2025年度(1年後期)'!$K$5),0)&amp;""</f>
        <v>国語表現法</v>
      </c>
      <c r="D448" s="902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905"/>
      <c r="BL448" s="905" t="s">
        <v>225</v>
      </c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84" t="str">
        <f>IFERROR(VLOOKUP(C448,科目・教員!$A$2:$B$349,2,0),"")</f>
        <v>末田　美香子</v>
      </c>
      <c r="D449" s="885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>池田　真弓</v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26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84" t="str">
        <f>VLOOKUP($C427,'2025年度(1年後期)'!$B$5:$N$207,COLUMN('2025年度(1年後期)'!$K$5)+1,0)&amp;""</f>
        <v>101</v>
      </c>
      <c r="D450" s="885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>感染特論:別途指定
感染演習:別途指定</v>
      </c>
      <c r="N450" s="857"/>
      <c r="O450" s="862" t="str">
        <f>VLOOKUP($C427,'2025年度(M1後期)'!$B$5:$N$207,COLUMN('2025年度(M1後期)'!$K$5)+1,0)&amp;""</f>
        <v>感染特論:別途指定
感染演習:別途指定</v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26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82" t="s">
        <v>391</v>
      </c>
      <c r="D451" s="883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27"/>
      <c r="V451" s="725"/>
      <c r="W451" s="725"/>
      <c r="X451" s="725"/>
      <c r="Y451" s="725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45980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44"/>
      <c r="E453" s="843" t="str">
        <f>VLOOKUP($C452,'2025年度(2年後期)'!$B$5:$N$207,COLUMN('2025年度(2年後期)'!$C$5),0)&amp;""</f>
        <v>基礎看護学実習Ⅱ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>助産学実習Ⅱ</v>
      </c>
      <c r="L453" s="842"/>
      <c r="M453" s="841" t="str">
        <f>VLOOKUP($C452,'2025年度(M1後期)'!$B$5:$N$207,COLUMN('2025年度(M1後期)'!$C$5),0)&amp;""</f>
        <v>看護情報・管理学演習Ａ－Ⅰ
成育看護学演習Ａ－Ⅳ(母性)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看護教育学演習Ｂ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46" t="s">
        <v>161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小島　優子</v>
      </c>
      <c r="D454" s="837"/>
      <c r="E454" s="838" t="str">
        <f>IFERROR(VLOOKUP(E453,科目・教員!$A$2:$B$349,2,0),"")</f>
        <v>森下　純子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>池田　真弓</v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47" t="s">
        <v>169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201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成育:別途指定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別途指定</v>
      </c>
      <c r="R455" s="837"/>
      <c r="S455" s="857" t="str">
        <f>VLOOKUP($C452,'2025年度(D23後期)'!$B$5:$N$207,COLUMN('2025年度(D23後期)'!$C$5)+1,0)&amp;""</f>
        <v/>
      </c>
      <c r="T455" s="837"/>
      <c r="U455" s="647" t="s">
        <v>171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47" t="s">
        <v>172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44"/>
      <c r="E457" s="843" t="str">
        <f>VLOOKUP($C452,'2025年度(2年後期)'!$B$5:$N$207,COLUMN('2025年度(2年後期)'!$E$5),0)&amp;""</f>
        <v>基礎看護学実習Ⅱ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>助産学実習Ⅱ</v>
      </c>
      <c r="L457" s="842"/>
      <c r="M457" s="853" t="str">
        <f>VLOOKUP($C452,'2025年度(M1後期)'!$B$5:$N$207,COLUMN('2025年度(M1後期)'!$E$5),0)&amp;""</f>
        <v>看護情報・管理学演習Ａ－Ⅰ
成育看護学演習Ａ－Ⅳ(母性)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看護教育学演習Ｂ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750" t="s">
        <v>65</v>
      </c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柏木　公一</v>
      </c>
      <c r="D458" s="837"/>
      <c r="E458" s="838" t="str">
        <f>IFERROR(VLOOKUP(E457,科目・教員!$A$2:$B$349,2,0),"")</f>
        <v>森下　純子</v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>池田　真弓</v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750" t="s">
        <v>170</v>
      </c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201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成育:別途指定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別途指定</v>
      </c>
      <c r="R459" s="837"/>
      <c r="S459" s="857" t="str">
        <f>VLOOKUP($C452,'2025年度(D23後期)'!$B$5:$N$207,COLUMN('2025年度(D23後期)'!$E$5)+1,0)&amp;""</f>
        <v/>
      </c>
      <c r="T459" s="837"/>
      <c r="U459" s="750" t="s">
        <v>167</v>
      </c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750" t="s">
        <v>86</v>
      </c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726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726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726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726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01" t="str">
        <f>VLOOKUP($C452,'2025年度(1年後期)'!$B$5:$N$207,COLUMN('2025年度(1年後期)'!$G$5),0)&amp;""</f>
        <v>人間と教育</v>
      </c>
      <c r="D465" s="902"/>
      <c r="E465" s="871" t="str">
        <f>VLOOKUP($C452,'2025年度(2年後期)'!$B$5:$N$207,COLUMN('2025年度(2年後期)'!$G$5),0)&amp;""</f>
        <v>基礎看護学実習Ⅱ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732" t="s">
        <v>129</v>
      </c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 t="s">
        <v>192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84" t="str">
        <f>IFERROR(VLOOKUP(C465,科目・教員!$A$2:$B$349,2,0),"")</f>
        <v>神原　裕子</v>
      </c>
      <c r="D466" s="885"/>
      <c r="E466" s="861" t="str">
        <f>IFERROR(VLOOKUP(E465,科目・教員!$A$2:$B$349,2,0),"")</f>
        <v>森下　純子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>池田　真弓</v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732" t="s">
        <v>193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84" t="str">
        <f>VLOOKUP($C452,'2025年度(1年後期)'!$B$5:$N$207,COLUMN('2025年度(1年後期)'!$G$5)+1,0)&amp;""</f>
        <v>202</v>
      </c>
      <c r="D467" s="885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732" t="s">
        <v>192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82" t="s">
        <v>116</v>
      </c>
      <c r="D468" s="883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732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01" t="str">
        <f>VLOOKUP($C452,'2025年度(1年後期)'!$B$5:$N$207,COLUMN('2025年度(1年後期)'!$I$5),0)&amp;""</f>
        <v>人間と教育</v>
      </c>
      <c r="D469" s="902"/>
      <c r="E469" s="871" t="str">
        <f>VLOOKUP($C452,'2025年度(2年後期)'!$B$5:$N$207,COLUMN('2025年度(2年後期)'!$I$5),0)&amp;""</f>
        <v>基礎看護学実習Ⅱ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726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84" t="str">
        <f>IFERROR(VLOOKUP(C469,科目・教員!$A$2:$B$349,2,0),"")</f>
        <v>神原　裕子</v>
      </c>
      <c r="D470" s="885"/>
      <c r="E470" s="861" t="str">
        <f>IFERROR(VLOOKUP(E469,科目・教員!$A$2:$B$349,2,0),"")</f>
        <v>森下　純子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>池田　真弓</v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726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84" t="str">
        <f>VLOOKUP($C452,'2025年度(1年後期)'!$B$5:$N$207,COLUMN('2025年度(1年後期)'!$I$5)+1,0)&amp;""</f>
        <v>202</v>
      </c>
      <c r="D471" s="885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726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82" t="s">
        <v>116</v>
      </c>
      <c r="D472" s="883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726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595" t="s">
        <v>94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>池田　真弓</v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595" t="s">
        <v>68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595" t="s">
        <v>177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738" t="s">
        <v>86</v>
      </c>
      <c r="V476" s="725"/>
      <c r="W476" s="725"/>
      <c r="X476" s="725"/>
      <c r="Y476" s="725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45981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英語Ⅰ(AC)</v>
      </c>
      <c r="D478" s="879"/>
      <c r="E478" s="843" t="str">
        <f>VLOOKUP($C477,'2025年度(2年後期)'!$B$5:$N$207,COLUMN('2025年度(2年後期)'!$C$5),0)&amp;""</f>
        <v>薬物療法と看護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>助産学実習Ⅱ</v>
      </c>
      <c r="L478" s="842"/>
      <c r="M478" s="841" t="str">
        <f>VLOOKUP($C477,'2025年度(M1後期)'!$B$5:$N$207,COLUMN('2025年度(M1後期)'!$C$5),0)&amp;""</f>
        <v>がん看護学演習Ａ－Ⅰ
感染症学特論
感染症学演習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看護情報・管理学演習Ｂ
長寿看護学演習Ｂ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752" t="s">
        <v>445</v>
      </c>
      <c r="Z478" s="866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 t="s">
        <v>225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ﾊﾟｳﾗ･ﾍﾞﾙｳﾞｧﾝｹﾞﾙ</v>
      </c>
      <c r="D479" s="881"/>
      <c r="E479" s="838" t="str">
        <f>IFERROR(VLOOKUP(E478,科目・教員!$A$2:$B$349,2,0),"")</f>
        <v>本間　典子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>在宅:在宅実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がん:別途指定
感染特論:別途指定
感染演習:別途指定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情報:別途指定
長寿:別途指定</v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88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752" t="s">
        <v>42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911" t="str">
        <f>VLOOKUP($C477,'2025年度(1年後期)'!$B$5:$N$207,COLUMN('2025年度(1年後期)'!$E$5),0)&amp;""</f>
        <v>英語Ⅰ(AC)</v>
      </c>
      <c r="D482" s="879"/>
      <c r="E482" s="843" t="str">
        <f>VLOOKUP($C477,'2025年度(2年後期)'!$B$5:$N$207,COLUMN('2025年度(2年後期)'!$E$5),0)&amp;""</f>
        <v>成人看護援助論Ⅱ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>政策医療看護論Ⅱ</v>
      </c>
      <c r="J482" s="844"/>
      <c r="K482" s="854" t="str">
        <f>VLOOKUP($C477,'2025年度(助産後期)'!$B$5:$N$207,COLUMN('2025年度(助産後期)'!$E$5),0)&amp;""</f>
        <v>助産学実習Ⅱ</v>
      </c>
      <c r="L482" s="842"/>
      <c r="M482" s="853" t="str">
        <f>VLOOKUP($C477,'2025年度(M1後期)'!$B$5:$N$207,COLUMN('2025年度(M1後期)'!$E$5),0)&amp;""</f>
        <v>がん看護学演習Ａ－Ⅰ
感染症学特論
感染症学演習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看護情報・管理学演習Ｂ
長寿看護学演習Ｂ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595" t="s">
        <v>65</v>
      </c>
      <c r="V482" s="41"/>
      <c r="Z482" s="85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 t="s">
        <v>225</v>
      </c>
      <c r="BM482" s="905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912" t="str">
        <f>IFERROR(VLOOKUP(C482,科目・教員!$A$2:$B$349,2,0),"")</f>
        <v>ﾊﾟｳﾗ･ﾍﾞﾙｳﾞｧﾝｹﾞﾙ</v>
      </c>
      <c r="D483" s="881"/>
      <c r="E483" s="838" t="str">
        <f>IFERROR(VLOOKUP(E482,科目・教員!$A$2:$B$349,2,0),"")</f>
        <v>藤澤　雄太</v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>飯野　京子</v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95" t="s">
        <v>409</v>
      </c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912" t="str">
        <f>VLOOKUP($C477,'2025年度(1年後期)'!$B$5:$N$207,COLUMN('2025年度(1年後期)'!$E$5)+1,0)&amp;""</f>
        <v>101</v>
      </c>
      <c r="D484" s="881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在宅:在宅実</v>
      </c>
      <c r="H484" s="837"/>
      <c r="I484" s="838" t="str">
        <f>VLOOKUP($C477,'2025年度(4年後期)'!$B$5:$N$206,COLUMN('2025年度(4年後期)'!$E$5)+1,0)&amp;""</f>
        <v>大講義室</v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がん:別途指定
感染特論:別途指定
感染演習:別途指定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情報:別途指定
長寿:別途指定</v>
      </c>
      <c r="R484" s="837"/>
      <c r="S484" s="857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82" t="s">
        <v>116</v>
      </c>
      <c r="D485" s="883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95" t="s">
        <v>124</v>
      </c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726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726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726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726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>看護情報学</v>
      </c>
      <c r="J490" s="854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225</v>
      </c>
      <c r="BM490" s="905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渡辺　幹司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>柏木　公一</v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732" t="s">
        <v>446</v>
      </c>
      <c r="V491" s="41"/>
      <c r="W491" s="740" t="s">
        <v>381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在宅:在宅実</v>
      </c>
      <c r="H492" s="857"/>
      <c r="I492" s="861" t="str">
        <f>VLOOKUP($C477,'2025年度(4年後期)'!$B$5:$N$206,COLUMN('2025年度(4年後期)'!$G$5)+1,0)&amp;""</f>
        <v>大講義室</v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感染特論:別途指定
感染演習:別途指定
成育:別途指定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732" t="s">
        <v>395</v>
      </c>
      <c r="V492" s="41"/>
      <c r="W492" s="740" t="s">
        <v>270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13"/>
      <c r="D493" s="915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732" t="s">
        <v>447</v>
      </c>
      <c r="V493" s="41"/>
      <c r="W493" s="740" t="s">
        <v>341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901" t="str">
        <f>VLOOKUP($C477,'2025年度(1年後期)'!$B$5:$N$207,COLUMN('2025年度(1年後期)'!$I$5),0)&amp;""</f>
        <v>中国語</v>
      </c>
      <c r="D494" s="902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726"/>
      <c r="V494" s="41"/>
      <c r="Z494" s="85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 t="s">
        <v>225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84" t="str">
        <f>IFERROR(VLOOKUP(C494,科目・教員!$A$2:$B$349,2,0),"")</f>
        <v>黄　馨逸</v>
      </c>
      <c r="D495" s="885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726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84" t="str">
        <f>VLOOKUP($C477,'2025年度(1年後期)'!$B$5:$N$207,COLUMN('2025年度(1年後期)'!$I$5)+1,0)&amp;""</f>
        <v>101</v>
      </c>
      <c r="D496" s="885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在宅:在宅実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感染特論:別途指定
感染演習:別途指定
成育:別途指定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726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49" t="s">
        <v>391</v>
      </c>
      <c r="D497" s="950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726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953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中国語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386</v>
      </c>
      <c r="BM498" s="905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黄　馨逸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726"/>
      <c r="V499" s="697" t="s">
        <v>386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>感染特論:別途指定
感染演習:別途指定</v>
      </c>
      <c r="N500" s="857"/>
      <c r="O500" s="862" t="str">
        <f>VLOOKUP($C477,'2025年度(M1後期)'!$B$5:$N$207,COLUMN('2025年度(M1後期)'!$K$5)+1,0)&amp;""</f>
        <v>感染特論:別途指定
感染演習:別途指定</v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726"/>
      <c r="V500" s="697" t="s">
        <v>387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391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727"/>
      <c r="V501" s="698" t="s">
        <v>388</v>
      </c>
      <c r="W501" s="725"/>
      <c r="X501" s="725"/>
      <c r="Y501" s="725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22">
        <f>C502</f>
        <v>45982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>助産学実習Ⅱ</v>
      </c>
      <c r="L503" s="842"/>
      <c r="M503" s="841" t="str">
        <f>VLOOKUP($C502,'2025年度(M1後期)'!$B$5:$N$207,COLUMN('2025年度(M1後期)'!$C$5),0)&amp;""</f>
        <v>看護継続教育
長寿看護学演習Ａ－Ⅰ</v>
      </c>
      <c r="N503" s="842"/>
      <c r="O503" s="843" t="str">
        <f>VLOOKUP($C502,'2025年度(M2後期)'!$B$5:$N$207,COLUMN('2025年度(M2後期)'!$C$5),0)&amp;""</f>
        <v>感染管理看護学演習Ａ－Ⅱ
特別研究</v>
      </c>
      <c r="P503" s="844"/>
      <c r="Q503" s="843" t="str">
        <f>VLOOKUP($C502,'2025年度(D1後期)'!$B$5:$N$207,COLUMN('2025年度(D1後期)'!$C$5),0)&amp;""</f>
        <v>精神看護学演習Ｂ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647" t="s">
        <v>161</v>
      </c>
      <c r="V503" s="730" t="s">
        <v>100</v>
      </c>
      <c r="Z503" s="85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101･102･103･成人実･在宅実</v>
      </c>
      <c r="D505" s="837"/>
      <c r="E505" s="880" t="str">
        <f>VLOOKUP($C502,'2025年度(2年後期)'!$B$5:$N$207,COLUMN('2025年度(2年後期)'!$C$5)+1,0)&amp;""</f>
        <v>301</v>
      </c>
      <c r="F505" s="881"/>
      <c r="G505" s="838" t="str">
        <f>VLOOKUP($C502,'2025年度(3年後期)'!$B$5:$N$207,COLUMN('2025年度(3年後期)'!$C$5)+1,0)&amp;""</f>
        <v>母性:201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教育:臨床講義室1
長寿:別途指定</v>
      </c>
      <c r="N505" s="837"/>
      <c r="O505" s="838" t="str">
        <f>VLOOKUP($C502,'2025年度(M2後期)'!$B$5:$N$207,COLUMN('2025年度(M2後期)'!$C$5)+1,0)&amp;""</f>
        <v>感染:別途指定</v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5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647" t="s">
        <v>172</v>
      </c>
      <c r="V506" s="730" t="s">
        <v>270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助産学実習Ⅱ</v>
      </c>
      <c r="L507" s="842"/>
      <c r="M507" s="853" t="str">
        <f>VLOOKUP($C502,'2025年度(M1後期)'!$B$5:$N$207,COLUMN('2025年度(M1後期)'!$E$5),0)&amp;""</f>
        <v>長寿看護学演習Ａ－Ⅰ</v>
      </c>
      <c r="N507" s="844"/>
      <c r="O507" s="854" t="str">
        <f>VLOOKUP($C502,'2025年度(M2後期)'!$B$5:$N$207,COLUMN('2025年度(M2後期)'!$E$5),0)&amp;""</f>
        <v>感染管理看護学演習Ａ－Ⅱ
特別研究</v>
      </c>
      <c r="P507" s="844"/>
      <c r="Q507" s="854" t="str">
        <f>VLOOKUP($C502,'2025年度(D1後期)'!$B$5:$N$207,COLUMN('2025年度(D1後期)'!$E$5),0)&amp;""</f>
        <v>精神看護学演習Ｂ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754"/>
      <c r="Z507" s="85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754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>101･102･103･成人実･在宅実</v>
      </c>
      <c r="D509" s="837"/>
      <c r="E509" s="880" t="str">
        <f>VLOOKUP($C502,'2025年度(2年後期)'!$B$5:$N$207,COLUMN('2025年度(2年後期)'!$E$5)+1,0)&amp;""</f>
        <v>301</v>
      </c>
      <c r="F509" s="881"/>
      <c r="G509" s="838" t="str">
        <f>VLOOKUP($C502,'2025年度(3年後期)'!$B$5:$N$207,COLUMN('2025年度(3年後期)'!$E$5)+1,0)&amp;""</f>
        <v>母性:201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</v>
      </c>
      <c r="N509" s="837"/>
      <c r="O509" s="857" t="str">
        <f>VLOOKUP($C502,'2025年度(M2後期)'!$B$5:$N$207,COLUMN('2025年度(M2後期)'!$E$5)+1,0)&amp;""</f>
        <v>感染:別途指定</v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754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754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726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726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726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726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901" t="str">
        <f>VLOOKUP($C502,'2025年度(1年後期)'!$B$5:$N$207,COLUMN('2025年度(1年後期)'!$G$5),0)&amp;""</f>
        <v>スポーツと健康</v>
      </c>
      <c r="D515" s="902"/>
      <c r="E515" s="871" t="str">
        <f>VLOOKUP($C502,'2025年度(2年後期)'!$B$5:$N$207,COLUMN('2025年度(2年後期)'!$G$5),0)&amp;""</f>
        <v>地域･在宅看護学概論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44"/>
      <c r="AH515" s="944"/>
      <c r="AI515" s="944"/>
      <c r="AJ515" s="944"/>
      <c r="AK515" s="944"/>
      <c r="AL515" s="816"/>
      <c r="AM515" s="816" t="s">
        <v>164</v>
      </c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905"/>
      <c r="BL515" s="905"/>
      <c r="BM515" s="905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84" t="str">
        <f>IFERROR(VLOOKUP(C515,科目・教員!$A$2:$B$349,2,0),"")</f>
        <v>有賀　雅史</v>
      </c>
      <c r="D516" s="885"/>
      <c r="E516" s="861" t="str">
        <f>IFERROR(VLOOKUP(E515,科目・教員!$A$2:$B$349,2,0),"")</f>
        <v>藤田　淳子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>柏木　公一</v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595" t="s">
        <v>451</v>
      </c>
      <c r="V516" s="771" t="s">
        <v>183</v>
      </c>
      <c r="X516" s="735" t="s">
        <v>120</v>
      </c>
      <c r="Z516" s="855"/>
      <c r="AA516" s="817"/>
      <c r="AB516" s="817"/>
      <c r="AC516" s="817"/>
      <c r="AD516" s="817"/>
      <c r="AE516" s="817"/>
      <c r="AF516" s="817"/>
      <c r="AG516" s="945"/>
      <c r="AH516" s="945"/>
      <c r="AI516" s="945"/>
      <c r="AJ516" s="945"/>
      <c r="AK516" s="945"/>
      <c r="AL516" s="817"/>
      <c r="AM516" s="817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84" t="str">
        <f>VLOOKUP($C502,'2025年度(1年後期)'!$B$5:$N$207,COLUMN('2025年度(1年後期)'!$G$5)+1,0)&amp;""</f>
        <v>グラウンド･アリーナ･大講義室</v>
      </c>
      <c r="D517" s="885"/>
      <c r="E517" s="861" t="str">
        <f>VLOOKUP($C502,'2025年度(2年後期)'!$B$5:$N$207,COLUMN('2025年度(2年後期)'!$G$5)+1,0)&amp;""</f>
        <v>講堂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>304</v>
      </c>
      <c r="L517" s="862"/>
      <c r="M517" s="873" t="str">
        <f>VLOOKUP($C502,'2025年度(M1後期)'!$B$5:$N$207,COLUMN('2025年度(M1後期)'!$G$5)+1,0)&amp;""</f>
        <v>情報処理室</v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595" t="s">
        <v>452</v>
      </c>
      <c r="V517" s="771" t="s">
        <v>86</v>
      </c>
      <c r="X517" s="735" t="s">
        <v>260</v>
      </c>
      <c r="Z517" s="855"/>
      <c r="AA517" s="817"/>
      <c r="AB517" s="817"/>
      <c r="AC517" s="817"/>
      <c r="AD517" s="817"/>
      <c r="AE517" s="817"/>
      <c r="AF517" s="817"/>
      <c r="AG517" s="945"/>
      <c r="AH517" s="945"/>
      <c r="AI517" s="945"/>
      <c r="AJ517" s="945"/>
      <c r="AK517" s="945"/>
      <c r="AL517" s="817"/>
      <c r="AM517" s="817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82" t="s">
        <v>157</v>
      </c>
      <c r="D518" s="883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595" t="s">
        <v>453</v>
      </c>
      <c r="V518" s="771" t="s">
        <v>84</v>
      </c>
      <c r="X518" s="735"/>
      <c r="Z518" s="856"/>
      <c r="AA518" s="818"/>
      <c r="AB518" s="818"/>
      <c r="AC518" s="818"/>
      <c r="AD518" s="818"/>
      <c r="AE518" s="818"/>
      <c r="AF518" s="818"/>
      <c r="AG518" s="946"/>
      <c r="AH518" s="946"/>
      <c r="AI518" s="946"/>
      <c r="AJ518" s="946"/>
      <c r="AK518" s="946"/>
      <c r="AL518" s="818"/>
      <c r="AM518" s="818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スポーツと健康</v>
      </c>
      <c r="D519" s="902"/>
      <c r="E519" s="927" t="str">
        <f>VLOOKUP($C502,'2025年度(2年後期)'!$B$5:$N$207,COLUMN('2025年度(2年後期)'!$I$5),0)&amp;""</f>
        <v>疾病･病態論Ⅱ
(国立国際医療センター 宮嵜病院長)</v>
      </c>
      <c r="F519" s="902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44"/>
      <c r="AH519" s="944"/>
      <c r="AI519" s="944"/>
      <c r="AJ519" s="944"/>
      <c r="AK519" s="944"/>
      <c r="AL519" s="816"/>
      <c r="AM519" s="816" t="s">
        <v>164</v>
      </c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05" t="s">
        <v>456</v>
      </c>
      <c r="AX519" s="905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905"/>
      <c r="BL519" s="905"/>
      <c r="BM519" s="905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有賀　雅史</v>
      </c>
      <c r="D520" s="885"/>
      <c r="E520" s="928" t="str">
        <f>IFERROR(VLOOKUP(E519,科目・教員!$A$2:$B$349,2,0),"")</f>
        <v/>
      </c>
      <c r="F520" s="885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>柏木　公一</v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595"/>
      <c r="W520" s="755" t="s">
        <v>458</v>
      </c>
      <c r="X520" s="735"/>
      <c r="Z520" s="855"/>
      <c r="AA520" s="817"/>
      <c r="AB520" s="817"/>
      <c r="AC520" s="817"/>
      <c r="AD520" s="817"/>
      <c r="AE520" s="817"/>
      <c r="AF520" s="817"/>
      <c r="AG520" s="945"/>
      <c r="AH520" s="945"/>
      <c r="AI520" s="945"/>
      <c r="AJ520" s="945"/>
      <c r="AK520" s="945"/>
      <c r="AL520" s="817"/>
      <c r="AM520" s="817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06"/>
      <c r="AX520" s="906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グラウンド･アリーナ･大講義室</v>
      </c>
      <c r="D521" s="885"/>
      <c r="E521" s="928" t="str">
        <f>VLOOKUP($C502,'2025年度(2年後期)'!$B$5:$N$207,COLUMN('2025年度(2年後期)'!$I$5)+1,0)&amp;""</f>
        <v>講堂</v>
      </c>
      <c r="F521" s="885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>304</v>
      </c>
      <c r="L521" s="862"/>
      <c r="M521" s="873" t="str">
        <f>VLOOKUP($C502,'2025年度(M1後期)'!$B$5:$N$207,COLUMN('2025年度(M1後期)'!$I$5)+1,0)&amp;""</f>
        <v>情報処理室</v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595"/>
      <c r="W521" s="755" t="s">
        <v>459</v>
      </c>
      <c r="X521" s="735"/>
      <c r="Z521" s="855"/>
      <c r="AA521" s="817"/>
      <c r="AB521" s="817"/>
      <c r="AC521" s="817"/>
      <c r="AD521" s="817"/>
      <c r="AE521" s="817"/>
      <c r="AF521" s="817"/>
      <c r="AG521" s="945"/>
      <c r="AH521" s="945"/>
      <c r="AI521" s="945"/>
      <c r="AJ521" s="945"/>
      <c r="AK521" s="945"/>
      <c r="AL521" s="817"/>
      <c r="AM521" s="817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06"/>
      <c r="AX521" s="906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157</v>
      </c>
      <c r="D522" s="883"/>
      <c r="E522" s="931"/>
      <c r="F522" s="932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595"/>
      <c r="W522" s="755" t="s">
        <v>203</v>
      </c>
      <c r="X522" s="735"/>
      <c r="Z522" s="856"/>
      <c r="AA522" s="818"/>
      <c r="AB522" s="818"/>
      <c r="AC522" s="818"/>
      <c r="AD522" s="818"/>
      <c r="AE522" s="818"/>
      <c r="AF522" s="818"/>
      <c r="AG522" s="946"/>
      <c r="AH522" s="946"/>
      <c r="AI522" s="946"/>
      <c r="AJ522" s="946"/>
      <c r="AK522" s="946"/>
      <c r="AL522" s="818"/>
      <c r="AM522" s="818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07"/>
      <c r="AX522" s="907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脳と行動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44"/>
      <c r="AH523" s="944"/>
      <c r="AI523" s="944"/>
      <c r="AJ523" s="944"/>
      <c r="AK523" s="944"/>
      <c r="AL523" s="816"/>
      <c r="AM523" s="816" t="s">
        <v>164</v>
      </c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05" t="s">
        <v>456</v>
      </c>
      <c r="AX523" s="905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田中　健一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595"/>
      <c r="W524" s="755"/>
      <c r="Y524" s="733" t="s">
        <v>300</v>
      </c>
      <c r="Z524" s="855"/>
      <c r="AA524" s="817"/>
      <c r="AB524" s="817"/>
      <c r="AC524" s="817"/>
      <c r="AD524" s="817"/>
      <c r="AE524" s="817"/>
      <c r="AF524" s="817"/>
      <c r="AG524" s="945"/>
      <c r="AH524" s="945"/>
      <c r="AI524" s="945"/>
      <c r="AJ524" s="945"/>
      <c r="AK524" s="945"/>
      <c r="AL524" s="817"/>
      <c r="AM524" s="817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06"/>
      <c r="AX524" s="906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オンデマンド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595"/>
      <c r="W525" s="755"/>
      <c r="Y525" s="733" t="s">
        <v>301</v>
      </c>
      <c r="Z525" s="855"/>
      <c r="AA525" s="817"/>
      <c r="AB525" s="817"/>
      <c r="AC525" s="817"/>
      <c r="AD525" s="817"/>
      <c r="AE525" s="817"/>
      <c r="AF525" s="817"/>
      <c r="AG525" s="945"/>
      <c r="AH525" s="945"/>
      <c r="AI525" s="945"/>
      <c r="AJ525" s="945"/>
      <c r="AK525" s="945"/>
      <c r="AL525" s="817"/>
      <c r="AM525" s="817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06"/>
      <c r="AX525" s="906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52"/>
      <c r="D526" s="932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38"/>
      <c r="V526" s="725"/>
      <c r="W526" s="756"/>
      <c r="X526" s="725"/>
      <c r="Y526" s="739"/>
      <c r="Z526" s="856"/>
      <c r="AA526" s="818"/>
      <c r="AB526" s="818"/>
      <c r="AC526" s="818"/>
      <c r="AD526" s="818"/>
      <c r="AE526" s="818"/>
      <c r="AF526" s="818"/>
      <c r="AG526" s="946"/>
      <c r="AH526" s="946"/>
      <c r="AI526" s="946"/>
      <c r="AJ526" s="946"/>
      <c r="AK526" s="946"/>
      <c r="AL526" s="818"/>
      <c r="AM526" s="818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07"/>
      <c r="AX526" s="907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45983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45983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587" t="s">
        <v>461</v>
      </c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59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903"/>
      <c r="D531" s="947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559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559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559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951"/>
      <c r="J535" s="915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559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559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559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559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559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559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913"/>
      <c r="D543" s="915"/>
      <c r="E543" s="832"/>
      <c r="F543" s="858"/>
      <c r="G543" s="832"/>
      <c r="H543" s="858"/>
      <c r="I543" s="930"/>
      <c r="J543" s="904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559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559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559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13"/>
      <c r="D547" s="915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559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725"/>
      <c r="W551" s="725"/>
      <c r="X551" s="725"/>
      <c r="Y551" s="725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45984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45984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725"/>
      <c r="W576" s="725"/>
      <c r="X576" s="725"/>
      <c r="Y576" s="725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45985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45985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725"/>
      <c r="W601" s="725"/>
      <c r="X601" s="725"/>
      <c r="Y601" s="725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45986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44"/>
      <c r="E603" s="843" t="str">
        <f>VLOOKUP($C602,'2025年度(2年後期)'!$B$5:$N$207,COLUMN('2025年度(2年後期)'!$C$5),0)&amp;""</f>
        <v>基礎看護学実習Ⅱ</v>
      </c>
      <c r="F603" s="844"/>
      <c r="G603" s="843" t="str">
        <f>VLOOKUP($C602,'2025年度(3年後期)'!$B$5:$N$207,COLUMN('2025年度(3年後期)'!$C$5),0)&amp;""</f>
        <v>領域別実習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Ｍ論文審査会（1月申請者）</v>
      </c>
      <c r="N603" s="842"/>
      <c r="O603" s="843" t="str">
        <f>VLOOKUP($C602,'2025年度(M2後期)'!$B$5:$N$207,COLUMN('2025年度(M2後期)'!$C$5),0)&amp;""</f>
        <v>Ｍ論文審査会（1月申請者）</v>
      </c>
      <c r="P603" s="844"/>
      <c r="Q603" s="843" t="str">
        <f>VLOOKUP($C602,'2025年度(D1後期)'!$B$5:$N$207,COLUMN('2025年度(D1後期)'!$C$5),0)&amp;""</f>
        <v>Ｍ論文審査会（1月申請者）</v>
      </c>
      <c r="R603" s="844"/>
      <c r="S603" s="854" t="str">
        <f>VLOOKUP($C602,'2025年度(D23後期)'!$B$5:$N$207,COLUMN('2025年度(D23後期)'!$C$5),0)&amp;""</f>
        <v>Ｍ論文審査会（1月申請者）</v>
      </c>
      <c r="T603" s="844"/>
      <c r="U603" s="646" t="s">
        <v>161</v>
      </c>
      <c r="V603" s="728" t="s">
        <v>99</v>
      </c>
      <c r="W603" s="757" t="s">
        <v>445</v>
      </c>
      <c r="X603" s="728" t="s">
        <v>100</v>
      </c>
      <c r="Z603" s="866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905" t="s">
        <v>198</v>
      </c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森下　純子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101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>母性:201</v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13"/>
      <c r="D606" s="914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647" t="s">
        <v>172</v>
      </c>
      <c r="V606" s="728" t="s">
        <v>69</v>
      </c>
      <c r="W606" s="757" t="s">
        <v>463</v>
      </c>
      <c r="X606" s="728" t="s">
        <v>182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44"/>
      <c r="E607" s="843" t="str">
        <f>VLOOKUP($C602,'2025年度(2年後期)'!$B$5:$N$207,COLUMN('2025年度(2年後期)'!$E$5),0)&amp;""</f>
        <v>基礎看護学実習Ⅱ</v>
      </c>
      <c r="F607" s="844"/>
      <c r="G607" s="843" t="str">
        <f>VLOOKUP($C602,'2025年度(3年後期)'!$B$5:$N$207,COLUMN('2025年度(3年後期)'!$E$5),0)&amp;""</f>
        <v>領域別実習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Ｍ論文審査会（1月申請者）</v>
      </c>
      <c r="N607" s="844"/>
      <c r="O607" s="854" t="str">
        <f>VLOOKUP($C602,'2025年度(M2後期)'!$B$5:$N$207,COLUMN('2025年度(M2後期)'!$E$5),0)&amp;""</f>
        <v>Ｍ論文審査会（1月申請者）</v>
      </c>
      <c r="P607" s="844"/>
      <c r="Q607" s="854" t="str">
        <f>VLOOKUP($C602,'2025年度(D1後期)'!$B$5:$N$207,COLUMN('2025年度(D1後期)'!$E$5),0)&amp;""</f>
        <v>Ｍ論文審査会（1月申請者）</v>
      </c>
      <c r="R607" s="844"/>
      <c r="S607" s="854" t="str">
        <f>VLOOKUP($C602,'2025年度(D23後期)'!$B$5:$N$207,COLUMN('2025年度(D23後期)'!$E$5),0)&amp;""</f>
        <v>Ｍ論文審査会（1月申請者）</v>
      </c>
      <c r="T607" s="844"/>
      <c r="U607" s="726"/>
      <c r="W607" s="757"/>
      <c r="Z607" s="85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905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905"/>
      <c r="BL607" s="905"/>
      <c r="BM607" s="905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本間　典子</v>
      </c>
      <c r="D608" s="837"/>
      <c r="E608" s="838" t="str">
        <f>IFERROR(VLOOKUP(E607,科目・教員!$A$2:$B$349,2,0),"")</f>
        <v>森下　純子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726"/>
      <c r="W608" s="757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906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>母性:201</v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906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595" t="s">
        <v>465</v>
      </c>
      <c r="W610" s="757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907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595" t="s">
        <v>360</v>
      </c>
      <c r="W611" s="757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905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595" t="s">
        <v>250</v>
      </c>
      <c r="W612" s="757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906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726"/>
      <c r="W613" s="757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906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726"/>
      <c r="W614" s="757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907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901" t="str">
        <f>VLOOKUP($C602,'2025年度(1年後期)'!$B$5:$N$207,COLUMN('2025年度(1年後期)'!$G$5),0)&amp;""</f>
        <v>日本人論</v>
      </c>
      <c r="D615" s="902"/>
      <c r="E615" s="871" t="str">
        <f>VLOOKUP($C602,'2025年度(2年後期)'!$B$5:$N$207,COLUMN('2025年度(2年後期)'!$G$5),0)&amp;""</f>
        <v>基礎看護学実習Ⅱ</v>
      </c>
      <c r="F615" s="854"/>
      <c r="G615" s="871" t="str">
        <f>VLOOKUP($C602,'2025年度(3年後期)'!$B$5:$N$207,COLUMN('2025年度(3年後期)'!$G$5),0)&amp;""</f>
        <v>領域別実習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54"/>
      <c r="O615" s="872" t="str">
        <f>VLOOKUP($C602,'2025年度(M2後期)'!$B$5:$N$207,COLUMN('2025年度(M2後期)'!$G$5),0)&amp;""</f>
        <v>Ｍ論文審査会（1月申請者）</v>
      </c>
      <c r="P615" s="854"/>
      <c r="Q615" s="872" t="str">
        <f>VLOOKUP($C602,'2025年度(D1後期)'!$B$5:$N$207,COLUMN('2025年度(D1後期)'!$G$5),0)&amp;""</f>
        <v>Ｍ論文審査会（1月申請者）</v>
      </c>
      <c r="R615" s="854"/>
      <c r="S615" s="872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905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84" t="str">
        <f>IFERROR(VLOOKUP(C615,科目・教員!$A$2:$B$349,2,0),"")</f>
        <v>川出　龍一</v>
      </c>
      <c r="D616" s="885"/>
      <c r="E616" s="861" t="str">
        <f>IFERROR(VLOOKUP(E615,科目・教員!$A$2:$B$349,2,0),"")</f>
        <v>森下　純子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726"/>
      <c r="W616" s="7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906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84" t="str">
        <f>VLOOKUP($C602,'2025年度(1年後期)'!$B$5:$N$207,COLUMN('2025年度(1年後期)'!$G$5)+1,0)&amp;""</f>
        <v>101</v>
      </c>
      <c r="D617" s="885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726"/>
      <c r="W617" s="7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906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82" t="s">
        <v>116</v>
      </c>
      <c r="D618" s="883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726"/>
      <c r="W618" s="757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907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901" t="str">
        <f>VLOOKUP($C602,'2025年度(1年後期)'!$B$5:$N$207,COLUMN('2025年度(1年後期)'!$I$5),0)&amp;""</f>
        <v>人体の構造と機能Ⅲ
(桑名先生③)</v>
      </c>
      <c r="D619" s="902"/>
      <c r="E619" s="871" t="str">
        <f>VLOOKUP($C602,'2025年度(2年後期)'!$B$5:$N$207,COLUMN('2025年度(2年後期)'!$I$5),0)&amp;""</f>
        <v>基礎看護学実習Ⅱ</v>
      </c>
      <c r="F619" s="854"/>
      <c r="G619" s="871" t="str">
        <f>VLOOKUP($C602,'2025年度(3年後期)'!$B$5:$N$207,COLUMN('2025年度(3年後期)'!$I$5),0)&amp;""</f>
        <v>領域別実習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905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84" t="str">
        <f>IFERROR(VLOOKUP(C619,科目・教員!$A$2:$B$349,2,0),"")</f>
        <v/>
      </c>
      <c r="D620" s="885"/>
      <c r="E620" s="861" t="str">
        <f>IFERROR(VLOOKUP(E619,科目・教員!$A$2:$B$349,2,0),"")</f>
        <v>森下　純子</v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771" t="s">
        <v>183</v>
      </c>
      <c r="W620" s="757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906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84" t="str">
        <f>VLOOKUP($C602,'2025年度(1年後期)'!$B$5:$N$207,COLUMN('2025年度(1年後期)'!$I$5)+1,0)&amp;""</f>
        <v>101</v>
      </c>
      <c r="D621" s="885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771" t="s">
        <v>86</v>
      </c>
      <c r="W621" s="757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906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82" t="s">
        <v>391</v>
      </c>
      <c r="D622" s="883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771" t="s">
        <v>84</v>
      </c>
      <c r="W622" s="757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907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726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905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726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906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726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906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727"/>
      <c r="V626" s="725"/>
      <c r="W626" s="725"/>
      <c r="X626" s="725"/>
      <c r="Y626" s="725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907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45987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44"/>
      <c r="E628" s="843" t="str">
        <f>VLOOKUP($C627,'2025年度(2年後期)'!$B$5:$N$207,COLUMN('2025年度(2年後期)'!$C$5),0)&amp;""</f>
        <v>基礎看護学実習Ⅱ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>業者模試</v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成育看護学演習Ａ－Ⅳ(母性)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>看護教育学演習Ｂ</v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732" t="s">
        <v>100</v>
      </c>
      <c r="W628" s="752" t="s">
        <v>100</v>
      </c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905"/>
      <c r="BL628" s="905" t="s">
        <v>139</v>
      </c>
      <c r="BM628" s="905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柏木　公一</v>
      </c>
      <c r="D629" s="837"/>
      <c r="E629" s="838" t="str">
        <f>IFERROR(VLOOKUP(E628,科目・教員!$A$2:$B$349,2,0),"")</f>
        <v>森下　純子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201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>母性:301</v>
      </c>
      <c r="H630" s="837"/>
      <c r="I630" s="838" t="str">
        <f>VLOOKUP($C627,'2025年度(4年後期)'!$B$5:$N$206,COLUMN('2025年度(4年後期)'!$C$5)+1,0)&amp;""</f>
        <v>大講義室</v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成育:別途指定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>別途指定</v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732" t="s">
        <v>86</v>
      </c>
      <c r="W631" s="752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44"/>
      <c r="E632" s="843" t="str">
        <f>VLOOKUP($C627,'2025年度(2年後期)'!$B$5:$N$207,COLUMN('2025年度(2年後期)'!$E$5),0)&amp;""</f>
        <v>基礎看護学実習Ⅱ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>業者模試</v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成育看護学演習Ａ－Ⅳ(母性)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>看護教育学演習Ｂ</v>
      </c>
      <c r="R632" s="844"/>
      <c r="S632" s="854" t="str">
        <f>VLOOKUP($C627,'2025年度(D23後期)'!$B$5:$N$207,COLUMN('2025年度(D23後期)'!$E$5),0)&amp;""</f>
        <v>特別研究</v>
      </c>
      <c r="T632" s="844"/>
      <c r="U632" s="726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>小島　優子</v>
      </c>
      <c r="D633" s="837"/>
      <c r="E633" s="838" t="str">
        <f>IFERROR(VLOOKUP(E632,科目・教員!$A$2:$B$349,2,0),"")</f>
        <v>森下　純子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726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201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>母性:301</v>
      </c>
      <c r="H634" s="837"/>
      <c r="I634" s="838" t="str">
        <f>VLOOKUP($C627,'2025年度(4年後期)'!$B$5:$N$206,COLUMN('2025年度(4年後期)'!$E$5)+1,0)&amp;""</f>
        <v>大講義室</v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成育:別途指定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>別途指定</v>
      </c>
      <c r="R634" s="837"/>
      <c r="S634" s="857" t="str">
        <f>VLOOKUP($C627,'2025年度(D23後期)'!$B$5:$N$207,COLUMN('2025年度(D23後期)'!$E$5)+1,0)&amp;""</f>
        <v/>
      </c>
      <c r="T634" s="837"/>
      <c r="U634" s="726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726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726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726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72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72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901" t="str">
        <f>VLOOKUP($C627,'2025年度(1年後期)'!$B$5:$N$207,COLUMN('2025年度(1年後期)'!$G$5),0)&amp;""</f>
        <v>人間と教育</v>
      </c>
      <c r="D640" s="902"/>
      <c r="E640" s="871" t="str">
        <f>VLOOKUP($C627,'2025年度(2年後期)'!$B$5:$N$207,COLUMN('2025年度(2年後期)'!$G$5),0)&amp;""</f>
        <v>基礎看護学実習Ⅱ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>業者模試</v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905"/>
      <c r="BL640" s="905"/>
      <c r="BM640" s="905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84" t="str">
        <f>IFERROR(VLOOKUP(C640,科目・教員!$A$2:$B$349,2,0),"")</f>
        <v>神原　裕子</v>
      </c>
      <c r="D641" s="885"/>
      <c r="E641" s="861" t="str">
        <f>IFERROR(VLOOKUP(E640,科目・教員!$A$2:$B$349,2,0),"")</f>
        <v>森下　純子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771" t="s">
        <v>183</v>
      </c>
      <c r="V641" s="730" t="s">
        <v>468</v>
      </c>
      <c r="W641" s="732" t="s">
        <v>469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84" t="str">
        <f>VLOOKUP($C627,'2025年度(1年後期)'!$B$5:$N$207,COLUMN('2025年度(1年後期)'!$G$5)+1,0)&amp;""</f>
        <v>202</v>
      </c>
      <c r="D642" s="885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>大講義室</v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771" t="s">
        <v>86</v>
      </c>
      <c r="V642" s="730" t="s">
        <v>203</v>
      </c>
      <c r="W642" s="732" t="s">
        <v>69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82" t="s">
        <v>116</v>
      </c>
      <c r="D643" s="883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771" t="s">
        <v>84</v>
      </c>
      <c r="V643" s="730" t="s">
        <v>470</v>
      </c>
      <c r="W643" s="732" t="s">
        <v>435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901" t="str">
        <f>VLOOKUP($C627,'2025年度(1年後期)'!$B$5:$N$207,COLUMN('2025年度(1年後期)'!$I$5),0)&amp;""</f>
        <v>人間と教育</v>
      </c>
      <c r="D644" s="902"/>
      <c r="E644" s="871" t="str">
        <f>VLOOKUP($C627,'2025年度(2年後期)'!$B$5:$N$207,COLUMN('2025年度(2年後期)'!$I$5),0)&amp;""</f>
        <v>基礎看護学実習Ⅱ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>業者模試</v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726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84" t="str">
        <f>IFERROR(VLOOKUP(C644,科目・教員!$A$2:$B$349,2,0),"")</f>
        <v>神原　裕子</v>
      </c>
      <c r="D645" s="885"/>
      <c r="E645" s="861" t="str">
        <f>IFERROR(VLOOKUP(E644,科目・教員!$A$2:$B$349,2,0),"")</f>
        <v>森下　純子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26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84" t="str">
        <f>VLOOKUP($C627,'2025年度(1年後期)'!$B$5:$N$207,COLUMN('2025年度(1年後期)'!$I$5)+1,0)&amp;""</f>
        <v>202</v>
      </c>
      <c r="D646" s="885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>大講義室</v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>別途指定</v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26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82" t="s">
        <v>116</v>
      </c>
      <c r="D647" s="883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26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726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726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726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913"/>
      <c r="D651" s="915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727"/>
      <c r="V651" s="725"/>
      <c r="W651" s="725"/>
      <c r="X651" s="725"/>
      <c r="Y651" s="725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45988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英語Ⅰ(BD)</v>
      </c>
      <c r="D653" s="879"/>
      <c r="E653" s="843" t="str">
        <f>VLOOKUP($C652,'2025年度(2年後期)'!$B$5:$N$207,COLUMN('2025年度(2年後期)'!$C$5),0)&amp;""</f>
        <v>基礎看護学実習Ⅱ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災害看護論</v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がん看護学演習Ａ－Ⅰ
感染症学特論
感染症学演習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看護情報・管理学演習Ｂ
長寿看護学演習Ｂ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732" t="s">
        <v>100</v>
      </c>
      <c r="V653" s="771" t="s">
        <v>99</v>
      </c>
      <c r="W653" s="743" t="s">
        <v>302</v>
      </c>
      <c r="Z653" s="866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905"/>
      <c r="BL653" s="905"/>
      <c r="BM653" s="905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ﾊﾟｳﾗ･ﾍﾞﾙｳﾞｧﾝｹﾞﾙ</v>
      </c>
      <c r="D654" s="881"/>
      <c r="E654" s="838" t="str">
        <f>IFERROR(VLOOKUP(E653,科目・教員!$A$2:$B$349,2,0),"")</f>
        <v>森下　純子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須藤　恭子</v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>母性:201･母小実</v>
      </c>
      <c r="H655" s="837"/>
      <c r="I655" s="838" t="str">
        <f>VLOOKUP($C652,'2025年度(4年後期)'!$B$5:$N$206,COLUMN('2025年度(4年後期)'!$C$5)+1,0)&amp;""</f>
        <v>大講義室</v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がん:別途指定
感染特論:別途指定
感染演習:別途指定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情報:別途指定
長寿:別途指定</v>
      </c>
      <c r="R655" s="837"/>
      <c r="S655" s="857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883"/>
      <c r="E656" s="832"/>
      <c r="F656" s="833"/>
      <c r="G656" s="832"/>
      <c r="H656" s="833"/>
      <c r="I656" s="951"/>
      <c r="J656" s="914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732" t="s">
        <v>325</v>
      </c>
      <c r="V656" s="771" t="s">
        <v>84</v>
      </c>
      <c r="W656" s="743" t="s">
        <v>181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911" t="str">
        <f>VLOOKUP($C652,'2025年度(1年後期)'!$B$5:$N$207,COLUMN('2025年度(1年後期)'!$E$5),0)&amp;""</f>
        <v>英語Ⅰ(BD)</v>
      </c>
      <c r="D657" s="879"/>
      <c r="E657" s="843" t="str">
        <f>VLOOKUP($C652,'2025年度(2年後期)'!$B$5:$N$207,COLUMN('2025年度(2年後期)'!$E$5),0)&amp;""</f>
        <v>基礎看護学実習Ⅱ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災害看護論</v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がん看護学演習Ａ－Ⅰ
感染症学特論
感染症学演習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看護情報・管理学演習Ｂ
長寿看護学演習Ｂ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73" t="s">
        <v>65</v>
      </c>
      <c r="V657" s="771"/>
      <c r="W657" s="743"/>
      <c r="Z657" s="85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905" t="s">
        <v>191</v>
      </c>
      <c r="BL657" s="905"/>
      <c r="BM657" s="905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912" t="str">
        <f>IFERROR(VLOOKUP(C657,科目・教員!$A$2:$B$349,2,0),"")</f>
        <v>ﾊﾟｳﾗ･ﾍﾞﾙｳﾞｧﾝｹﾞﾙ</v>
      </c>
      <c r="D658" s="881"/>
      <c r="E658" s="838" t="str">
        <f>IFERROR(VLOOKUP(E657,科目・教員!$A$2:$B$349,2,0),"")</f>
        <v>森下　純子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須藤　恭子</v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73" t="s">
        <v>193</v>
      </c>
      <c r="V658" s="771"/>
      <c r="W658" s="743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912" t="str">
        <f>VLOOKUP($C652,'2025年度(1年後期)'!$B$5:$N$207,COLUMN('2025年度(1年後期)'!$E$5)+1,0)&amp;""</f>
        <v>101</v>
      </c>
      <c r="D659" s="881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>母性:201･母小実</v>
      </c>
      <c r="H659" s="837"/>
      <c r="I659" s="838" t="str">
        <f>VLOOKUP($C652,'2025年度(4年後期)'!$B$5:$N$206,COLUMN('2025年度(4年後期)'!$E$5)+1,0)&amp;""</f>
        <v>大講義室</v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がん:別途指定
感染特論:別途指定
感染演習:別途指定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情報:別途指定
長寿:別途指定</v>
      </c>
      <c r="R659" s="837"/>
      <c r="S659" s="857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82" t="s">
        <v>116</v>
      </c>
      <c r="D660" s="883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73" t="s">
        <v>152</v>
      </c>
      <c r="V660" s="771"/>
      <c r="W660" s="743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726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726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726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726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54"/>
      <c r="E665" s="871" t="str">
        <f>VLOOKUP($C652,'2025年度(2年後期)'!$B$5:$N$207,COLUMN('2025年度(2年後期)'!$G$5),0)&amp;""</f>
        <v>基礎看護学実習Ⅱ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>看護情報学</v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905" t="s">
        <v>198</v>
      </c>
      <c r="BL665" s="905"/>
      <c r="BM665" s="905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>渡辺　幹司</v>
      </c>
      <c r="D666" s="857"/>
      <c r="E666" s="861" t="str">
        <f>IFERROR(VLOOKUP(E665,科目・教員!$A$2:$B$349,2,0),"")</f>
        <v>森下　純子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>柏木　公一</v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753" t="s">
        <v>68</v>
      </c>
      <c r="V666" s="728" t="s">
        <v>472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101</v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>母性:201･母小実</v>
      </c>
      <c r="H667" s="857"/>
      <c r="I667" s="861" t="str">
        <f>VLOOKUP($C652,'2025年度(4年後期)'!$B$5:$N$206,COLUMN('2025年度(4年後期)'!$G$5)+1,0)&amp;""</f>
        <v>大講義室</v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感染特論:別途指定
感染演習:別途指定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595" t="s">
        <v>253</v>
      </c>
      <c r="V667" s="728" t="s">
        <v>198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13"/>
      <c r="D668" s="915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595" t="s">
        <v>69</v>
      </c>
      <c r="V668" s="728" t="s">
        <v>182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901" t="str">
        <f>VLOOKUP($C652,'2025年度(1年後期)'!$B$5:$N$207,COLUMN('2025年度(1年後期)'!$I$5),0)&amp;""</f>
        <v>中国語</v>
      </c>
      <c r="D669" s="902"/>
      <c r="E669" s="871" t="str">
        <f>VLOOKUP($C652,'2025年度(2年後期)'!$B$5:$N$207,COLUMN('2025年度(2年後期)'!$I$5),0)&amp;""</f>
        <v>基礎看護学実習Ⅱ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>医療政策学</v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905" t="s">
        <v>198</v>
      </c>
      <c r="BL669" s="905" t="s">
        <v>270</v>
      </c>
      <c r="BM669" s="905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84" t="str">
        <f>IFERROR(VLOOKUP(C669,科目・教員!$A$2:$B$349,2,0),"")</f>
        <v>黄　馨逸</v>
      </c>
      <c r="D670" s="885"/>
      <c r="E670" s="861" t="str">
        <f>IFERROR(VLOOKUP(E669,科目・教員!$A$2:$B$349,2,0),"")</f>
        <v>森下　純子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>渡辺　幹司</v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95"/>
      <c r="V670" s="771" t="s">
        <v>183</v>
      </c>
      <c r="W670" s="735" t="s">
        <v>193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84" t="str">
        <f>VLOOKUP($C652,'2025年度(1年後期)'!$B$5:$N$207,COLUMN('2025年度(1年後期)'!$I$5)+1,0)&amp;""</f>
        <v>101</v>
      </c>
      <c r="D671" s="885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>母性:201･母小実</v>
      </c>
      <c r="H671" s="857"/>
      <c r="I671" s="861" t="str">
        <f>VLOOKUP($C652,'2025年度(4年後期)'!$B$5:$N$206,COLUMN('2025年度(4年後期)'!$I$5)+1,0)&amp;""</f>
        <v>大講義室</v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感染特論:別途指定
感染演習:別途指定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595"/>
      <c r="V671" s="771" t="s">
        <v>86</v>
      </c>
      <c r="W671" s="735" t="s">
        <v>388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49" t="s">
        <v>391</v>
      </c>
      <c r="D672" s="950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95"/>
      <c r="V672" s="771" t="s">
        <v>84</v>
      </c>
      <c r="W672" s="735" t="s">
        <v>270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901" t="str">
        <f>VLOOKUP($C652,'2025年度(1年後期)'!$B$5:$N$207,COLUMN('2025年度(1年後期)'!$K$5),0)&amp;""</f>
        <v>中国語</v>
      </c>
      <c r="D673" s="902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726"/>
      <c r="Z673" s="85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84" t="str">
        <f>IFERROR(VLOOKUP(C673,科目・教員!$A$2:$B$349,2,0),"")</f>
        <v>黄　馨逸</v>
      </c>
      <c r="D674" s="885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726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84" t="str">
        <f>VLOOKUP($C652,'2025年度(1年後期)'!$B$5:$N$207,COLUMN('2025年度(1年後期)'!$K$5)+1,0)&amp;""</f>
        <v>101</v>
      </c>
      <c r="D675" s="885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>感染特論:別途指定
感染演習:別途指定</v>
      </c>
      <c r="N675" s="857"/>
      <c r="O675" s="862" t="str">
        <f>VLOOKUP($C652,'2025年度(M1後期)'!$B$5:$N$207,COLUMN('2025年度(M1後期)'!$K$5)+1,0)&amp;""</f>
        <v>感染特論:別途指定
感染演習:別途指定</v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726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949" t="s">
        <v>391</v>
      </c>
      <c r="D676" s="950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727"/>
      <c r="V676" s="725"/>
      <c r="W676" s="725"/>
      <c r="X676" s="725"/>
      <c r="Y676" s="725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45989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44"/>
      <c r="E678" s="843" t="str">
        <f>VLOOKUP($C677,'2025年度(2年後期)'!$B$5:$N$207,COLUMN('2025年度(2年後期)'!$C$5),0)&amp;""</f>
        <v>基礎看護学実習Ⅱ</v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総合学習</v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看護継続教育
長寿看護学演習Ａ－Ⅰ</v>
      </c>
      <c r="N678" s="842"/>
      <c r="O678" s="843" t="str">
        <f>VLOOKUP($C677,'2025年度(M2後期)'!$B$5:$N$207,COLUMN('2025年度(M2後期)'!$C$5),0)&amp;""</f>
        <v>感染管理看護学演習Ａ－Ⅱ
特別研究</v>
      </c>
      <c r="P678" s="844"/>
      <c r="Q678" s="843" t="str">
        <f>VLOOKUP($C677,'2025年度(D1後期)'!$B$5:$N$207,COLUMN('2025年度(D1後期)'!$C$5),0)&amp;""</f>
        <v>精神看護学演習Ｂ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758" t="s">
        <v>475</v>
      </c>
      <c r="Y678" s="730" t="s">
        <v>476</v>
      </c>
      <c r="Z678" s="866" t="str">
        <f>A678</f>
        <v xml:space="preserve">１時限（09：20～10：50） </v>
      </c>
      <c r="AA678" s="816" t="s">
        <v>185</v>
      </c>
      <c r="AB678" s="905" t="s">
        <v>477</v>
      </c>
      <c r="AC678" s="816"/>
      <c r="AD678" s="816"/>
      <c r="AE678" s="816" t="s">
        <v>477</v>
      </c>
      <c r="AF678" s="816"/>
      <c r="AG678" s="905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水野　正之</v>
      </c>
      <c r="D679" s="837"/>
      <c r="E679" s="838" t="str">
        <f>IFERROR(VLOOKUP(E678,科目・教員!$A$2:$B$349,2,0),"")</f>
        <v>森下　純子</v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55"/>
      <c r="AA679" s="817"/>
      <c r="AB679" s="906"/>
      <c r="AC679" s="817"/>
      <c r="AD679" s="817"/>
      <c r="AE679" s="817"/>
      <c r="AF679" s="817"/>
      <c r="AG679" s="906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>母性:201･母小実</v>
      </c>
      <c r="H680" s="837"/>
      <c r="I680" s="838" t="str">
        <f>VLOOKUP($C677,'2025年度(4年後期)'!$B$5:$N$206,COLUMN('2025年度(4年後期)'!$C$5)+1,0)&amp;""</f>
        <v>大講義室</v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教育:臨床講義室1
長寿:別途指定</v>
      </c>
      <c r="N680" s="837"/>
      <c r="O680" s="838" t="str">
        <f>VLOOKUP($C677,'2025年度(M2後期)'!$B$5:$N$207,COLUMN('2025年度(M2後期)'!$C$5)+1,0)&amp;""</f>
        <v>感染:別途指定</v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55"/>
      <c r="AA680" s="817"/>
      <c r="AB680" s="906"/>
      <c r="AC680" s="817"/>
      <c r="AD680" s="817"/>
      <c r="AE680" s="817"/>
      <c r="AF680" s="817"/>
      <c r="AG680" s="906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913"/>
      <c r="D681" s="914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760"/>
      <c r="Y681" s="730"/>
      <c r="Z681" s="856"/>
      <c r="AA681" s="818"/>
      <c r="AB681" s="907"/>
      <c r="AC681" s="818"/>
      <c r="AD681" s="818"/>
      <c r="AE681" s="818"/>
      <c r="AF681" s="818"/>
      <c r="AG681" s="907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44"/>
      <c r="E682" s="843" t="str">
        <f>VLOOKUP($C677,'2025年度(2年後期)'!$B$5:$N$207,COLUMN('2025年度(2年後期)'!$E$5),0)&amp;""</f>
        <v>基礎看護学実習Ⅱ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総合学習</v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</v>
      </c>
      <c r="N682" s="844"/>
      <c r="O682" s="854" t="str">
        <f>VLOOKUP($C677,'2025年度(M2後期)'!$B$5:$N$207,COLUMN('2025年度(M2後期)'!$E$5),0)&amp;""</f>
        <v>感染管理看護学演習Ａ－Ⅱ
特別研究</v>
      </c>
      <c r="P682" s="844"/>
      <c r="Q682" s="854" t="str">
        <f>VLOOKUP($C677,'2025年度(D1後期)'!$B$5:$N$207,COLUMN('2025年度(D1後期)'!$E$5),0)&amp;""</f>
        <v>精神看護学演習Ｂ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61" t="s">
        <v>203</v>
      </c>
      <c r="V682" s="732" t="s">
        <v>65</v>
      </c>
      <c r="Y682" s="730" t="s">
        <v>482</v>
      </c>
      <c r="Z682" s="855" t="str">
        <f>A682</f>
        <v>２時限（11：00～12：30）</v>
      </c>
      <c r="AA682" s="816" t="s">
        <v>146</v>
      </c>
      <c r="AB682" s="905" t="s">
        <v>477</v>
      </c>
      <c r="AC682" s="816"/>
      <c r="AD682" s="816"/>
      <c r="AE682" s="905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48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905"/>
      <c r="BL682" s="905"/>
      <c r="BM682" s="905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38" t="str">
        <f>IFERROR(VLOOKUP(E682,科目・教員!$A$2:$B$349,2,0),"")</f>
        <v>森下　純子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55"/>
      <c r="AA683" s="817"/>
      <c r="AB683" s="906"/>
      <c r="AC683" s="817"/>
      <c r="AD683" s="817"/>
      <c r="AE683" s="906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>母性:201･母小実</v>
      </c>
      <c r="H684" s="837"/>
      <c r="I684" s="838" t="str">
        <f>VLOOKUP($C677,'2025年度(4年後期)'!$B$5:$N$206,COLUMN('2025年度(4年後期)'!$E$5)+1,0)&amp;""</f>
        <v>大講義室</v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</v>
      </c>
      <c r="N684" s="837"/>
      <c r="O684" s="857" t="str">
        <f>VLOOKUP($C677,'2025年度(M2後期)'!$B$5:$N$207,COLUMN('2025年度(M2後期)'!$E$5)+1,0)&amp;""</f>
        <v>感染:別途指定</v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55"/>
      <c r="AA684" s="817"/>
      <c r="AB684" s="906"/>
      <c r="AC684" s="817"/>
      <c r="AD684" s="817"/>
      <c r="AE684" s="906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62"/>
      <c r="V685" s="732" t="s">
        <v>86</v>
      </c>
      <c r="Y685" s="730" t="s">
        <v>136</v>
      </c>
      <c r="Z685" s="856"/>
      <c r="AA685" s="818"/>
      <c r="AB685" s="907"/>
      <c r="AC685" s="818"/>
      <c r="AD685" s="818"/>
      <c r="AE685" s="907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26"/>
      <c r="Y686" s="730"/>
      <c r="Z686" s="855" t="str">
        <f>A686</f>
        <v>昼休み（12：30～13：30）</v>
      </c>
      <c r="AA686" s="816"/>
      <c r="AB686" s="905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26"/>
      <c r="Y687" s="730"/>
      <c r="Z687" s="855"/>
      <c r="AA687" s="817"/>
      <c r="AB687" s="906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26"/>
      <c r="Y688" s="730"/>
      <c r="Z688" s="855"/>
      <c r="AA688" s="817"/>
      <c r="AB688" s="906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26"/>
      <c r="Y689" s="730"/>
      <c r="Z689" s="856"/>
      <c r="AA689" s="818"/>
      <c r="AB689" s="907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901" t="str">
        <f>VLOOKUP($C677,'2025年度(1年後期)'!$B$5:$N$207,COLUMN('2025年度(1年後期)'!$G$5),0)&amp;""</f>
        <v>スポーツと健康</v>
      </c>
      <c r="D690" s="902"/>
      <c r="E690" s="871" t="str">
        <f>VLOOKUP($C677,'2025年度(2年後期)'!$B$5:$N$207,COLUMN('2025年度(2年後期)'!$G$5),0)&amp;""</f>
        <v>基礎看護学実習Ⅱ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754"/>
      <c r="Y690" s="730"/>
      <c r="Z690" s="855" t="str">
        <f>A690</f>
        <v>３時限（13：30～15：00）</v>
      </c>
      <c r="AA690" s="816"/>
      <c r="AB690" s="905" t="s">
        <v>477</v>
      </c>
      <c r="AC690" s="816"/>
      <c r="AD690" s="816"/>
      <c r="AE690" s="905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84" t="str">
        <f>IFERROR(VLOOKUP(C690,科目・教員!$A$2:$B$349,2,0),"")</f>
        <v>有賀　雅史</v>
      </c>
      <c r="D691" s="885"/>
      <c r="E691" s="861" t="str">
        <f>IFERROR(VLOOKUP(E690,科目・教員!$A$2:$B$349,2,0),"")</f>
        <v>森下　純子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754"/>
      <c r="Y691" s="730"/>
      <c r="Z691" s="855"/>
      <c r="AA691" s="817"/>
      <c r="AB691" s="906"/>
      <c r="AC691" s="817"/>
      <c r="AD691" s="817"/>
      <c r="AE691" s="906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84" t="str">
        <f>VLOOKUP($C677,'2025年度(1年後期)'!$B$5:$N$207,COLUMN('2025年度(1年後期)'!$G$5)+1,0)&amp;""</f>
        <v>大講義室</v>
      </c>
      <c r="D692" s="885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>母性:201･母小実</v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754"/>
      <c r="Y692" s="730"/>
      <c r="Z692" s="855"/>
      <c r="AA692" s="817"/>
      <c r="AB692" s="906"/>
      <c r="AC692" s="817"/>
      <c r="AD692" s="817"/>
      <c r="AE692" s="906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82" t="s">
        <v>157</v>
      </c>
      <c r="D693" s="883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754"/>
      <c r="Y693" s="730"/>
      <c r="Z693" s="856"/>
      <c r="AA693" s="818"/>
      <c r="AB693" s="907"/>
      <c r="AC693" s="818"/>
      <c r="AD693" s="818"/>
      <c r="AE693" s="907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54"/>
      <c r="E694" s="871" t="str">
        <f>VLOOKUP($C677,'2025年度(2年後期)'!$B$5:$N$207,COLUMN('2025年度(2年後期)'!$I$5),0)&amp;""</f>
        <v>基礎看護学実習Ⅱ</v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927" t="str">
        <f>VLOOKUP($C677,'2025年度(4年後期)'!$B$5:$N$206,COLUMN('2025年度(4年後期)'!$I$5),0)&amp;""</f>
        <v>科学技術と医療(石原美弥先生)</v>
      </c>
      <c r="J694" s="90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5" t="str">
        <f>A694</f>
        <v>４時限（15：10～16：40）</v>
      </c>
      <c r="AA694" s="816"/>
      <c r="AB694" s="905" t="s">
        <v>477</v>
      </c>
      <c r="AC694" s="816"/>
      <c r="AD694" s="816"/>
      <c r="AE694" s="905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905" t="s">
        <v>84</v>
      </c>
      <c r="BL694" s="905"/>
      <c r="BM694" s="905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>藤澤　雄太</v>
      </c>
      <c r="D695" s="857"/>
      <c r="E695" s="861" t="str">
        <f>IFERROR(VLOOKUP(E694,科目・教員!$A$2:$B$349,2,0),"")</f>
        <v>森下　純子</v>
      </c>
      <c r="F695" s="857"/>
      <c r="G695" s="861" t="str">
        <f>IFERROR(VLOOKUP(G694,科目・教員!$A$2:$B$349,2,0),"")</f>
        <v/>
      </c>
      <c r="H695" s="857"/>
      <c r="I695" s="928" t="str">
        <f>IFERROR(VLOOKUP(I694,科目・教員!$A$2:$B$349,2,0),"")</f>
        <v/>
      </c>
      <c r="J695" s="885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595" t="s">
        <v>275</v>
      </c>
      <c r="V695" s="771" t="s">
        <v>183</v>
      </c>
      <c r="Y695" s="730"/>
      <c r="Z695" s="855"/>
      <c r="AA695" s="817"/>
      <c r="AB695" s="906"/>
      <c r="AC695" s="817"/>
      <c r="AD695" s="817"/>
      <c r="AE695" s="906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大講義室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>母性:201･母小実</v>
      </c>
      <c r="H696" s="857"/>
      <c r="I696" s="928" t="str">
        <f>VLOOKUP($C677,'2025年度(4年後期)'!$B$5:$N$206,COLUMN('2025年度(4年後期)'!$I$5)+1,0)&amp;""</f>
        <v>リアルタイム</v>
      </c>
      <c r="J696" s="885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595" t="s">
        <v>273</v>
      </c>
      <c r="V696" s="771" t="s">
        <v>182</v>
      </c>
      <c r="Y696" s="730"/>
      <c r="Z696" s="855"/>
      <c r="AA696" s="817"/>
      <c r="AB696" s="906"/>
      <c r="AC696" s="817"/>
      <c r="AD696" s="817"/>
      <c r="AE696" s="906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03"/>
      <c r="D697" s="904"/>
      <c r="E697" s="832"/>
      <c r="F697" s="858"/>
      <c r="G697" s="832"/>
      <c r="H697" s="858"/>
      <c r="I697" s="908" t="s">
        <v>116</v>
      </c>
      <c r="J697" s="883"/>
      <c r="K697" s="834"/>
      <c r="L697" s="834"/>
      <c r="M697" s="860"/>
      <c r="N697" s="858"/>
      <c r="O697" s="834"/>
      <c r="P697" s="858"/>
      <c r="Q697" s="834"/>
      <c r="R697" s="858"/>
      <c r="S697" s="834"/>
      <c r="T697" s="834"/>
      <c r="U697" s="763" t="s">
        <v>86</v>
      </c>
      <c r="V697" s="771" t="s">
        <v>84</v>
      </c>
      <c r="Y697" s="730"/>
      <c r="Z697" s="856"/>
      <c r="AA697" s="818"/>
      <c r="AB697" s="907"/>
      <c r="AC697" s="818"/>
      <c r="AD697" s="818"/>
      <c r="AE697" s="907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5" t="str">
        <f>A698</f>
        <v>５時限（16：50～18：20）</v>
      </c>
      <c r="AA698" s="816"/>
      <c r="AB698" s="905" t="s">
        <v>477</v>
      </c>
      <c r="AC698" s="816"/>
      <c r="AD698" s="816"/>
      <c r="AE698" s="905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905"/>
      <c r="BL698" s="905"/>
      <c r="BM698" s="905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>田中　健一</v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732" t="s">
        <v>141</v>
      </c>
      <c r="V699" s="726"/>
      <c r="X699" s="733" t="s">
        <v>300</v>
      </c>
      <c r="Y699" s="730"/>
      <c r="Z699" s="855"/>
      <c r="AA699" s="817"/>
      <c r="AB699" s="906"/>
      <c r="AC699" s="817"/>
      <c r="AD699" s="817"/>
      <c r="AE699" s="906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オンデマンド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732" t="s">
        <v>139</v>
      </c>
      <c r="V700" s="726"/>
      <c r="X700" s="733" t="s">
        <v>301</v>
      </c>
      <c r="Y700" s="730"/>
      <c r="Z700" s="855"/>
      <c r="AA700" s="817"/>
      <c r="AB700" s="906"/>
      <c r="AC700" s="817"/>
      <c r="AD700" s="817"/>
      <c r="AE700" s="906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744" t="s">
        <v>69</v>
      </c>
      <c r="V701" s="764"/>
      <c r="W701" s="725"/>
      <c r="X701" s="739"/>
      <c r="Y701" s="765"/>
      <c r="Z701" s="856"/>
      <c r="AA701" s="818"/>
      <c r="AB701" s="907"/>
      <c r="AC701" s="818"/>
      <c r="AD701" s="818"/>
      <c r="AE701" s="907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45990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45990</v>
      </c>
      <c r="V702" s="937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903"/>
      <c r="D706" s="947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726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26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726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2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726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726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726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726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726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726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726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726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726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726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726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726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726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726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726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727"/>
      <c r="V726" s="725"/>
      <c r="W726" s="725"/>
      <c r="X726" s="725"/>
      <c r="Y726" s="725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45991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45991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726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26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726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726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726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726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726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726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726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726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726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726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726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726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726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726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726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726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726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27"/>
      <c r="V751" s="725"/>
      <c r="W751" s="725"/>
      <c r="X751" s="725"/>
      <c r="Y751" s="725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45992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45992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9">
        <f>C2</f>
        <v>45992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911" t="str">
        <f>VLOOKUP($C2,'2025年度(1年後期)'!$B$5:$N$207,COLUMN('2025年度(1年後期)'!$C$5),0)&amp;""</f>
        <v>心と発達</v>
      </c>
      <c r="D3" s="879"/>
      <c r="E3" s="843" t="str">
        <f>VLOOKUP($C2,'2025年度(2年後期)'!$B$5:$N$207,COLUMN('2025年度(2年後期)'!$C$5),0)&amp;""</f>
        <v>基礎看護学実習Ⅱ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>政策医療看護倫理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>特別研究</v>
      </c>
      <c r="T3" s="844"/>
      <c r="U3" s="645" t="s">
        <v>485</v>
      </c>
      <c r="Z3" s="866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912" t="str">
        <f>IFERROR(VLOOKUP(C3,科目・教員!$A$2:$B$349,2,0),"")</f>
        <v>松本　聡子</v>
      </c>
      <c r="D4" s="881"/>
      <c r="E4" s="838" t="str">
        <f>IFERROR(VLOOKUP(E3,科目・教員!$A$2:$B$349,2,0),"")</f>
        <v>森下　純子</v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>来生　奈巳子</v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645" t="s">
        <v>113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912" t="str">
        <f>VLOOKUP($C2,'2025年度(1年後期)'!$B$5:$N$207,COLUMN('2025年度(1年後期)'!$C$5)+1,0)&amp;""</f>
        <v>101</v>
      </c>
      <c r="D5" s="881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>母性:201</v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臨床講義室1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645" t="s">
        <v>203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82" t="s">
        <v>116</v>
      </c>
      <c r="D6" s="909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645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44"/>
      <c r="E7" s="843" t="str">
        <f>VLOOKUP($C2,'2025年度(2年後期)'!$B$5:$N$207,COLUMN('2025年度(2年後期)'!$E$5),0)&amp;""</f>
        <v>基礎看護学実習Ⅱ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>政策医療看護論Ⅱ</v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>政策医療看護倫理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>特別研究</v>
      </c>
      <c r="T7" s="844"/>
      <c r="U7" s="643" t="s">
        <v>487</v>
      </c>
      <c r="Z7" s="85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>森　那美子</v>
      </c>
      <c r="D8" s="837"/>
      <c r="E8" s="838" t="str">
        <f>IFERROR(VLOOKUP(E7,科目・教員!$A$2:$B$349,2,0),"")</f>
        <v>森下　純子</v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>飯野　京子</v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>来生　奈巳子</v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43" t="s">
        <v>113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101</v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>母性:201</v>
      </c>
      <c r="H9" s="837"/>
      <c r="I9" s="838" t="str">
        <f>VLOOKUP($C2,'2025年度(4年後期)'!$B$5:$N$206,COLUMN('2025年度(4年後期)'!$E$5)+1,0)&amp;""</f>
        <v>大講義室</v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臨床講義室1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U9" s="643" t="s">
        <v>203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43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U11" s="643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U12" s="643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U13" s="643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U14" s="643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54"/>
      <c r="E15" s="871" t="str">
        <f>VLOOKUP($C2,'2025年度(2年後期)'!$B$5:$N$207,COLUMN('2025年度(2年後期)'!$G$5),0)&amp;""</f>
        <v>基礎看護学実習Ⅱ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>医療政策学</v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5" t="str">
        <f>A15</f>
        <v>３時限（13：30～15：00）</v>
      </c>
      <c r="AA15" s="816" t="s">
        <v>240</v>
      </c>
      <c r="AB15" s="816"/>
      <c r="AC15" s="816"/>
      <c r="AD15" s="944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>森下　純子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>渡辺　幹司</v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>亀岡　智美</v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55"/>
      <c r="AA16" s="817"/>
      <c r="AB16" s="817"/>
      <c r="AC16" s="817"/>
      <c r="AD16" s="945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>大講義室</v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臨床講義室1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55"/>
      <c r="AA17" s="817"/>
      <c r="AB17" s="817"/>
      <c r="AC17" s="817"/>
      <c r="AD17" s="945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03"/>
      <c r="D18" s="904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/>
      <c r="V18" s="582" t="s">
        <v>224</v>
      </c>
      <c r="Y18" s="611" t="s">
        <v>494</v>
      </c>
      <c r="Z18" s="856"/>
      <c r="AA18" s="818"/>
      <c r="AB18" s="818"/>
      <c r="AC18" s="818"/>
      <c r="AD18" s="946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54"/>
      <c r="E19" s="871" t="str">
        <f>VLOOKUP($C2,'2025年度(2年後期)'!$B$5:$N$207,COLUMN('2025年度(2年後期)'!$I$5),0)&amp;""</f>
        <v>基礎看護学実習Ⅱ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>看護協会講話</v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Y19" s="612" t="s">
        <v>495</v>
      </c>
      <c r="Z19" s="855" t="str">
        <f>A19</f>
        <v>４時限（15：10～16：40）</v>
      </c>
      <c r="AA19" s="816" t="s">
        <v>484</v>
      </c>
      <c r="AB19" s="816"/>
      <c r="AC19" s="816"/>
      <c r="AD19" s="944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>藤澤　雄太</v>
      </c>
      <c r="D20" s="857"/>
      <c r="E20" s="861" t="str">
        <f>IFERROR(VLOOKUP(E19,科目・教員!$A$2:$B$349,2,0),"")</f>
        <v>森下　純子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>亀岡　智美</v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Y20" s="582"/>
      <c r="Z20" s="855"/>
      <c r="AA20" s="817"/>
      <c r="AB20" s="817"/>
      <c r="AC20" s="817"/>
      <c r="AD20" s="945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>大講義室</v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臨床講義室1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Y21" s="582"/>
      <c r="Z21" s="855"/>
      <c r="AA21" s="817"/>
      <c r="AB21" s="817"/>
      <c r="AC21" s="817"/>
      <c r="AD21" s="945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03"/>
      <c r="D22" s="904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Y22" s="582"/>
      <c r="Z22" s="856"/>
      <c r="AA22" s="818"/>
      <c r="AB22" s="818"/>
      <c r="AC22" s="818"/>
      <c r="AD22" s="946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5" t="str">
        <f>A23</f>
        <v>５時限（16：50～18：20）</v>
      </c>
      <c r="AA23" s="816"/>
      <c r="AB23" s="816"/>
      <c r="AC23" s="816"/>
      <c r="AD23" s="944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U24" s="582" t="s">
        <v>498</v>
      </c>
      <c r="Y24" s="582"/>
      <c r="Z24" s="855"/>
      <c r="AA24" s="817"/>
      <c r="AB24" s="817"/>
      <c r="AC24" s="817"/>
      <c r="AD24" s="945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55"/>
      <c r="AA25" s="817"/>
      <c r="AB25" s="817"/>
      <c r="AC25" s="817"/>
      <c r="AD25" s="945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593"/>
      <c r="V26" s="19"/>
      <c r="W26" s="19"/>
      <c r="X26" s="19"/>
      <c r="Y26" s="593"/>
      <c r="Z26" s="856"/>
      <c r="AA26" s="818"/>
      <c r="AB26" s="818"/>
      <c r="AC26" s="818"/>
      <c r="AD26" s="946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45993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911" t="str">
        <f>VLOOKUP($C27,'2025年度(1年後期)'!$B$5:$N$207,COLUMN('2025年度(1年後期)'!$C$5),0)&amp;""</f>
        <v>日本人論</v>
      </c>
      <c r="D28" s="879"/>
      <c r="E28" s="843" t="str">
        <f>VLOOKUP($C27,'2025年度(2年後期)'!$B$5:$N$207,COLUMN('2025年度(2年後期)'!$C$5),0)&amp;""</f>
        <v>基礎看護学実習Ⅱ</v>
      </c>
      <c r="F28" s="844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成育看護学演習Ｂ
感染管理看護学演習Ｂ
成人看護学演習Ｂ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905"/>
      <c r="BL28" s="905" t="s">
        <v>225</v>
      </c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912" t="str">
        <f>IFERROR(VLOOKUP(C28,科目・教員!$A$2:$B$349,2,0),"")</f>
        <v>川出　龍一</v>
      </c>
      <c r="D29" s="881"/>
      <c r="E29" s="838" t="str">
        <f>IFERROR(VLOOKUP(E28,科目・教員!$A$2:$B$349,2,0),"")</f>
        <v>森下　純子</v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912" t="str">
        <f>VLOOKUP($C27,'2025年度(1年後期)'!$B$5:$N$207,COLUMN('2025年度(1年後期)'!$C$5)+1,0)&amp;""</f>
        <v>101</v>
      </c>
      <c r="D30" s="881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母性:201･母小実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成育:別途指定
感染:別途指定
成人:別途指定</v>
      </c>
      <c r="R30" s="837"/>
      <c r="S30" s="857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949" t="s">
        <v>116</v>
      </c>
      <c r="D31" s="97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V31" s="634" t="s">
        <v>69</v>
      </c>
      <c r="W31" s="596" t="s">
        <v>42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44"/>
      <c r="E32" s="843" t="str">
        <f>VLOOKUP($C27,'2025年度(2年後期)'!$B$5:$N$207,COLUMN('2025年度(2年後期)'!$E$5),0)&amp;""</f>
        <v>基礎看護学実習Ⅱ</v>
      </c>
      <c r="F32" s="844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>看護情報学</v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成育看護学演習Ｂ
感染管理看護学演習Ｂ
成人看護学演習Ｂ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Z32" s="85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905"/>
      <c r="BL32" s="905" t="s">
        <v>225</v>
      </c>
      <c r="BM32" s="905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小島　優子</v>
      </c>
      <c r="D33" s="837"/>
      <c r="E33" s="838" t="str">
        <f>IFERROR(VLOOKUP(E32,科目・教員!$A$2:$B$349,2,0),"")</f>
        <v>森下　純子</v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>柏木　公一</v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母性:201･母小実</v>
      </c>
      <c r="H34" s="837"/>
      <c r="I34" s="838" t="str">
        <f>VLOOKUP($C27,'2025年度(4年後期)'!$B$5:$N$206,COLUMN('2025年度(4年後期)'!$E$5)+1,0)&amp;""</f>
        <v>大講義室</v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成育:別途指定
感染:別途指定
成人:別途指定</v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951"/>
      <c r="J35" s="915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54"/>
      <c r="E40" s="871" t="str">
        <f>VLOOKUP($C27,'2025年度(2年後期)'!$B$5:$N$207,COLUMN('2025年度(2年後期)'!$G$5),0)&amp;""</f>
        <v>基礎看護学実習Ⅱ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>量的看護学研究法</v>
      </c>
      <c r="R40" s="854"/>
      <c r="S40" s="872" t="str">
        <f>VLOOKUP($C27,'2025年度(D23後期)'!$B$5:$N$207,COLUMN('2025年度(D23後期)'!$G$5),0)&amp;""</f>
        <v>特別研究</v>
      </c>
      <c r="T40" s="854"/>
      <c r="Y40" s="610" t="s">
        <v>499</v>
      </c>
      <c r="Z40" s="855" t="str">
        <f>A40</f>
        <v>３時限（13：30～15：00）</v>
      </c>
      <c r="AA40" s="816" t="s">
        <v>267</v>
      </c>
      <c r="AB40" s="816"/>
      <c r="AC40" s="816"/>
      <c r="AD40" s="944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 t="s">
        <v>225</v>
      </c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>小島　優子</v>
      </c>
      <c r="D41" s="857"/>
      <c r="E41" s="861" t="str">
        <f>IFERROR(VLOOKUP(E40,科目・教員!$A$2:$B$349,2,0),"")</f>
        <v>森下　純子</v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>柏木　公一</v>
      </c>
      <c r="R41" s="857"/>
      <c r="S41" s="862" t="str">
        <f>IFERROR(VLOOKUP(S40,科目・教員!$A$2:$B$349,2,0),"")</f>
        <v/>
      </c>
      <c r="T41" s="857"/>
      <c r="Y41" s="612" t="s">
        <v>492</v>
      </c>
      <c r="Z41" s="855"/>
      <c r="AA41" s="817"/>
      <c r="AB41" s="817"/>
      <c r="AC41" s="817"/>
      <c r="AD41" s="945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>101</v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母性:201･母小実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>臨床講義室1</v>
      </c>
      <c r="R42" s="857"/>
      <c r="S42" s="862" t="str">
        <f>VLOOKUP($C27,'2025年度(D23後期)'!$B$5:$N$207,COLUMN('2025年度(D23後期)'!$G$5)+1,0)&amp;""</f>
        <v/>
      </c>
      <c r="T42" s="857"/>
      <c r="Y42" s="611" t="s">
        <v>493</v>
      </c>
      <c r="Z42" s="855"/>
      <c r="AA42" s="817"/>
      <c r="AB42" s="817"/>
      <c r="AC42" s="817"/>
      <c r="AD42" s="945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Y43" s="611" t="s">
        <v>494</v>
      </c>
      <c r="Z43" s="856"/>
      <c r="AA43" s="818"/>
      <c r="AB43" s="818"/>
      <c r="AC43" s="818"/>
      <c r="AD43" s="946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01" t="str">
        <f>VLOOKUP($C27,'2025年度(1年後期)'!$B$5:$N$207,COLUMN('2025年度(1年後期)'!$I$5),0)&amp;""</f>
        <v>人体の構造と機能Ⅲ
(桑名先生④)</v>
      </c>
      <c r="D44" s="902"/>
      <c r="E44" s="871" t="str">
        <f>VLOOKUP($C27,'2025年度(2年後期)'!$B$5:$N$207,COLUMN('2025年度(2年後期)'!$I$5),0)&amp;""</f>
        <v>基礎看護学実習Ⅱ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>量的看護学研究法</v>
      </c>
      <c r="R44" s="854"/>
      <c r="S44" s="872" t="str">
        <f>VLOOKUP($C27,'2025年度(D23後期)'!$B$5:$N$207,COLUMN('2025年度(D23後期)'!$I$5),0)&amp;""</f>
        <v>特別研究</v>
      </c>
      <c r="T44" s="854"/>
      <c r="Y44" s="612" t="s">
        <v>495</v>
      </c>
      <c r="Z44" s="855" t="str">
        <f>A44</f>
        <v>４時限（15：10～16：40）</v>
      </c>
      <c r="AA44" s="816" t="s">
        <v>75</v>
      </c>
      <c r="AB44" s="816"/>
      <c r="AC44" s="816"/>
      <c r="AD44" s="944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905" t="s">
        <v>186</v>
      </c>
      <c r="BK44" s="905"/>
      <c r="BL44" s="905" t="s">
        <v>225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84" t="str">
        <f>IFERROR(VLOOKUP(C44,科目・教員!$A$2:$B$349,2,0),"")</f>
        <v/>
      </c>
      <c r="D45" s="885"/>
      <c r="E45" s="861" t="str">
        <f>IFERROR(VLOOKUP(E44,科目・教員!$A$2:$B$349,2,0),"")</f>
        <v>森下　純子</v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>柏木　公一</v>
      </c>
      <c r="R45" s="857"/>
      <c r="S45" s="862" t="str">
        <f>IFERROR(VLOOKUP(S44,科目・教員!$A$2:$B$349,2,0),"")</f>
        <v/>
      </c>
      <c r="T45" s="857"/>
      <c r="Y45" s="582"/>
      <c r="Z45" s="855"/>
      <c r="AA45" s="817"/>
      <c r="AB45" s="817"/>
      <c r="AC45" s="817"/>
      <c r="AD45" s="945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906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84" t="str">
        <f>VLOOKUP($C27,'2025年度(1年後期)'!$B$5:$N$207,COLUMN('2025年度(1年後期)'!$I$5)+1,0)&amp;""</f>
        <v>101</v>
      </c>
      <c r="D46" s="885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母性:201･母小実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>臨床講義室1</v>
      </c>
      <c r="R46" s="857"/>
      <c r="S46" s="862" t="str">
        <f>VLOOKUP($C27,'2025年度(D23後期)'!$B$5:$N$207,COLUMN('2025年度(D23後期)'!$I$5)+1,0)&amp;""</f>
        <v/>
      </c>
      <c r="T46" s="857"/>
      <c r="U46" s="658"/>
      <c r="V46" s="657" t="s">
        <v>368</v>
      </c>
      <c r="Y46" s="582"/>
      <c r="Z46" s="855"/>
      <c r="AA46" s="817"/>
      <c r="AB46" s="817"/>
      <c r="AC46" s="817"/>
      <c r="AD46" s="945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906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49" t="s">
        <v>391</v>
      </c>
      <c r="D47" s="950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58"/>
      <c r="V47" s="657" t="s">
        <v>68</v>
      </c>
      <c r="Y47" s="582"/>
      <c r="Z47" s="856"/>
      <c r="AA47" s="818"/>
      <c r="AB47" s="818"/>
      <c r="AC47" s="818"/>
      <c r="AD47" s="946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907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01" t="str">
        <f>VLOOKUP($C27,'2025年度(1年後期)'!$B$5:$N$207,COLUMN('2025年度(1年後期)'!$K$5),0)&amp;""</f>
        <v>国語表現法</v>
      </c>
      <c r="D48" s="902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66" t="str">
        <f>A48</f>
        <v>５時限（16：50～18：20）</v>
      </c>
      <c r="AA48" s="816" t="s">
        <v>392</v>
      </c>
      <c r="AB48" s="816"/>
      <c r="AC48" s="816"/>
      <c r="AD48" s="944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905" t="s">
        <v>186</v>
      </c>
      <c r="BK48" s="905"/>
      <c r="BL48" s="905" t="s">
        <v>225</v>
      </c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84" t="str">
        <f>IFERROR(VLOOKUP(C48,科目・教員!$A$2:$B$349,2,0),"")</f>
        <v>末田　美香子</v>
      </c>
      <c r="D49" s="885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U49" s="658"/>
      <c r="V49" s="657" t="s">
        <v>69</v>
      </c>
      <c r="Y49" s="582"/>
      <c r="Z49" s="855"/>
      <c r="AA49" s="817"/>
      <c r="AB49" s="817"/>
      <c r="AC49" s="817"/>
      <c r="AD49" s="945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906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84" t="str">
        <f>VLOOKUP($C27,'2025年度(1年後期)'!$B$5:$N$207,COLUMN('2025年度(1年後期)'!$K$5)+1,0)&amp;""</f>
        <v>101</v>
      </c>
      <c r="D50" s="885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Y50" s="582"/>
      <c r="Z50" s="855"/>
      <c r="AA50" s="817"/>
      <c r="AB50" s="817"/>
      <c r="AC50" s="817"/>
      <c r="AD50" s="945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906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82" t="s">
        <v>393</v>
      </c>
      <c r="D51" s="883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593"/>
      <c r="Z51" s="856"/>
      <c r="AA51" s="818"/>
      <c r="AB51" s="818"/>
      <c r="AC51" s="818"/>
      <c r="AD51" s="946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907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45994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44"/>
      <c r="E53" s="843" t="str">
        <f>VLOOKUP($C52,'2025年度(2年後期)'!$B$5:$N$207,COLUMN('2025年度(2年後期)'!$C$5),0)&amp;""</f>
        <v>基礎看護学実習Ⅱ</v>
      </c>
      <c r="F53" s="844"/>
      <c r="G53" s="843" t="str">
        <f>VLOOKUP($C52,'2025年度(3年後期)'!$B$5:$N$207,COLUMN('2025年度(3年後期)'!$C$5),0)&amp;""</f>
        <v>領域別実習</v>
      </c>
      <c r="H53" s="844"/>
      <c r="I53" s="878" t="str">
        <f>VLOOKUP($C52,'2025年度(4年後期)'!$B$5:$N$206,COLUMN('2025年度(4年後期)'!$C$5),0)&amp;""</f>
        <v>科学技術と医療(石原美弥先生)</v>
      </c>
      <c r="J53" s="879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看護情報・管理学演習Ａ－Ⅰ
成育看護学演習Ａ－Ⅳ(母性)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看護教育学演習Ｂ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16" t="s">
        <v>218</v>
      </c>
      <c r="AB53" s="816"/>
      <c r="AC53" s="816"/>
      <c r="AD53" s="944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柏木　公一</v>
      </c>
      <c r="D54" s="837"/>
      <c r="E54" s="838" t="str">
        <f>IFERROR(VLOOKUP(E53,科目・教員!$A$2:$B$349,2,0),"")</f>
        <v>森下　純子</v>
      </c>
      <c r="F54" s="837"/>
      <c r="G54" s="838" t="str">
        <f>IFERROR(VLOOKUP(G53,科目・教員!$A$2:$B$349,2,0),"")</f>
        <v/>
      </c>
      <c r="H54" s="837"/>
      <c r="I54" s="880" t="str">
        <f>IFERROR(VLOOKUP(I53,科目・教員!$A$2:$B$349,2,0),"")</f>
        <v/>
      </c>
      <c r="J54" s="881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647" t="s">
        <v>169</v>
      </c>
      <c r="Y54" s="612" t="s">
        <v>492</v>
      </c>
      <c r="Z54" s="855"/>
      <c r="AA54" s="817"/>
      <c r="AB54" s="817"/>
      <c r="AC54" s="817"/>
      <c r="AD54" s="945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母性:201･母小実</v>
      </c>
      <c r="H55" s="837"/>
      <c r="I55" s="880" t="str">
        <f>VLOOKUP($C52,'2025年度(4年後期)'!$B$5:$N$206,COLUMN('2025年度(4年後期)'!$C$5)+1,0)&amp;""</f>
        <v>リアルタイム</v>
      </c>
      <c r="J55" s="881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情報:別途指定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55"/>
      <c r="AA55" s="817"/>
      <c r="AB55" s="817"/>
      <c r="AC55" s="817"/>
      <c r="AD55" s="945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931" t="s">
        <v>391</v>
      </c>
      <c r="J56" s="980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647" t="s">
        <v>172</v>
      </c>
      <c r="Y56" s="611" t="s">
        <v>494</v>
      </c>
      <c r="Z56" s="856"/>
      <c r="AA56" s="818"/>
      <c r="AB56" s="818"/>
      <c r="AC56" s="818"/>
      <c r="AD56" s="946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44"/>
      <c r="E57" s="843" t="str">
        <f>VLOOKUP($C52,'2025年度(2年後期)'!$B$5:$N$207,COLUMN('2025年度(2年後期)'!$E$5),0)&amp;""</f>
        <v>基礎看護学実習Ⅱ</v>
      </c>
      <c r="F57" s="844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助産学概論</v>
      </c>
      <c r="L57" s="842"/>
      <c r="M57" s="853" t="str">
        <f>VLOOKUP($C52,'2025年度(M1後期)'!$B$5:$N$207,COLUMN('2025年度(M1後期)'!$E$5),0)&amp;""</f>
        <v>看護情報・管理学演習Ａ－Ⅰ
成育看護学演習Ａ－Ⅳ(母性)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看護教育学演習Ｂ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Y57" s="612" t="s">
        <v>495</v>
      </c>
      <c r="Z57" s="855" t="str">
        <f>A57</f>
        <v>２時限（11：00～12：30）</v>
      </c>
      <c r="AA57" s="816" t="s">
        <v>121</v>
      </c>
      <c r="AB57" s="816"/>
      <c r="AC57" s="816"/>
      <c r="AD57" s="944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本間　典子</v>
      </c>
      <c r="D58" s="837"/>
      <c r="E58" s="838" t="str">
        <f>IFERROR(VLOOKUP(E57,科目・教員!$A$2:$B$349,2,0),"")</f>
        <v>森下　純子</v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Y58" s="582"/>
      <c r="Z58" s="855"/>
      <c r="AA58" s="817"/>
      <c r="AB58" s="817"/>
      <c r="AC58" s="817"/>
      <c r="AD58" s="945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母性:201･母小実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>304</v>
      </c>
      <c r="L59" s="859"/>
      <c r="M59" s="836" t="str">
        <f>VLOOKUP($C52,'2025年度(M1後期)'!$B$5:$N$207,COLUMN('2025年度(M1後期)'!$E$5)+1,0)&amp;""</f>
        <v>情報:別途指定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Y59" s="582"/>
      <c r="Z59" s="855"/>
      <c r="AA59" s="817"/>
      <c r="AB59" s="817"/>
      <c r="AC59" s="817"/>
      <c r="AD59" s="945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Y60" s="582"/>
      <c r="Z60" s="856"/>
      <c r="AA60" s="818"/>
      <c r="AB60" s="818"/>
      <c r="AC60" s="818"/>
      <c r="AD60" s="946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Y61" s="582"/>
      <c r="Z61" s="855" t="str">
        <f>A61</f>
        <v>昼休み（12：30～13：30）</v>
      </c>
      <c r="AA61" s="816"/>
      <c r="AB61" s="816"/>
      <c r="AC61" s="816"/>
      <c r="AD61" s="944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Y62" s="582"/>
      <c r="Z62" s="855"/>
      <c r="AA62" s="817"/>
      <c r="AB62" s="817"/>
      <c r="AC62" s="817"/>
      <c r="AD62" s="945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Y63" s="582"/>
      <c r="Z63" s="855"/>
      <c r="AA63" s="817"/>
      <c r="AB63" s="817"/>
      <c r="AC63" s="817"/>
      <c r="AD63" s="945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Y64" s="582"/>
      <c r="Z64" s="856"/>
      <c r="AA64" s="818"/>
      <c r="AB64" s="818"/>
      <c r="AC64" s="818"/>
      <c r="AD64" s="946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54"/>
      <c r="E65" s="871" t="str">
        <f>VLOOKUP($C52,'2025年度(2年後期)'!$B$5:$N$207,COLUMN('2025年度(2年後期)'!$G$5),0)&amp;""</f>
        <v>基礎看護学実習Ⅱ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977" t="str">
        <f>VLOOKUP($C52,'2025年度(助産後期)'!$B$5:$N$207,COLUMN('2025年度(助産後期)'!$G$5),0)&amp;""</f>
        <v>助産学概論　（外部講師　宗先生）</v>
      </c>
      <c r="L65" s="977"/>
      <c r="M65" s="870" t="str">
        <f>VLOOKUP($C52,'2025年度(M1後期)'!$B$5:$N$207,COLUMN('2025年度(M1後期)'!$G$5),0)&amp;""</f>
        <v>成人看護学演習Ａ－Ⅰ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Y65" s="582"/>
      <c r="Z65" s="855" t="str">
        <f>A65</f>
        <v>３時限（13：30～15：00）</v>
      </c>
      <c r="AA65" s="816" t="s">
        <v>196</v>
      </c>
      <c r="AB65" s="816"/>
      <c r="AC65" s="816"/>
      <c r="AD65" s="944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>小島　優子</v>
      </c>
      <c r="D66" s="857"/>
      <c r="E66" s="861" t="str">
        <f>IFERROR(VLOOKUP(E65,科目・教員!$A$2:$B$349,2,0),"")</f>
        <v>森下　純子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979" t="str">
        <f>IFERROR(VLOOKUP(K65,科目・教員!$A$2:$B$349,2,0),"")</f>
        <v/>
      </c>
      <c r="L66" s="979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Y66" s="582"/>
      <c r="Z66" s="855"/>
      <c r="AA66" s="817"/>
      <c r="AB66" s="817"/>
      <c r="AC66" s="817"/>
      <c r="AD66" s="945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>101</v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母性:201･母小実</v>
      </c>
      <c r="H67" s="857"/>
      <c r="I67" s="861" t="str">
        <f>VLOOKUP($C52,'2025年度(4年後期)'!$B$5:$N$206,COLUMN('2025年度(4年後期)'!$G$5)+1,0)&amp;""</f>
        <v/>
      </c>
      <c r="J67" s="857"/>
      <c r="K67" s="979" t="str">
        <f>VLOOKUP($C52,'2025年度(助産後期)'!$B$5:$N$207,COLUMN('2025年度(助産後期)'!$G$5)+1,0)&amp;""</f>
        <v>304</v>
      </c>
      <c r="L67" s="979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Y67" s="582"/>
      <c r="Z67" s="855"/>
      <c r="AA67" s="817"/>
      <c r="AB67" s="817"/>
      <c r="AC67" s="817"/>
      <c r="AD67" s="945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978" t="s">
        <v>391</v>
      </c>
      <c r="L68" s="978"/>
      <c r="M68" s="860"/>
      <c r="N68" s="858"/>
      <c r="O68" s="834"/>
      <c r="P68" s="858"/>
      <c r="Q68" s="834"/>
      <c r="R68" s="858"/>
      <c r="S68" s="834"/>
      <c r="T68" s="858"/>
      <c r="U68" s="21"/>
      <c r="Y68" s="582"/>
      <c r="Z68" s="856"/>
      <c r="AA68" s="818"/>
      <c r="AB68" s="818"/>
      <c r="AC68" s="818"/>
      <c r="AD68" s="946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中国語</v>
      </c>
      <c r="D69" s="902"/>
      <c r="E69" s="871" t="str">
        <f>VLOOKUP($C52,'2025年度(2年後期)'!$B$5:$N$207,COLUMN('2025年度(2年後期)'!$I$5),0)&amp;""</f>
        <v>基礎看護学実習Ⅱ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977" t="str">
        <f>VLOOKUP($C52,'2025年度(助産後期)'!$B$5:$N$207,COLUMN('2025年度(助産後期)'!$I$5),0)&amp;""</f>
        <v>助産管理論(外部講師　宗先生)</v>
      </c>
      <c r="L69" s="977"/>
      <c r="M69" s="870" t="str">
        <f>VLOOKUP($C52,'2025年度(M1後期)'!$B$5:$N$207,COLUMN('2025年度(M1後期)'!$I$5),0)&amp;""</f>
        <v>成人看護学演習Ａ－Ⅰ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5" t="str">
        <f>A69</f>
        <v>４時限（15：10～16：40）</v>
      </c>
      <c r="AA69" s="816" t="s">
        <v>436</v>
      </c>
      <c r="AB69" s="816"/>
      <c r="AC69" s="816"/>
      <c r="AD69" s="944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 t="s">
        <v>198</v>
      </c>
      <c r="BL69" s="905"/>
      <c r="BM69" s="905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黄　馨逸</v>
      </c>
      <c r="D70" s="885"/>
      <c r="E70" s="861" t="str">
        <f>IFERROR(VLOOKUP(E69,科目・教員!$A$2:$B$349,2,0),"")</f>
        <v>森下　純子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979" t="str">
        <f>IFERROR(VLOOKUP(K69,科目・教員!$A$2:$B$349,2,0),"")</f>
        <v/>
      </c>
      <c r="L70" s="979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634" t="s">
        <v>199</v>
      </c>
      <c r="W70" s="695" t="s">
        <v>503</v>
      </c>
      <c r="Y70" s="582"/>
      <c r="Z70" s="855"/>
      <c r="AA70" s="817"/>
      <c r="AB70" s="817"/>
      <c r="AC70" s="817"/>
      <c r="AD70" s="945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101</v>
      </c>
      <c r="D71" s="885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母性:201･母小実</v>
      </c>
      <c r="H71" s="857"/>
      <c r="I71" s="861" t="str">
        <f>VLOOKUP($C52,'2025年度(4年後期)'!$B$5:$N$206,COLUMN('2025年度(4年後期)'!$I$5)+1,0)&amp;""</f>
        <v/>
      </c>
      <c r="J71" s="857"/>
      <c r="K71" s="979" t="str">
        <f>VLOOKUP($C52,'2025年度(助産後期)'!$B$5:$N$207,COLUMN('2025年度(助産後期)'!$I$5)+1,0)&amp;""</f>
        <v>304</v>
      </c>
      <c r="L71" s="979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634" t="s">
        <v>198</v>
      </c>
      <c r="W71" s="695" t="s">
        <v>306</v>
      </c>
      <c r="Y71" s="582"/>
      <c r="Z71" s="855"/>
      <c r="AA71" s="817"/>
      <c r="AB71" s="817"/>
      <c r="AC71" s="817"/>
      <c r="AD71" s="945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49" t="s">
        <v>116</v>
      </c>
      <c r="D72" s="950"/>
      <c r="E72" s="832"/>
      <c r="F72" s="858"/>
      <c r="G72" s="832"/>
      <c r="H72" s="858"/>
      <c r="I72" s="832"/>
      <c r="J72" s="858"/>
      <c r="K72" s="978" t="s">
        <v>391</v>
      </c>
      <c r="L72" s="978"/>
      <c r="M72" s="860"/>
      <c r="N72" s="858"/>
      <c r="O72" s="834"/>
      <c r="P72" s="858"/>
      <c r="Q72" s="834"/>
      <c r="R72" s="858"/>
      <c r="S72" s="834"/>
      <c r="T72" s="858"/>
      <c r="U72" s="634" t="s">
        <v>182</v>
      </c>
      <c r="W72" s="695" t="s">
        <v>504</v>
      </c>
      <c r="Y72" s="582"/>
      <c r="Z72" s="856"/>
      <c r="AA72" s="818"/>
      <c r="AB72" s="818"/>
      <c r="AC72" s="818"/>
      <c r="AD72" s="946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01" t="str">
        <f>VLOOKUP($C52,'2025年度(1年後期)'!$B$5:$N$207,COLUMN('2025年度(1年後期)'!$K$5),0)&amp;""</f>
        <v>中国語</v>
      </c>
      <c r="D73" s="902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66" t="str">
        <f>A73</f>
        <v>５時限（16：50～18：20）</v>
      </c>
      <c r="AA73" s="816" t="s">
        <v>436</v>
      </c>
      <c r="AB73" s="816"/>
      <c r="AC73" s="816"/>
      <c r="AD73" s="944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905" t="s">
        <v>198</v>
      </c>
      <c r="BL73" s="905"/>
      <c r="BM73" s="905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84" t="str">
        <f>IFERROR(VLOOKUP(C73,科目・教員!$A$2:$B$349,2,0),"")</f>
        <v>黄　馨逸</v>
      </c>
      <c r="D74" s="885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642" t="s">
        <v>141</v>
      </c>
      <c r="W74" s="695"/>
      <c r="Y74" s="582"/>
      <c r="Z74" s="855"/>
      <c r="AA74" s="817"/>
      <c r="AB74" s="817"/>
      <c r="AC74" s="817"/>
      <c r="AD74" s="945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84" t="str">
        <f>VLOOKUP($C52,'2025年度(1年後期)'!$B$5:$N$207,COLUMN('2025年度(1年後期)'!$K$5)+1,0)&amp;""</f>
        <v>101</v>
      </c>
      <c r="D75" s="885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642" t="s">
        <v>177</v>
      </c>
      <c r="W75" s="695"/>
      <c r="Y75" s="582"/>
      <c r="Z75" s="855"/>
      <c r="AA75" s="817"/>
      <c r="AB75" s="817"/>
      <c r="AC75" s="817"/>
      <c r="AD75" s="945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49" t="s">
        <v>116</v>
      </c>
      <c r="D76" s="950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78" t="s">
        <v>86</v>
      </c>
      <c r="V76" s="19"/>
      <c r="W76" s="696"/>
      <c r="X76" s="19"/>
      <c r="Y76" s="593"/>
      <c r="Z76" s="856"/>
      <c r="AA76" s="818"/>
      <c r="AB76" s="818"/>
      <c r="AC76" s="818"/>
      <c r="AD76" s="946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45995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911" t="str">
        <f>VLOOKUP($C77,'2025年度(1年後期)'!$B$5:$N$207,COLUMN('2025年度(1年後期)'!$C$5),0)&amp;""</f>
        <v>英語Ⅰ(AC)</v>
      </c>
      <c r="D78" s="879"/>
      <c r="E78" s="843" t="str">
        <f>VLOOKUP($C77,'2025年度(2年後期)'!$B$5:$N$207,COLUMN('2025年度(2年後期)'!$C$5),0)&amp;""</f>
        <v>母性看護援助論Ⅱ</v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>総合学習</v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がん看護学演習Ａ－Ⅰ
感染症学特論
感染症学演習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看護情報・管理学演習Ｂ
長寿看護学演習Ｂ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646" t="s">
        <v>161</v>
      </c>
      <c r="W78" s="695" t="s">
        <v>506</v>
      </c>
      <c r="Y78" s="610" t="s">
        <v>507</v>
      </c>
      <c r="Z78" s="866" t="str">
        <f>A78</f>
        <v xml:space="preserve">１時限（09：20～10：50） </v>
      </c>
      <c r="AA78" s="816" t="s">
        <v>131</v>
      </c>
      <c r="AB78" s="816"/>
      <c r="AC78" s="816"/>
      <c r="AD78" s="944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912" t="str">
        <f>IFERROR(VLOOKUP(C78,科目・教員!$A$2:$B$349,2,0),"")</f>
        <v>ﾊﾟｳﾗ･ﾍﾞﾙｳﾞｧﾝｹﾞﾙ</v>
      </c>
      <c r="D79" s="881"/>
      <c r="E79" s="838" t="str">
        <f>IFERROR(VLOOKUP(E78,科目・教員!$A$2:$B$349,2,0),"")</f>
        <v>池田　真弓</v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55"/>
      <c r="AA79" s="817"/>
      <c r="AB79" s="817"/>
      <c r="AC79" s="817"/>
      <c r="AD79" s="945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912" t="str">
        <f>VLOOKUP($C77,'2025年度(1年後期)'!$B$5:$N$207,COLUMN('2025年度(1年後期)'!$C$5)+1,0)&amp;""</f>
        <v>101</v>
      </c>
      <c r="D80" s="881"/>
      <c r="E80" s="838" t="str">
        <f>VLOOKUP($C77,'2025年度(2年後期)'!$B$5:$N$207,COLUMN('2025年度(2年後期)'!$C$5)+1,0)&amp;""</f>
        <v>201</v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>大講義室</v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がん:別途指定
感染特論:別途指定
感染演習:別途指定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情報:別途指定
長寿:別途指定</v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55"/>
      <c r="AA80" s="817"/>
      <c r="AB80" s="817"/>
      <c r="AC80" s="817"/>
      <c r="AD80" s="945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82" t="s">
        <v>116</v>
      </c>
      <c r="D81" s="88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W81" s="695" t="s">
        <v>504</v>
      </c>
      <c r="Y81" s="611" t="s">
        <v>494</v>
      </c>
      <c r="Z81" s="856"/>
      <c r="AA81" s="818"/>
      <c r="AB81" s="818"/>
      <c r="AC81" s="818"/>
      <c r="AD81" s="946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1" t="str">
        <f>VLOOKUP($C77,'2025年度(1年後期)'!$B$5:$N$207,COLUMN('2025年度(1年後期)'!$E$5),0)&amp;""</f>
        <v>英語Ⅰ(AC)</v>
      </c>
      <c r="D82" s="879"/>
      <c r="E82" s="843" t="str">
        <f>VLOOKUP($C77,'2025年度(2年後期)'!$B$5:$N$207,COLUMN('2025年度(2年後期)'!$E$5),0)&amp;""</f>
        <v>母性看護援助論Ⅱ</v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>総合学習</v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がん看護学演習Ａ－Ⅰ
感染症学特論
感染症学演習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看護情報・管理学演習Ｂ
長寿看護学演習Ｂ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682" t="s">
        <v>509</v>
      </c>
      <c r="V82" s="596" t="s">
        <v>509</v>
      </c>
      <c r="W82" s="695" t="s">
        <v>505</v>
      </c>
      <c r="Y82" s="612" t="s">
        <v>495</v>
      </c>
      <c r="Z82" s="855" t="str">
        <f>A82</f>
        <v>２時限（11：00～12：30）</v>
      </c>
      <c r="AA82" s="816" t="s">
        <v>131</v>
      </c>
      <c r="AB82" s="816"/>
      <c r="AC82" s="816"/>
      <c r="AD82" s="944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2" t="str">
        <f>IFERROR(VLOOKUP(C82,科目・教員!$A$2:$B$349,2,0),"")</f>
        <v>ﾊﾟｳﾗ･ﾍﾞﾙｳﾞｧﾝｹﾞﾙ</v>
      </c>
      <c r="D83" s="881"/>
      <c r="E83" s="838" t="str">
        <f>IFERROR(VLOOKUP(E82,科目・教員!$A$2:$B$349,2,0),"")</f>
        <v>池田　真弓</v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55"/>
      <c r="AA83" s="817"/>
      <c r="AB83" s="817"/>
      <c r="AC83" s="817"/>
      <c r="AD83" s="945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2" t="str">
        <f>VLOOKUP($C77,'2025年度(1年後期)'!$B$5:$N$207,COLUMN('2025年度(1年後期)'!$E$5)+1,0)&amp;""</f>
        <v>101</v>
      </c>
      <c r="D84" s="881"/>
      <c r="E84" s="838" t="str">
        <f>VLOOKUP($C77,'2025年度(2年後期)'!$B$5:$N$207,COLUMN('2025年度(2年後期)'!$E$5)+1,0)&amp;""</f>
        <v>201</v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>大講義室</v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がん:別途指定
感染特論:別途指定
感染演習:別途指定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情報:別途指定
長寿:別途指定</v>
      </c>
      <c r="R84" s="837"/>
      <c r="S84" s="857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55"/>
      <c r="AA84" s="817"/>
      <c r="AB84" s="817"/>
      <c r="AC84" s="817"/>
      <c r="AD84" s="945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82" t="s">
        <v>116</v>
      </c>
      <c r="D85" s="883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682" t="s">
        <v>113</v>
      </c>
      <c r="V85" s="596" t="s">
        <v>91</v>
      </c>
      <c r="W85" s="695"/>
      <c r="Y85" s="582"/>
      <c r="Z85" s="856"/>
      <c r="AA85" s="818"/>
      <c r="AB85" s="818"/>
      <c r="AC85" s="818"/>
      <c r="AD85" s="946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W86" s="695"/>
      <c r="Y86" s="582"/>
      <c r="Z86" s="855" t="str">
        <f>A86</f>
        <v>昼休み（12：30～13：30）</v>
      </c>
      <c r="AA86" s="816"/>
      <c r="AB86" s="816"/>
      <c r="AC86" s="816"/>
      <c r="AD86" s="944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W87" s="695"/>
      <c r="Y87" s="582"/>
      <c r="Z87" s="855"/>
      <c r="AA87" s="817"/>
      <c r="AB87" s="817"/>
      <c r="AC87" s="817"/>
      <c r="AD87" s="945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W88" s="695"/>
      <c r="Y88" s="582"/>
      <c r="Z88" s="855"/>
      <c r="AA88" s="817"/>
      <c r="AB88" s="817"/>
      <c r="AC88" s="817"/>
      <c r="AD88" s="945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W89" s="695"/>
      <c r="Y89" s="582"/>
      <c r="Z89" s="856"/>
      <c r="AA89" s="818"/>
      <c r="AB89" s="818"/>
      <c r="AC89" s="818"/>
      <c r="AD89" s="946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英語Ⅰ(BD)</v>
      </c>
      <c r="D90" s="902"/>
      <c r="E90" s="871" t="str">
        <f>VLOOKUP($C77,'2025年度(2年後期)'!$B$5:$N$207,COLUMN('2025年度(2年後期)'!$G$5),0)&amp;""</f>
        <v>薬物療法と看護</v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70" t="str">
        <f>VLOOKUP($C77,'2025年度(M1後期)'!$B$5:$N$207,COLUMN('2025年度(M1後期)'!$G$5),0)&amp;""</f>
        <v>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5" t="str">
        <f>A90</f>
        <v>３時限（13：30～15：00）</v>
      </c>
      <c r="AA90" s="816" t="s">
        <v>227</v>
      </c>
      <c r="AB90" s="816"/>
      <c r="AC90" s="816"/>
      <c r="AD90" s="944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905"/>
      <c r="BL90" s="905"/>
      <c r="BM90" s="905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ﾊﾟｳﾗ･ﾍﾞﾙｳﾞｧﾝｹﾞﾙ</v>
      </c>
      <c r="D91" s="885"/>
      <c r="E91" s="861" t="str">
        <f>IFERROR(VLOOKUP(E90,科目・教員!$A$2:$B$349,2,0),"")</f>
        <v>本間　典子</v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979" t="str">
        <f>IFERROR(VLOOKUP(K90,科目・教員!$A$2:$B$349,2,0),"")</f>
        <v/>
      </c>
      <c r="L91" s="979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5"/>
      <c r="Y91" s="582"/>
      <c r="Z91" s="855"/>
      <c r="AA91" s="817"/>
      <c r="AB91" s="817"/>
      <c r="AC91" s="817"/>
      <c r="AD91" s="945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>201</v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979" t="str">
        <f>VLOOKUP($C77,'2025年度(助産後期)'!$B$5:$N$207,COLUMN('2025年度(助産後期)'!$G$5)+1,0)&amp;""</f>
        <v>304</v>
      </c>
      <c r="L92" s="979"/>
      <c r="M92" s="873" t="str">
        <f>VLOOKUP($C77,'2025年度(M1後期)'!$B$5:$N$207,COLUMN('2025年度(M1後期)'!$G$5)+1,0)&amp;""</f>
        <v>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5"/>
      <c r="Y92" s="582"/>
      <c r="Z92" s="855"/>
      <c r="AA92" s="817"/>
      <c r="AB92" s="817"/>
      <c r="AC92" s="817"/>
      <c r="AD92" s="945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978" t="s">
        <v>391</v>
      </c>
      <c r="L93" s="978"/>
      <c r="M93" s="860"/>
      <c r="N93" s="858"/>
      <c r="O93" s="834"/>
      <c r="P93" s="858"/>
      <c r="Q93" s="834"/>
      <c r="R93" s="858"/>
      <c r="S93" s="834"/>
      <c r="T93" s="858"/>
      <c r="U93" s="561" t="s">
        <v>86</v>
      </c>
      <c r="V93" s="471" t="s">
        <v>69</v>
      </c>
      <c r="W93" s="695"/>
      <c r="Y93" s="582"/>
      <c r="Z93" s="856"/>
      <c r="AA93" s="818"/>
      <c r="AB93" s="818"/>
      <c r="AC93" s="818"/>
      <c r="AD93" s="946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54"/>
      <c r="E94" s="871" t="str">
        <f>VLOOKUP($C77,'2025年度(2年後期)'!$B$5:$N$207,COLUMN('2025年度(2年後期)'!$I$5),0)&amp;""</f>
        <v>地域生活とヘルスプロモーション</v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70" t="str">
        <f>VLOOKUP($C77,'2025年度(M1後期)'!$B$5:$N$207,COLUMN('2025年度(M1後期)'!$I$5),0)&amp;""</f>
        <v>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5" t="str">
        <f>A94</f>
        <v>４時限（15：10～16：40）</v>
      </c>
      <c r="AA94" s="816" t="s">
        <v>75</v>
      </c>
      <c r="AB94" s="816"/>
      <c r="AC94" s="816"/>
      <c r="AD94" s="944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905"/>
      <c r="BL94" s="905"/>
      <c r="BM94" s="905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>本間　典子</v>
      </c>
      <c r="D95" s="857"/>
      <c r="E95" s="861" t="str">
        <f>IFERROR(VLOOKUP(E94,科目・教員!$A$2:$B$349,2,0),"")</f>
        <v>藤田　淳子</v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979" t="str">
        <f>IFERROR(VLOOKUP(K94,科目・教員!$A$2:$B$349,2,0),"")</f>
        <v/>
      </c>
      <c r="L95" s="979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61"/>
      <c r="W95" s="695"/>
      <c r="Y95" s="582"/>
      <c r="Z95" s="855"/>
      <c r="AA95" s="817"/>
      <c r="AB95" s="817"/>
      <c r="AC95" s="817"/>
      <c r="AD95" s="945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101</v>
      </c>
      <c r="D96" s="857"/>
      <c r="E96" s="861" t="str">
        <f>VLOOKUP($C77,'2025年度(2年後期)'!$B$5:$N$207,COLUMN('2025年度(2年後期)'!$I$5)+1,0)&amp;""</f>
        <v>201</v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979" t="str">
        <f>VLOOKUP($C77,'2025年度(助産後期)'!$B$5:$N$207,COLUMN('2025年度(助産後期)'!$I$5)+1,0)&amp;""</f>
        <v>304</v>
      </c>
      <c r="L96" s="979"/>
      <c r="M96" s="873" t="str">
        <f>VLOOKUP($C77,'2025年度(M1後期)'!$B$5:$N$207,COLUMN('2025年度(M1後期)'!$I$5)+1,0)&amp;""</f>
        <v>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W96" s="695"/>
      <c r="Y96" s="582"/>
      <c r="Z96" s="855"/>
      <c r="AA96" s="817"/>
      <c r="AB96" s="817"/>
      <c r="AC96" s="817"/>
      <c r="AD96" s="945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03"/>
      <c r="D97" s="904"/>
      <c r="E97" s="832"/>
      <c r="F97" s="858"/>
      <c r="G97" s="832"/>
      <c r="H97" s="858"/>
      <c r="I97" s="832"/>
      <c r="J97" s="858"/>
      <c r="K97" s="978" t="s">
        <v>391</v>
      </c>
      <c r="L97" s="978"/>
      <c r="M97" s="860"/>
      <c r="N97" s="858"/>
      <c r="O97" s="834"/>
      <c r="P97" s="858"/>
      <c r="Q97" s="834"/>
      <c r="R97" s="858"/>
      <c r="S97" s="834"/>
      <c r="T97" s="858"/>
      <c r="U97" s="21"/>
      <c r="W97" s="695"/>
      <c r="Y97" s="582"/>
      <c r="Z97" s="856"/>
      <c r="AA97" s="818"/>
      <c r="AB97" s="818"/>
      <c r="AC97" s="818"/>
      <c r="AD97" s="946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Y98" s="582"/>
      <c r="Z98" s="866" t="str">
        <f>A98</f>
        <v>５時限（16：50～18：20）</v>
      </c>
      <c r="AA98" s="816"/>
      <c r="AB98" s="816"/>
      <c r="AC98" s="816"/>
      <c r="AD98" s="944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Y99" s="582"/>
      <c r="Z99" s="855"/>
      <c r="AA99" s="817"/>
      <c r="AB99" s="817"/>
      <c r="AC99" s="817"/>
      <c r="AD99" s="945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VLOOKUP($C77,'2025年度(M2後期)'!$B$5:$N$207,COLUMN('2025年度(M2後期)'!$K$5)+1,0)&amp;""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Y100" s="582"/>
      <c r="Z100" s="855"/>
      <c r="AA100" s="817"/>
      <c r="AB100" s="817"/>
      <c r="AC100" s="817"/>
      <c r="AD100" s="945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903"/>
      <c r="D101" s="904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593"/>
      <c r="Z101" s="856"/>
      <c r="AA101" s="818"/>
      <c r="AB101" s="818"/>
      <c r="AC101" s="818"/>
      <c r="AD101" s="946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45996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44"/>
      <c r="E103" s="843" t="str">
        <f>VLOOKUP($C102,'2025年度(2年後期)'!$B$5:$N$207,COLUMN('2025年度(2年後期)'!$C$5),0)&amp;""</f>
        <v>精神看護学概論</v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長寿看護学演習Ａ－Ⅰ</v>
      </c>
      <c r="N103" s="842"/>
      <c r="O103" s="843" t="str">
        <f>VLOOKUP($C102,'2025年度(M2後期)'!$B$5:$N$207,COLUMN('2025年度(M2後期)'!$C$5),0)&amp;""</f>
        <v>感染管理看護学演習Ａ－Ⅱ
特別研究</v>
      </c>
      <c r="P103" s="844"/>
      <c r="Q103" s="843" t="str">
        <f>VLOOKUP($C102,'2025年度(D1後期)'!$B$5:$N$207,COLUMN('2025年度(D1後期)'!$C$5),0)&amp;""</f>
        <v>精神看護学演習Ｂ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森下　純子</v>
      </c>
      <c r="D104" s="837"/>
      <c r="E104" s="838" t="str">
        <f>IFERROR(VLOOKUP(E103,科目・教員!$A$2:$B$349,2,0),"")</f>
        <v>森　真喜子</v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201･202･基礎実</v>
      </c>
      <c r="D105" s="837"/>
      <c r="E105" s="838" t="str">
        <f>VLOOKUP($C102,'2025年度(2年後期)'!$B$5:$N$207,COLUMN('2025年度(2年後期)'!$C$5)+1,0)&amp;""</f>
        <v>101</v>
      </c>
      <c r="F105" s="837"/>
      <c r="G105" s="838" t="str">
        <f>VLOOKUP($C102,'2025年度(3年後期)'!$B$5:$N$207,COLUMN('2025年度(3年後期)'!$C$5)+1,0)&amp;""</f>
        <v>母性:301　小児:302･303</v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長寿:別途指定</v>
      </c>
      <c r="N105" s="837"/>
      <c r="O105" s="838" t="str">
        <f>VLOOKUP($C102,'2025年度(M2後期)'!$B$5:$N$207,COLUMN('2025年度(M2後期)'!$C$5)+1,0)&amp;""</f>
        <v>感染:別途指定</v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913"/>
      <c r="D106" s="914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634" t="s">
        <v>261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44"/>
      <c r="E107" s="843" t="str">
        <f>VLOOKUP($C102,'2025年度(2年後期)'!$B$5:$N$207,COLUMN('2025年度(2年後期)'!$E$5),0)&amp;""</f>
        <v>老年看護学概論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長寿看護学演習Ａ－Ⅰ</v>
      </c>
      <c r="N107" s="844"/>
      <c r="O107" s="854" t="str">
        <f>VLOOKUP($C102,'2025年度(M2後期)'!$B$5:$N$207,COLUMN('2025年度(M2後期)'!$E$5),0)&amp;""</f>
        <v>感染管理看護学演習Ａ－Ⅱ
特別研究</v>
      </c>
      <c r="P107" s="844"/>
      <c r="Q107" s="854" t="str">
        <f>VLOOKUP($C102,'2025年度(D1後期)'!$B$5:$N$207,COLUMN('2025年度(D1後期)'!$E$5),0)&amp;""</f>
        <v>精神看護学演習Ｂ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637" t="s">
        <v>65</v>
      </c>
      <c r="V107" s="781" t="s">
        <v>65</v>
      </c>
      <c r="Z107" s="85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905"/>
      <c r="BL107" s="905"/>
      <c r="BM107" s="905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森下　純子</v>
      </c>
      <c r="D108" s="837"/>
      <c r="E108" s="838" t="str">
        <f>IFERROR(VLOOKUP(E107,科目・教員!$A$2:$B$349,2,0),"")</f>
        <v>綿貫　成明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201･202･基礎実</v>
      </c>
      <c r="D109" s="837"/>
      <c r="E109" s="838" t="str">
        <f>VLOOKUP($C102,'2025年度(2年後期)'!$B$5:$N$207,COLUMN('2025年度(2年後期)'!$E$5)+1,0)&amp;""</f>
        <v>101・102
・103</v>
      </c>
      <c r="F109" s="837"/>
      <c r="G109" s="838" t="str">
        <f>VLOOKUP($C102,'2025年度(3年後期)'!$B$5:$N$207,COLUMN('2025年度(3年後期)'!$E$5)+1,0)&amp;""</f>
        <v>母性:301　小児:302･303</v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長寿:別途指定</v>
      </c>
      <c r="N109" s="837"/>
      <c r="O109" s="857" t="str">
        <f>VLOOKUP($C102,'2025年度(M2後期)'!$B$5:$N$207,COLUMN('2025年度(M2後期)'!$E$5)+1,0)&amp;""</f>
        <v>感染:別途指定</v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637" t="s">
        <v>69</v>
      </c>
      <c r="V110" s="781" t="s">
        <v>360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54"/>
      <c r="E115" s="871" t="str">
        <f>VLOOKUP($C102,'2025年度(2年後期)'!$B$5:$N$207,COLUMN('2025年度(2年後期)'!$G$5),0)&amp;""</f>
        <v>小児看護学概論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>医療政策学</v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905"/>
      <c r="BL115" s="905"/>
      <c r="BM115" s="905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>水野　正之</v>
      </c>
      <c r="D116" s="857"/>
      <c r="E116" s="861" t="str">
        <f>IFERROR(VLOOKUP(E115,科目・教員!$A$2:$B$349,2,0),"")</f>
        <v>来生　奈巳子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>渡辺　幹司</v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201</v>
      </c>
      <c r="D117" s="857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>小児:302･303</v>
      </c>
      <c r="H117" s="857"/>
      <c r="I117" s="861" t="str">
        <f>VLOOKUP($C102,'2025年度(4年後期)'!$B$5:$N$206,COLUMN('2025年度(4年後期)'!$G$5)+1,0)&amp;""</f>
        <v>大講義室</v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471" t="s">
        <v>194</v>
      </c>
      <c r="V118" s="634" t="s">
        <v>69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54"/>
      <c r="E119" s="871" t="str">
        <f>VLOOKUP($C102,'2025年度(2年後期)'!$B$5:$N$207,COLUMN('2025年度(2年後期)'!$I$5),0)&amp;""</f>
        <v>小児看護援助論Ⅰ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>災害看護論</v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905"/>
      <c r="BJ119" s="905"/>
      <c r="BK119" s="905"/>
      <c r="BL119" s="905"/>
      <c r="BM119" s="905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>本間　典子</v>
      </c>
      <c r="D120" s="857"/>
      <c r="E120" s="861" t="str">
        <f>IFERROR(VLOOKUP(E119,科目・教員!$A$2:$B$349,2,0),"")</f>
        <v>遠藤　数江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>須藤　恭子</v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61" t="s">
        <v>263</v>
      </c>
      <c r="W120" s="658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906"/>
      <c r="BJ120" s="906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201</v>
      </c>
      <c r="D121" s="857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>大講義室</v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61" t="s">
        <v>264</v>
      </c>
      <c r="W121" s="658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906"/>
      <c r="BJ121" s="906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03"/>
      <c r="D122" s="90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61" t="s">
        <v>265</v>
      </c>
      <c r="W122" s="658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907"/>
      <c r="BJ122" s="907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901" t="str">
        <f>VLOOKUP($C102,'2025年度(1年後期)'!$B$5:$N$207,COLUMN('2025年度(1年後期)'!$K$5),0)&amp;""</f>
        <v>脳と行動</v>
      </c>
      <c r="D123" s="902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61"/>
      <c r="Z123" s="85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84" t="str">
        <f>IFERROR(VLOOKUP(C123,科目・教員!$A$2:$B$349,2,0),"")</f>
        <v>田中　健一</v>
      </c>
      <c r="D124" s="885"/>
      <c r="E124" s="861"/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6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84" t="str">
        <f>VLOOKUP($C102,'2025年度(1年後期)'!$B$5:$N$207,COLUMN('2025年度(1年後期)'!$K$5)+1,0)&amp;""</f>
        <v>オンデマンド</v>
      </c>
      <c r="D125" s="885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6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952"/>
      <c r="D126" s="932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56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910">
        <f>C102+1</f>
        <v>45997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825">
        <f>C127</f>
        <v>45997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/>
      </c>
      <c r="N128" s="842"/>
      <c r="O128" s="843" t="str">
        <f>VLOOKUP($C127,'2025年度(M2後期)'!$B$5:$N$207,COLUMN('2025年度(M2後期)'!$C$5),0)&amp;""</f>
        <v/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/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/>
      </c>
      <c r="N132" s="844"/>
      <c r="O132" s="854" t="str">
        <f>VLOOKUP($C127,'2025年度(M2後期)'!$B$5:$N$207,COLUMN('2025年度(M2後期)'!$E$5),0)&amp;""</f>
        <v/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/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54"/>
      <c r="O140" s="872" t="str">
        <f>VLOOKUP($C127,'2025年度(M2後期)'!$B$5:$N$207,COLUMN('2025年度(M2後期)'!$G$5),0)&amp;""</f>
        <v/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/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913"/>
      <c r="D143" s="915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54"/>
      <c r="O144" s="872" t="str">
        <f>VLOOKUP($C127,'2025年度(M2後期)'!$B$5:$N$207,COLUMN('2025年度(M2後期)'!$I$5),0)&amp;""</f>
        <v/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/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45998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45998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45999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1" t="str">
        <f>VLOOKUP($C177,'2025年度(1年後期)'!$B$5:$N$207,COLUMN('2025年度(1年後期)'!$C$5),0)&amp;""</f>
        <v>心と発達</v>
      </c>
      <c r="D178" s="879"/>
      <c r="E178" s="843" t="str">
        <f>VLOOKUP($C177,'2025年度(2年後期)'!$B$5:$N$207,COLUMN('2025年度(2年後期)'!$C$5),0)&amp;""</f>
        <v>母性看護援助論Ⅰ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政策医療看護倫理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96" t="s">
        <v>520</v>
      </c>
      <c r="W178" s="701" t="s">
        <v>357</v>
      </c>
      <c r="Z178" s="866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2" t="str">
        <f>IFERROR(VLOOKUP(C178,科目・教員!$A$2:$B$349,2,0),"")</f>
        <v>松本　聡子</v>
      </c>
      <c r="D179" s="881"/>
      <c r="E179" s="838" t="str">
        <f>IFERROR(VLOOKUP(E178,科目・教員!$A$2:$B$349,2,0),"")</f>
        <v>日置　智華子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>来生　奈巳子</v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2" t="str">
        <f>VLOOKUP($C177,'2025年度(1年後期)'!$B$5:$N$207,COLUMN('2025年度(1年後期)'!$C$5)+1,0)&amp;""</f>
        <v>201</v>
      </c>
      <c r="D180" s="881"/>
      <c r="E180" s="838" t="str">
        <f>VLOOKUP($C177,'2025年度(2年後期)'!$B$5:$N$207,COLUMN('2025年度(2年後期)'!$C$5)+1,0)&amp;""</f>
        <v>大講義室</v>
      </c>
      <c r="F180" s="837"/>
      <c r="G180" s="838" t="str">
        <f>VLOOKUP($C177,'2025年度(3年後期)'!$B$5:$N$207,COLUMN('2025年度(3年後期)'!$C$5)+1,0)&amp;""</f>
        <v>在宅:在宅実　母性:301</v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臨床講義室1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82" t="s">
        <v>116</v>
      </c>
      <c r="D181" s="909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96" t="s">
        <v>205</v>
      </c>
      <c r="W181" s="701" t="s">
        <v>523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政策医療看護倫理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>特別研究</v>
      </c>
      <c r="T182" s="844"/>
      <c r="U182" s="637" t="s">
        <v>231</v>
      </c>
      <c r="Z182" s="85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905"/>
      <c r="BL182" s="905"/>
      <c r="BM182" s="905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森　那美子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>来生　奈巳子</v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37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201</v>
      </c>
      <c r="D184" s="837"/>
      <c r="E184" s="838" t="str">
        <f>VLOOKUP($C177,'2025年度(2年後期)'!$B$5:$N$207,COLUMN('2025年度(2年後期)'!$E$5)+1,0)&amp;""</f>
        <v>大講義室</v>
      </c>
      <c r="F184" s="837"/>
      <c r="G184" s="838" t="str">
        <f>VLOOKUP($C177,'2025年度(3年後期)'!$B$5:$N$207,COLUMN('2025年度(3年後期)'!$E$5)+1,0)&amp;""</f>
        <v>在宅:在宅実　母性:301</v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臨床講義室1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637" t="s">
        <v>280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37" t="s">
        <v>86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54"/>
      <c r="E190" s="871" t="str">
        <f>VLOOKUP($C177,'2025年度(2年後期)'!$B$5:$N$207,COLUMN('2025年度(2年後期)'!$G$5),0)&amp;""</f>
        <v>薬物療法と看護</v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 t="s">
        <v>177</v>
      </c>
      <c r="BM190" s="905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森下　純子</v>
      </c>
      <c r="D191" s="857"/>
      <c r="E191" s="861" t="str">
        <f>IFERROR(VLOOKUP(E190,科目・教員!$A$2:$B$349,2,0),"")</f>
        <v>本間　典子</v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>亀岡　智美</v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V191" s="781" t="s">
        <v>180</v>
      </c>
      <c r="W191" s="634" t="s">
        <v>193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201･202･基礎実</v>
      </c>
      <c r="D192" s="857"/>
      <c r="E192" s="861" t="str">
        <f>VLOOKUP($C177,'2025年度(2年後期)'!$B$5:$N$207,COLUMN('2025年度(2年後期)'!$G$5)+1,0)&amp;""</f>
        <v>大講義室</v>
      </c>
      <c r="F192" s="857"/>
      <c r="G192" s="861" t="str">
        <f>VLOOKUP($C177,'2025年度(3年後期)'!$B$5:$N$207,COLUMN('2025年度(3年後期)'!$G$5)+1,0)&amp;""</f>
        <v>在宅:在宅実</v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臨床講義室1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V192" s="781" t="s">
        <v>179</v>
      </c>
      <c r="W192" s="634" t="s">
        <v>177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V193" s="781" t="s">
        <v>181</v>
      </c>
      <c r="W193" s="634" t="s">
        <v>144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54"/>
      <c r="E194" s="871" t="str">
        <f>VLOOKUP($C177,'2025年度(2年後期)'!$B$5:$N$207,COLUMN('2025年度(2年後期)'!$I$5),0)&amp;""</f>
        <v>感染防止技術論</v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905"/>
      <c r="BL194" s="816" t="s">
        <v>124</v>
      </c>
      <c r="BM194" s="905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>渡辺　幹司</v>
      </c>
      <c r="D195" s="857"/>
      <c r="E195" s="861" t="str">
        <f>IFERROR(VLOOKUP(E194,科目・教員!$A$2:$B$349,2,0),"")</f>
        <v>網中　眞由美</v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>亀岡　智美</v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3" t="s">
        <v>193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817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>201</v>
      </c>
      <c r="D196" s="857"/>
      <c r="E196" s="861" t="str">
        <f>VLOOKUP($C177,'2025年度(2年後期)'!$B$5:$N$207,COLUMN('2025年度(2年後期)'!$I$5)+1,0)&amp;""</f>
        <v>大講義室</v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臨床講義室1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3" t="s">
        <v>388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817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03"/>
      <c r="D197" s="90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471" t="s">
        <v>194</v>
      </c>
      <c r="V197" s="582" t="s">
        <v>271</v>
      </c>
      <c r="X197" s="783" t="s">
        <v>124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818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905"/>
      <c r="BL198" s="816" t="s">
        <v>124</v>
      </c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>亀岡　智美</v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82" t="s">
        <v>498</v>
      </c>
      <c r="V199" s="675" t="s">
        <v>193</v>
      </c>
      <c r="X199" s="783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817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>臨床講義室1</v>
      </c>
      <c r="N200" s="857"/>
      <c r="O200" s="862" t="str">
        <f>VLOOKUP($C177,'2025年度(M2後期)'!$B$5:$N$207,COLUMN('2025年度(M2後期)'!$K$5)+1,0)&amp;""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82" t="s">
        <v>143</v>
      </c>
      <c r="V200" s="675" t="s">
        <v>124</v>
      </c>
      <c r="X200" s="783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817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93"/>
      <c r="V201" s="782" t="s">
        <v>69</v>
      </c>
      <c r="W201" s="19"/>
      <c r="X201" s="784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818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46000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日本人論</v>
      </c>
      <c r="D203" s="879"/>
      <c r="E203" s="843" t="str">
        <f>VLOOKUP($C202,'2025年度(2年後期)'!$B$5:$N$207,COLUMN('2025年度(2年後期)'!$C$5),0)&amp;""</f>
        <v>地域･在宅看護学概論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助産学実習Ⅱ</v>
      </c>
      <c r="L203" s="842"/>
      <c r="M203" s="84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成育看護学演習Ｂ
感染管理看護学演習Ｂ
成人看護学演習Ｂ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V203" s="634" t="s">
        <v>99</v>
      </c>
      <c r="W203" s="596" t="s">
        <v>207</v>
      </c>
      <c r="X203" s="20"/>
      <c r="Y203" s="772" t="s">
        <v>100</v>
      </c>
      <c r="Z203" s="866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905"/>
      <c r="BL203" s="905" t="s">
        <v>225</v>
      </c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川出　龍一</v>
      </c>
      <c r="D204" s="881"/>
      <c r="E204" s="838" t="str">
        <f>IFERROR(VLOOKUP(E203,科目・教員!$A$2:$B$349,2,0),"")</f>
        <v>藤田　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成育:別途指定
感染:別途指定
成人:別途指定</v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49" t="s">
        <v>116</v>
      </c>
      <c r="D206" s="973"/>
      <c r="E206" s="913" t="s">
        <v>391</v>
      </c>
      <c r="F206" s="914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V206" s="634" t="s">
        <v>69</v>
      </c>
      <c r="W206" s="596" t="s">
        <v>42</v>
      </c>
      <c r="Y206" s="772" t="s">
        <v>86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44"/>
      <c r="E207" s="843" t="str">
        <f>VLOOKUP($C202,'2025年度(2年後期)'!$B$5:$N$207,COLUMN('2025年度(2年後期)'!$E$5),0)&amp;""</f>
        <v>母性看護援助論Ⅱ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助産学実習Ⅱ</v>
      </c>
      <c r="L207" s="842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成育看護学演習Ｂ
感染管理看護学演習Ｂ
成人看護学演習Ｂ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708" t="s">
        <v>418</v>
      </c>
      <c r="V207" s="471" t="s">
        <v>65</v>
      </c>
      <c r="W207" s="776" t="s">
        <v>65</v>
      </c>
      <c r="Z207" s="85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905"/>
      <c r="BL207" s="905" t="s">
        <v>225</v>
      </c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>小島　優子</v>
      </c>
      <c r="D208" s="837"/>
      <c r="E208" s="838" t="str">
        <f>IFERROR(VLOOKUP(E207,科目・教員!$A$2:$B$349,2,0),"")</f>
        <v>池田　真弓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>101</v>
      </c>
      <c r="D209" s="837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成育:別途指定
感染:別途指定
成人:別途指定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09" t="s">
        <v>530</v>
      </c>
      <c r="V210" s="471" t="s">
        <v>194</v>
      </c>
      <c r="W210" s="776" t="s">
        <v>360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561" t="s">
        <v>422</v>
      </c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77" t="s">
        <v>532</v>
      </c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54"/>
      <c r="E215" s="871" t="str">
        <f>VLOOKUP($C202,'2025年度(2年後期)'!$B$5:$N$207,COLUMN('2025年度(2年後期)'!$G$5),0)&amp;""</f>
        <v>生活援助論Ⅳ(ABCD:まとめ)</v>
      </c>
      <c r="F215" s="854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>量的看護学研究法</v>
      </c>
      <c r="R215" s="854"/>
      <c r="S215" s="872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 t="s">
        <v>225</v>
      </c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>柏木　公一</v>
      </c>
      <c r="R216" s="857"/>
      <c r="S216" s="862" t="str">
        <f>IFERROR(VLOOKUP(S215,科目・教員!$A$2:$B$349,2,0),"")</f>
        <v/>
      </c>
      <c r="T216" s="857"/>
      <c r="U216" s="777" t="s">
        <v>395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>201･202･203･204･基礎実</v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>臨床講義室1</v>
      </c>
      <c r="R217" s="857"/>
      <c r="S217" s="862" t="str">
        <f>VLOOKUP($C202,'2025年度(D23後期)'!$B$5:$N$207,COLUMN('2025年度(D23後期)'!$G$5)+1,0)&amp;""</f>
        <v/>
      </c>
      <c r="T217" s="857"/>
      <c r="U217" s="583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561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>生活援助論Ⅳ(ABCD:まとめ)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>量的看護学研究法</v>
      </c>
      <c r="R219" s="854"/>
      <c r="S219" s="872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 t="s">
        <v>225</v>
      </c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>柏木　公一</v>
      </c>
      <c r="R220" s="857"/>
      <c r="S220" s="862" t="str">
        <f>IFERROR(VLOOKUP(S219,科目・教員!$A$2:$B$349,2,0),"")</f>
        <v/>
      </c>
      <c r="T220" s="857"/>
      <c r="U220" s="468" t="s">
        <v>503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>201･202･203･204･基礎実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>臨床講義室1</v>
      </c>
      <c r="R221" s="857"/>
      <c r="S221" s="862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13"/>
      <c r="D222" s="915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468" t="s">
        <v>535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901" t="str">
        <f>VLOOKUP($C202,'2025年度(1年後期)'!$B$5:$N$207,COLUMN('2025年度(1年後期)'!$K$5),0)&amp;""</f>
        <v>国語表現法</v>
      </c>
      <c r="D223" s="902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 t="s">
        <v>225</v>
      </c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84" t="str">
        <f>IFERROR(VLOOKUP(C223,科目・教員!$A$2:$B$349,2,0),"")</f>
        <v>末田　美香子</v>
      </c>
      <c r="D224" s="885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84" t="str">
        <f>VLOOKUP($C202,'2025年度(1年後期)'!$B$5:$N$207,COLUMN('2025年度(1年後期)'!$K$5)+1,0)&amp;""</f>
        <v>リアルタイム</v>
      </c>
      <c r="D225" s="885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VLOOKUP($C202,'2025年度(M2後期)'!$B$5:$N$207,COLUMN('2025年度(M2後期)'!$K$5)+1,0)&amp;""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952"/>
      <c r="D226" s="932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46001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44"/>
      <c r="E228" s="972" t="str">
        <f>VLOOKUP($C227,'2025年度(2年後期)'!$B$5:$N$207,COLUMN('2025年度(2年後期)'!$C$5),0)&amp;""</f>
        <v>英語Ⅳ(ABCD)期末試験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78" t="str">
        <f>VLOOKUP($C227,'2025年度(4年後期)'!$B$5:$N$206,COLUMN('2025年度(4年後期)'!$C$5),0)&amp;""</f>
        <v>科学技術と医療(石原美弥先生)</v>
      </c>
      <c r="J228" s="879"/>
      <c r="K228" s="854" t="str">
        <f>VLOOKUP($C227,'2025年度(助産後期)'!$B$5:$N$207,COLUMN('2025年度(助産後期)'!$C$5),0)&amp;""</f>
        <v>後期助産科目試験　（周産期ハイリスク論新生児）</v>
      </c>
      <c r="L228" s="842"/>
      <c r="M228" s="841" t="str">
        <f>VLOOKUP($C227,'2025年度(M1後期)'!$B$5:$N$207,COLUMN('2025年度(M1後期)'!$C$5),0)&amp;""</f>
        <v>看護情報・管理学演習Ａ－Ⅰ
成育看護学演習Ａ－Ⅳ(母性)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看護教育学演習Ｂ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X228" s="582" t="s">
        <v>100</v>
      </c>
      <c r="Z228" s="866" t="str">
        <f>A228</f>
        <v xml:space="preserve">１時限（09：20～10：50） </v>
      </c>
      <c r="AA228" s="905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 t="s">
        <v>537</v>
      </c>
      <c r="BL228" s="905"/>
      <c r="BM228" s="905"/>
      <c r="BN228" s="905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柏木　公一</v>
      </c>
      <c r="D229" s="837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80" t="str">
        <f>IFERROR(VLOOKUP(I228,科目・教員!$A$2:$B$349,2,0),"")</f>
        <v/>
      </c>
      <c r="J229" s="881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X229" s="582" t="s">
        <v>193</v>
      </c>
      <c r="Z229" s="855"/>
      <c r="AA229" s="906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906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971" t="str">
        <f>VLOOKUP($C227,'2025年度(2年後期)'!$B$5:$N$207,COLUMN('2025年度(2年後期)'!$C$5)+1,0)&amp;""</f>
        <v>大講義室</v>
      </c>
      <c r="F230" s="919"/>
      <c r="G230" s="838" t="str">
        <f>VLOOKUP($C227,'2025年度(3年後期)'!$B$5:$N$207,COLUMN('2025年度(3年後期)'!$C$5)+1,0)&amp;""</f>
        <v>母性:202</v>
      </c>
      <c r="H230" s="837"/>
      <c r="I230" s="880" t="str">
        <f>VLOOKUP($C227,'2025年度(4年後期)'!$B$5:$N$206,COLUMN('2025年度(4年後期)'!$C$5)+1,0)&amp;""</f>
        <v>301</v>
      </c>
      <c r="J230" s="881"/>
      <c r="K230" s="857" t="str">
        <f>VLOOKUP($C227,'2025年度(助産後期)'!$B$5:$N$207,COLUMN('2025年度(助産後期)'!$C$5)+1,0)&amp;""</f>
        <v>304</v>
      </c>
      <c r="L230" s="859"/>
      <c r="M230" s="868" t="str">
        <f>VLOOKUP($C227,'2025年度(M1後期)'!$B$5:$N$207,COLUMN('2025年度(M1後期)'!$C$5)+1,0)&amp;""</f>
        <v>情報:別途指定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X230" s="582" t="s">
        <v>191</v>
      </c>
      <c r="Z230" s="855"/>
      <c r="AA230" s="906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906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03"/>
      <c r="D231" s="947"/>
      <c r="E231" s="968" t="s">
        <v>539</v>
      </c>
      <c r="F231" s="921"/>
      <c r="G231" s="832"/>
      <c r="H231" s="833"/>
      <c r="I231" s="908" t="s">
        <v>391</v>
      </c>
      <c r="J231" s="909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X231" s="582" t="s">
        <v>152</v>
      </c>
      <c r="Z231" s="856"/>
      <c r="AA231" s="907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907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1" t="str">
        <f>VLOOKUP($C227,'2025年度(1年後期)'!$B$5:$N$207,COLUMN('2025年度(1年後期)'!$E$5),0)&amp;""</f>
        <v>英語Ⅰ(AC)</v>
      </c>
      <c r="D232" s="879"/>
      <c r="E232" s="843" t="str">
        <f>VLOOKUP($C227,'2025年度(2年後期)'!$B$5:$N$207,COLUMN('2025年度(2年後期)'!$E$5),0)&amp;""</f>
        <v>成人看護援助論Ⅱ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78" t="str">
        <f>VLOOKUP($C227,'2025年度(4年後期)'!$B$5:$N$206,COLUMN('2025年度(4年後期)'!$E$5),0)&amp;""</f>
        <v>科学技術と医療
(中村先生)</v>
      </c>
      <c r="J232" s="879"/>
      <c r="K232" s="854" t="str">
        <f>VLOOKUP($C227,'2025年度(助産後期)'!$B$5:$N$207,COLUMN('2025年度(助産後期)'!$E$5),0)&amp;""</f>
        <v>後期助産科目試験　（助産管理論）</v>
      </c>
      <c r="L232" s="842"/>
      <c r="M232" s="853" t="str">
        <f>VLOOKUP($C227,'2025年度(M1後期)'!$B$5:$N$207,COLUMN('2025年度(M1後期)'!$E$5),0)&amp;""</f>
        <v>看護情報・管理学演習Ａ－Ⅰ
成育看護学演習Ａ－Ⅳ(母性)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看護教育学演習Ｂ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U232" s="708" t="s">
        <v>418</v>
      </c>
      <c r="V232" s="471" t="s">
        <v>65</v>
      </c>
      <c r="Z232" s="85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905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2" t="str">
        <f>IFERROR(VLOOKUP(C232,科目・教員!$A$2:$B$349,2,0),"")</f>
        <v>ﾊﾟｳﾗ･ﾍﾞﾙｳﾞｧﾝｹﾞﾙ</v>
      </c>
      <c r="D233" s="881"/>
      <c r="E233" s="838" t="str">
        <f>IFERROR(VLOOKUP(E232,科目・教員!$A$2:$B$349,2,0),"")</f>
        <v>藤澤　雄太</v>
      </c>
      <c r="F233" s="837"/>
      <c r="G233" s="838" t="str">
        <f>IFERROR(VLOOKUP(G232,科目・教員!$A$2:$B$349,2,0),"")</f>
        <v/>
      </c>
      <c r="H233" s="837"/>
      <c r="I233" s="880" t="str">
        <f>IFERROR(VLOOKUP(I232,科目・教員!$A$2:$B$349,2,0),"")</f>
        <v/>
      </c>
      <c r="J233" s="881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906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2" t="str">
        <f>VLOOKUP($C227,'2025年度(1年後期)'!$B$5:$N$207,COLUMN('2025年度(1年後期)'!$E$5)+1,0)&amp;""</f>
        <v>101</v>
      </c>
      <c r="D234" s="881"/>
      <c r="E234" s="838" t="str">
        <f>VLOOKUP($C227,'2025年度(2年後期)'!$B$5:$N$207,COLUMN('2025年度(2年後期)'!$E$5)+1,0)&amp;""</f>
        <v>201・基礎実</v>
      </c>
      <c r="F234" s="837"/>
      <c r="G234" s="838" t="str">
        <f>VLOOKUP($C227,'2025年度(3年後期)'!$B$5:$N$207,COLUMN('2025年度(3年後期)'!$E$5)+1,0)&amp;""</f>
        <v>母性:202</v>
      </c>
      <c r="H234" s="837"/>
      <c r="I234" s="880" t="str">
        <f>VLOOKUP($C227,'2025年度(4年後期)'!$B$5:$N$206,COLUMN('2025年度(4年後期)'!$E$5)+1,0)&amp;""</f>
        <v>301</v>
      </c>
      <c r="J234" s="881"/>
      <c r="K234" s="857" t="str">
        <f>VLOOKUP($C227,'2025年度(助産後期)'!$B$5:$N$207,COLUMN('2025年度(助産後期)'!$E$5)+1,0)&amp;""</f>
        <v>304</v>
      </c>
      <c r="L234" s="859"/>
      <c r="M234" s="836" t="str">
        <f>VLOOKUP($C227,'2025年度(M1後期)'!$B$5:$N$207,COLUMN('2025年度(M1後期)'!$E$5)+1,0)&amp;""</f>
        <v>情報:別途指定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906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64" t="s">
        <v>116</v>
      </c>
      <c r="D235" s="976"/>
      <c r="E235" s="832"/>
      <c r="F235" s="858"/>
      <c r="G235" s="832"/>
      <c r="H235" s="858"/>
      <c r="I235" s="908" t="s">
        <v>393</v>
      </c>
      <c r="J235" s="883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09" t="s">
        <v>530</v>
      </c>
      <c r="V235" s="471" t="s">
        <v>194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907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本間　典子</v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U244" s="634" t="s">
        <v>380</v>
      </c>
      <c r="Z244" s="85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905" t="s">
        <v>250</v>
      </c>
      <c r="BK244" s="905" t="s">
        <v>198</v>
      </c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>藤澤　雄太</v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U245" s="634" t="s">
        <v>199</v>
      </c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906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101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U246" s="634" t="s">
        <v>198</v>
      </c>
      <c r="W246" s="705" t="s">
        <v>541</v>
      </c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906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13"/>
      <c r="D247" s="915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U247" s="634" t="s">
        <v>182</v>
      </c>
      <c r="W247" s="705" t="s">
        <v>248</v>
      </c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907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905" t="s">
        <v>250</v>
      </c>
      <c r="BK248" s="905" t="s">
        <v>198</v>
      </c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582" t="s">
        <v>491</v>
      </c>
      <c r="W249" s="705" t="s">
        <v>69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906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582" t="s">
        <v>86</v>
      </c>
      <c r="W250" s="705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906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582" t="s">
        <v>224</v>
      </c>
      <c r="V251" s="19"/>
      <c r="W251" s="706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907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46002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>精神看護学概論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>政策医療看護論Ⅱ</v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>がん看護学演習Ａ－Ⅰ
感染症学特論
感染症学演習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看護情報・管理学演習Ｂ
長寿看護学演習Ｂ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905" t="s">
        <v>167</v>
      </c>
      <c r="BL253" s="905" t="s">
        <v>225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　真喜子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>飯野　京子</v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>101</v>
      </c>
      <c r="F255" s="837"/>
      <c r="G255" s="838" t="str">
        <f>VLOOKUP($C252,'2025年度(3年後期)'!$B$5:$N$207,COLUMN('2025年度(3年後期)'!$C$5)+1,0)&amp;""</f>
        <v>母性:201･母小実</v>
      </c>
      <c r="H255" s="837"/>
      <c r="I255" s="838" t="str">
        <f>VLOOKUP($C252,'2025年度(4年後期)'!$B$5:$N$206,COLUMN('2025年度(4年後期)'!$C$5)+1,0)&amp;""</f>
        <v>301・302・303・304</v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がん:別途指定
感染特論:別途指定
感染演習:別途指定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情報:別途指定
長寿:別途指定</v>
      </c>
      <c r="R255" s="837"/>
      <c r="S255" s="857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03"/>
      <c r="D256" s="947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471" t="s">
        <v>194</v>
      </c>
      <c r="V256" s="596" t="s">
        <v>42</v>
      </c>
      <c r="W256" s="634" t="s">
        <v>182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6" t="str">
        <f>VLOOKUP($C252,'2025年度(1年後期)'!$B$5:$N$207,COLUMN('2025年度(1年後期)'!$E$5),0)&amp;""</f>
        <v>疾病･病態論Ⅰ 中間試験</v>
      </c>
      <c r="D257" s="917"/>
      <c r="E257" s="843" t="str">
        <f>VLOOKUP($C252,'2025年度(2年後期)'!$B$5:$N$207,COLUMN('2025年度(2年後期)'!$E$5),0)&amp;""</f>
        <v>薬物療法と看護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>災害看護論</v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>がん看護学演習Ａ－Ⅰ
感染症学特論
感染症学演習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看護情報・管理学演習Ｂ
長寿看護学演習Ｂ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708" t="s">
        <v>418</v>
      </c>
      <c r="V257" s="582" t="s">
        <v>543</v>
      </c>
      <c r="X257" s="638" t="s">
        <v>544</v>
      </c>
      <c r="Z257" s="85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905" t="s">
        <v>167</v>
      </c>
      <c r="BL257" s="905" t="s">
        <v>225</v>
      </c>
      <c r="BM257" s="905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8" t="str">
        <f>IFERROR(VLOOKUP(C257,科目・教員!$A$2:$B$349,2,0),"")</f>
        <v/>
      </c>
      <c r="D258" s="919"/>
      <c r="E258" s="838" t="str">
        <f>IFERROR(VLOOKUP(E257,科目・教員!$A$2:$B$349,2,0),"")</f>
        <v>本間　典子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>須藤　恭子</v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38" t="str">
        <f>VLOOKUP($C252,'2025年度(2年後期)'!$B$5:$N$207,COLUMN('2025年度(2年後期)'!$E$5)+1,0)&amp;""</f>
        <v>101</v>
      </c>
      <c r="F259" s="837"/>
      <c r="G259" s="838" t="str">
        <f>VLOOKUP($C252,'2025年度(3年後期)'!$B$5:$N$207,COLUMN('2025年度(3年後期)'!$E$5)+1,0)&amp;""</f>
        <v>母性:201･母小実</v>
      </c>
      <c r="H259" s="837"/>
      <c r="I259" s="838" t="str">
        <f>VLOOKUP($C252,'2025年度(4年後期)'!$B$5:$N$206,COLUMN('2025年度(4年後期)'!$E$5)+1,0)&amp;""</f>
        <v>301</v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がん:別途指定
感染特論:別途指定
感染演習:別途指定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情報:別途指定
長寿:別途指定</v>
      </c>
      <c r="R259" s="837"/>
      <c r="S259" s="857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920"/>
      <c r="D260" s="924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09" t="s">
        <v>530</v>
      </c>
      <c r="V260" s="582" t="s">
        <v>548</v>
      </c>
      <c r="X260" s="638" t="s">
        <v>325</v>
      </c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V261" s="582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V262" s="582" t="s">
        <v>86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V263" s="582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V264" s="582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71" t="str">
        <f>VLOOKUP($C252,'2025年度(2年後期)'!$B$5:$N$207,COLUMN('2025年度(2年後期)'!$G$5),0)&amp;""</f>
        <v>母性看護援助論Ⅱ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>看護管理論</v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>特別研究</v>
      </c>
      <c r="T265" s="854"/>
      <c r="U265" s="21"/>
      <c r="Z265" s="85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 t="s">
        <v>225</v>
      </c>
      <c r="BM265" s="905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925" t="str">
        <f>IFERROR(VLOOKUP(C265,科目・教員!$A$2:$B$349,2,0),"")</f>
        <v/>
      </c>
      <c r="D266" s="926"/>
      <c r="E266" s="861" t="str">
        <f>IFERROR(VLOOKUP(E265,科目・教員!$A$2:$B$349,2,0),"")</f>
        <v>池田　真弓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>小澤　三枝子</v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925" t="str">
        <f>VLOOKUP($C252,'2025年度(1年後期)'!$B$5:$N$207,COLUMN('2025年度(1年後期)'!$G$5)+1,0)&amp;""</f>
        <v>大講義室</v>
      </c>
      <c r="D267" s="926"/>
      <c r="E267" s="861" t="str">
        <f>VLOOKUP($C252,'2025年度(2年後期)'!$B$5:$N$207,COLUMN('2025年度(2年後期)'!$G$5)+1,0)&amp;""</f>
        <v>101</v>
      </c>
      <c r="F267" s="857"/>
      <c r="G267" s="861" t="str">
        <f>VLOOKUP($C252,'2025年度(3年後期)'!$B$5:$N$207,COLUMN('2025年度(3年後期)'!$G$5)+1,0)&amp;""</f>
        <v>母性:201･母小実</v>
      </c>
      <c r="H267" s="857"/>
      <c r="I267" s="861" t="str">
        <f>VLOOKUP($C252,'2025年度(4年後期)'!$B$5:$N$206,COLUMN('2025年度(4年後期)'!$G$5)+1,0)&amp;""</f>
        <v>301</v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920"/>
      <c r="D268" s="924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71" t="str">
        <f>VLOOKUP($C252,'2025年度(2年後期)'!$B$5:$N$207,COLUMN('2025年度(2年後期)'!$I$5),0)&amp;""</f>
        <v>母性看護援助論Ⅱ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>看護管理論</v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>特別研究</v>
      </c>
      <c r="T269" s="854"/>
      <c r="U269" s="21"/>
      <c r="Z269" s="85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 t="s">
        <v>225</v>
      </c>
      <c r="BM269" s="905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925" t="str">
        <f>IFERROR(VLOOKUP(C269,科目・教員!$A$2:$B$349,2,0),"")</f>
        <v/>
      </c>
      <c r="D270" s="926"/>
      <c r="E270" s="861" t="str">
        <f>IFERROR(VLOOKUP(E269,科目・教員!$A$2:$B$349,2,0),"")</f>
        <v>池田　真弓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>小澤　三枝子</v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925" t="str">
        <f>VLOOKUP($C252,'2025年度(1年後期)'!$B$5:$N$207,COLUMN('2025年度(1年後期)'!$I$5)+1,0)&amp;""</f>
        <v>大講義室</v>
      </c>
      <c r="D271" s="926"/>
      <c r="E271" s="861" t="str">
        <f>VLOOKUP($C252,'2025年度(2年後期)'!$B$5:$N$207,COLUMN('2025年度(2年後期)'!$I$5)+1,0)&amp;""</f>
        <v>101</v>
      </c>
      <c r="F271" s="857"/>
      <c r="G271" s="861" t="str">
        <f>VLOOKUP($C252,'2025年度(3年後期)'!$B$5:$N$207,COLUMN('2025年度(3年後期)'!$I$5)+1,0)&amp;""</f>
        <v>母性:201･母小実</v>
      </c>
      <c r="H271" s="857"/>
      <c r="I271" s="861" t="str">
        <f>VLOOKUP($C252,'2025年度(4年後期)'!$B$5:$N$206,COLUMN('2025年度(4年後期)'!$I$5)+1,0)&amp;""</f>
        <v>301</v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74"/>
      <c r="D272" s="975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637" t="s">
        <v>552</v>
      </c>
      <c r="Z273" s="85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 t="s">
        <v>225</v>
      </c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637" t="s">
        <v>554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VLOOKUP($C252,'2025年度(M2後期)'!$B$5:$N$207,COLUMN('2025年度(M2後期)'!$K$5)+1,0)&amp;""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637" t="s">
        <v>555</v>
      </c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03"/>
      <c r="D276" s="904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19" t="s">
        <v>78</v>
      </c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46003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>看護基礎理論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>総合学習</v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長寿看護学演習Ａ－Ⅰ</v>
      </c>
      <c r="N278" s="842"/>
      <c r="O278" s="843" t="str">
        <f>VLOOKUP($C277,'2025年度(M2後期)'!$B$5:$N$207,COLUMN('2025年度(M2後期)'!$C$5),0)&amp;""</f>
        <v>感染管理看護学演習Ａ－Ⅱ
特別研究</v>
      </c>
      <c r="P278" s="844"/>
      <c r="Q278" s="843" t="str">
        <f>VLOOKUP($C277,'2025年度(D1後期)'!$B$5:$N$207,COLUMN('2025年度(D1後期)'!$C$5),0)&amp;""</f>
        <v>精神看護学演習Ｂ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789" t="s">
        <v>556</v>
      </c>
      <c r="Z278" s="866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>水野　正之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789" t="s">
        <v>558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>101</v>
      </c>
      <c r="F280" s="837"/>
      <c r="G280" s="838" t="str">
        <f>VLOOKUP($C277,'2025年度(3年後期)'!$B$5:$N$207,COLUMN('2025年度(3年後期)'!$C$5)+1,0)&amp;""</f>
        <v>母性:201･母小実</v>
      </c>
      <c r="H280" s="837"/>
      <c r="I280" s="838" t="str">
        <f>VLOOKUP($C277,'2025年度(4年後期)'!$B$5:$N$206,COLUMN('2025年度(4年後期)'!$C$5)+1,0)&amp;""</f>
        <v>301</v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長寿:別途指定</v>
      </c>
      <c r="N280" s="837"/>
      <c r="O280" s="838" t="str">
        <f>VLOOKUP($C277,'2025年度(M2後期)'!$B$5:$N$207,COLUMN('2025年度(M2後期)'!$C$5)+1,0)&amp;""</f>
        <v>感染:別途指定</v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0" t="s">
        <v>559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13"/>
      <c r="D281" s="914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0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微生物と人間　本試験</v>
      </c>
      <c r="D282" s="917"/>
      <c r="E282" s="843" t="str">
        <f>VLOOKUP($C277,'2025年度(2年後期)'!$B$5:$N$207,COLUMN('2025年度(2年後期)'!$E$5),0)&amp;""</f>
        <v>地域生活とヘルスプロモーション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>総合学習</v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長寿看護学演習Ａ－Ⅰ</v>
      </c>
      <c r="N282" s="844"/>
      <c r="O282" s="854" t="str">
        <f>VLOOKUP($C277,'2025年度(M2後期)'!$B$5:$N$207,COLUMN('2025年度(M2後期)'!$E$5),0)&amp;""</f>
        <v>感染管理看護学演習Ａ－Ⅱ
特別研究</v>
      </c>
      <c r="P282" s="844"/>
      <c r="Q282" s="854" t="str">
        <f>VLOOKUP($C277,'2025年度(D1後期)'!$B$5:$N$207,COLUMN('2025年度(D1後期)'!$E$5),0)&amp;""</f>
        <v>精神看護学演習Ｂ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640"/>
      <c r="Z282" s="85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905"/>
      <c r="BL282" s="905"/>
      <c r="BM282" s="905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838" t="str">
        <f>IFERROR(VLOOKUP(E282,科目・教員!$A$2:$B$349,2,0),"")</f>
        <v>藤田　淳子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640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38" t="str">
        <f>VLOOKUP($C277,'2025年度(2年後期)'!$B$5:$N$207,COLUMN('2025年度(2年後期)'!$E$5)+1,0)&amp;""</f>
        <v>101･102･103･情報処理室</v>
      </c>
      <c r="F284" s="837"/>
      <c r="G284" s="838" t="str">
        <f>VLOOKUP($C277,'2025年度(3年後期)'!$B$5:$N$207,COLUMN('2025年度(3年後期)'!$E$5)+1,0)&amp;""</f>
        <v>母性:201･母小実</v>
      </c>
      <c r="H284" s="837"/>
      <c r="I284" s="838" t="str">
        <f>VLOOKUP($C277,'2025年度(4年後期)'!$B$5:$N$206,COLUMN('2025年度(4年後期)'!$E$5)+1,0)&amp;""</f>
        <v>301</v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長寿:別途指定</v>
      </c>
      <c r="N284" s="837"/>
      <c r="O284" s="857" t="str">
        <f>VLOOKUP($C277,'2025年度(M2後期)'!$B$5:$N$207,COLUMN('2025年度(M2後期)'!$E$5)+1,0)&amp;""</f>
        <v>感染:別途指定</v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640"/>
      <c r="V285" s="655" t="s">
        <v>193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640"/>
      <c r="V286" s="655" t="s">
        <v>84</v>
      </c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640"/>
      <c r="V287" s="655" t="s">
        <v>194</v>
      </c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U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71" t="str">
        <f>VLOOKUP($C277,'2025年度(2年後期)'!$B$5:$N$207,COLUMN('2025年度(2年後期)'!$G$5),0)&amp;""</f>
        <v>母性看護援助論Ⅱ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>看護情報学</v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861" t="str">
        <f>IFERROR(VLOOKUP(E290,科目・教員!$A$2:$B$349,2,0),"")</f>
        <v>池田　真弓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>柏木　公一</v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640"/>
      <c r="X291" s="582" t="s">
        <v>511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大講義室</v>
      </c>
      <c r="D292" s="926"/>
      <c r="E292" s="861" t="str">
        <f>VLOOKUP($C277,'2025年度(2年後期)'!$B$5:$N$207,COLUMN('2025年度(2年後期)'!$G$5)+1,0)&amp;""</f>
        <v>101</v>
      </c>
      <c r="F292" s="857"/>
      <c r="G292" s="861" t="str">
        <f>VLOOKUP($C277,'2025年度(3年後期)'!$B$5:$N$207,COLUMN('2025年度(3年後期)'!$G$5)+1,0)&amp;""</f>
        <v>母性:201･母小実</v>
      </c>
      <c r="H292" s="857"/>
      <c r="I292" s="861" t="str">
        <f>VLOOKUP($C277,'2025年度(4年後期)'!$B$5:$N$206,COLUMN('2025年度(4年後期)'!$G$5)+1,0)&amp;""</f>
        <v>301</v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74"/>
      <c r="D293" s="975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640"/>
      <c r="X293" s="582" t="s">
        <v>203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>地域･在宅看護学概論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>医療政策学</v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X294" s="582"/>
      <c r="Z294" s="85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>藤田　淳子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>渡辺　幹司</v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X295" s="582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>101</v>
      </c>
      <c r="F296" s="857"/>
      <c r="G296" s="861" t="str">
        <f>VLOOKUP($C277,'2025年度(3年後期)'!$B$5:$N$207,COLUMN('2025年度(3年後期)'!$I$5)+1,0)&amp;""</f>
        <v>母性:201･母小実</v>
      </c>
      <c r="H296" s="857"/>
      <c r="I296" s="861" t="str">
        <f>VLOOKUP($C277,'2025年度(4年後期)'!$B$5:$N$206,COLUMN('2025年度(4年後期)'!$I$5)+1,0)&amp;""</f>
        <v>301</v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X296" s="582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03"/>
      <c r="D297" s="904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X297" s="582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01" t="str">
        <f>VLOOKUP($C277,'2025年度(1年後期)'!$B$5:$N$207,COLUMN('2025年度(1年後期)'!$K$5),0)&amp;""</f>
        <v>脳と行動</v>
      </c>
      <c r="D298" s="902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905"/>
      <c r="BL298" s="905"/>
      <c r="BM298" s="905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84" t="str">
        <f>IFERROR(VLOOKUP(C298,科目・教員!$A$2:$B$349,2,0),"")</f>
        <v>田中　健一</v>
      </c>
      <c r="D299" s="885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607" t="s">
        <v>141</v>
      </c>
      <c r="X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84" t="str">
        <f>VLOOKUP($C277,'2025年度(1年後期)'!$B$5:$N$207,COLUMN('2025年度(1年後期)'!$K$5)+1,0)&amp;""</f>
        <v>オンデマンド</v>
      </c>
      <c r="D300" s="885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52"/>
      <c r="D301" s="932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608" t="s">
        <v>69</v>
      </c>
      <c r="V301" s="19"/>
      <c r="W301" s="19"/>
      <c r="X301" s="593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46004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46004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903"/>
      <c r="D306" s="947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913"/>
      <c r="D310" s="915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9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9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9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9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46005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46005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9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9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9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46006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11" t="str">
        <f>VLOOKUP($C352,'2025年度(1年後期)'!$B$5:$N$207,COLUMN('2025年度(1年後期)'!$C$5),0)&amp;""</f>
        <v>心と発達</v>
      </c>
      <c r="D353" s="879"/>
      <c r="E353" s="843" t="str">
        <f>VLOOKUP($C352,'2025年度(2年後期)'!$B$5:$N$207,COLUMN('2025年度(2年後期)'!$C$5),0)&amp;""</f>
        <v>母性看護援助論Ⅱ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政策医療看護倫理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W353" s="772" t="s">
        <v>100</v>
      </c>
      <c r="Z353" s="866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912" t="str">
        <f>IFERROR(VLOOKUP(C353,科目・教員!$A$2:$B$349,2,0),"")</f>
        <v>松本　聡子</v>
      </c>
      <c r="D354" s="881"/>
      <c r="E354" s="838" t="str">
        <f>IFERROR(VLOOKUP(E353,科目・教員!$A$2:$B$349,2,0),"")</f>
        <v>池田　真弓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>来生　奈巳子</v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W354" s="772" t="s">
        <v>193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912" t="str">
        <f>VLOOKUP($C352,'2025年度(1年後期)'!$B$5:$N$207,COLUMN('2025年度(1年後期)'!$C$5)+1,0)&amp;""</f>
        <v>101</v>
      </c>
      <c r="D355" s="881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母性:301･母小実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臨床講義室1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W355" s="772" t="s">
        <v>271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909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W356" s="772" t="s">
        <v>86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44"/>
      <c r="E357" s="843" t="str">
        <f>VLOOKUP($C352,'2025年度(2年後期)'!$B$5:$N$207,COLUMN('2025年度(2年後期)'!$E$5),0)&amp;""</f>
        <v>小児看護援助論Ⅰ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政策医療看護倫理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U357" s="471" t="s">
        <v>188</v>
      </c>
      <c r="X357" s="793" t="s">
        <v>188</v>
      </c>
      <c r="Z357" s="85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905" t="s">
        <v>562</v>
      </c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森下　純子</v>
      </c>
      <c r="D358" s="837"/>
      <c r="E358" s="838" t="str">
        <f>IFERROR(VLOOKUP(E357,科目・教員!$A$2:$B$349,2,0),"")</f>
        <v>遠藤　数江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>来生　奈巳子</v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471" t="s">
        <v>183</v>
      </c>
      <c r="X358" s="793" t="s">
        <v>193</v>
      </c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>母性:301･母小実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臨床講義室1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471" t="s">
        <v>84</v>
      </c>
      <c r="X359" s="793" t="s">
        <v>192</v>
      </c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471" t="s">
        <v>194</v>
      </c>
      <c r="X360" s="793" t="s">
        <v>152</v>
      </c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54"/>
      <c r="E365" s="871" t="str">
        <f>VLOOKUP($C352,'2025年度(2年後期)'!$B$5:$N$207,COLUMN('2025年度(2年後期)'!$G$5),0)&amp;""</f>
        <v>成人看護援助論Ⅱ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>医療政策学</v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905" t="s">
        <v>76</v>
      </c>
      <c r="AI365" s="905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905"/>
      <c r="BL365" s="905"/>
      <c r="BM365" s="905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森　那美子</v>
      </c>
      <c r="D366" s="857"/>
      <c r="E366" s="861" t="str">
        <f>IFERROR(VLOOKUP(E365,科目・教員!$A$2:$B$349,2,0),"")</f>
        <v>藤澤　雄太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>渡辺　幹司</v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5"/>
      <c r="AA366" s="817"/>
      <c r="AB366" s="817"/>
      <c r="AC366" s="817"/>
      <c r="AD366" s="817"/>
      <c r="AE366" s="817"/>
      <c r="AF366" s="817"/>
      <c r="AG366" s="817"/>
      <c r="AH366" s="906"/>
      <c r="AI366" s="906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201・202・203</v>
      </c>
      <c r="F367" s="857"/>
      <c r="G367" s="861" t="str">
        <f>VLOOKUP($C352,'2025年度(3年後期)'!$B$5:$N$207,COLUMN('2025年度(3年後期)'!$G$5)+1,0)&amp;""</f>
        <v>母性:301･母小実</v>
      </c>
      <c r="H367" s="857"/>
      <c r="I367" s="861" t="str">
        <f>VLOOKUP($C352,'2025年度(4年後期)'!$B$5:$N$206,COLUMN('2025年度(4年後期)'!$G$5)+1,0)&amp;""</f>
        <v>大講義室</v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55"/>
      <c r="AA367" s="817"/>
      <c r="AB367" s="817"/>
      <c r="AC367" s="817"/>
      <c r="AD367" s="817"/>
      <c r="AE367" s="817"/>
      <c r="AF367" s="817"/>
      <c r="AG367" s="817"/>
      <c r="AH367" s="906"/>
      <c r="AI367" s="906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471" t="s">
        <v>571</v>
      </c>
      <c r="V368" s="596"/>
      <c r="W368" s="634" t="s">
        <v>69</v>
      </c>
      <c r="X368" s="471" t="s">
        <v>360</v>
      </c>
      <c r="Z368" s="856"/>
      <c r="AA368" s="818"/>
      <c r="AB368" s="818"/>
      <c r="AC368" s="818"/>
      <c r="AD368" s="818"/>
      <c r="AE368" s="818"/>
      <c r="AF368" s="818"/>
      <c r="AG368" s="818"/>
      <c r="AH368" s="907"/>
      <c r="AI368" s="907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54"/>
      <c r="E369" s="871" t="str">
        <f>VLOOKUP($C352,'2025年度(2年後期)'!$B$5:$N$207,COLUMN('2025年度(2年後期)'!$I$5),0)&amp;""</f>
        <v>成人看護援助論Ⅱ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>看護情報学</v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905" t="s">
        <v>76</v>
      </c>
      <c r="AI369" s="905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905"/>
      <c r="BL369" s="905"/>
      <c r="BM369" s="905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藤澤　雄太</v>
      </c>
      <c r="D370" s="857"/>
      <c r="E370" s="861" t="str">
        <f>IFERROR(VLOOKUP(E369,科目・教員!$A$2:$B$349,2,0),"")</f>
        <v>藤澤　雄太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>柏木　公一</v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55"/>
      <c r="AA370" s="817"/>
      <c r="AB370" s="817"/>
      <c r="AC370" s="817"/>
      <c r="AD370" s="817"/>
      <c r="AE370" s="817"/>
      <c r="AF370" s="817"/>
      <c r="AG370" s="817"/>
      <c r="AH370" s="906"/>
      <c r="AI370" s="906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201・202・203・基礎実</v>
      </c>
      <c r="F371" s="857"/>
      <c r="G371" s="861" t="str">
        <f>VLOOKUP($C352,'2025年度(3年後期)'!$B$5:$N$207,COLUMN('2025年度(3年後期)'!$I$5)+1,0)&amp;""</f>
        <v>母性:301･母小実</v>
      </c>
      <c r="H371" s="857"/>
      <c r="I371" s="861" t="str">
        <f>VLOOKUP($C352,'2025年度(4年後期)'!$B$5:$N$206,COLUMN('2025年度(4年後期)'!$I$5)+1,0)&amp;""</f>
        <v>大講義室</v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55"/>
      <c r="AA371" s="817"/>
      <c r="AB371" s="817"/>
      <c r="AC371" s="817"/>
      <c r="AD371" s="817"/>
      <c r="AE371" s="817"/>
      <c r="AF371" s="817"/>
      <c r="AG371" s="817"/>
      <c r="AH371" s="906"/>
      <c r="AI371" s="906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U372" s="471"/>
      <c r="V372" s="596"/>
      <c r="W372" s="582" t="s">
        <v>224</v>
      </c>
      <c r="X372" s="471"/>
      <c r="Z372" s="856"/>
      <c r="AA372" s="818"/>
      <c r="AB372" s="818"/>
      <c r="AC372" s="818"/>
      <c r="AD372" s="818"/>
      <c r="AE372" s="818"/>
      <c r="AF372" s="818"/>
      <c r="AG372" s="818"/>
      <c r="AH372" s="907"/>
      <c r="AI372" s="907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471"/>
      <c r="X374" s="582" t="s">
        <v>573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472"/>
      <c r="V376" s="19"/>
      <c r="W376" s="19"/>
      <c r="X376" s="593" t="s">
        <v>574</v>
      </c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46007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成育看護学演習Ｂ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905" t="s">
        <v>198</v>
      </c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>母性:301･母小実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国際:別途指定
教育:別途指定
成育:別途指定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別途指定</v>
      </c>
      <c r="R380" s="837"/>
      <c r="S380" s="857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913"/>
      <c r="D381" s="914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471" t="s">
        <v>571</v>
      </c>
      <c r="V381" s="634" t="s">
        <v>182</v>
      </c>
      <c r="W381" s="582" t="s">
        <v>86</v>
      </c>
      <c r="X381" s="471" t="s">
        <v>581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>薬物療法と看護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成育看護学演習Ｂ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U382" s="471"/>
      <c r="X382" s="471" t="s">
        <v>69</v>
      </c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>本間　典子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471"/>
      <c r="X383" s="471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>201</v>
      </c>
      <c r="F384" s="837"/>
      <c r="G384" s="838" t="str">
        <f>VLOOKUP($C377,'2025年度(3年後期)'!$B$5:$N$207,COLUMN('2025年度(3年後期)'!$E$5)+1,0)&amp;""</f>
        <v>母性:301･母小実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国際:別途指定
教育:別途指定
成育:別途指定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別途指定</v>
      </c>
      <c r="R384" s="837"/>
      <c r="S384" s="857" t="str">
        <f>VLOOKUP($C377,'2025年度(D23後期)'!$B$5:$N$207,COLUMN('2025年度(D23後期)'!$E$5)+1,0)&amp;""</f>
        <v/>
      </c>
      <c r="T384" s="837"/>
      <c r="U384" s="471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471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471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471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471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471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>感染管理看護学演習Ｂ
成人看護学演習Ｂ</v>
      </c>
      <c r="R390" s="854"/>
      <c r="S390" s="872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水野　正之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471"/>
      <c r="V391" s="607" t="s">
        <v>241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>母性:301･母小実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>感染:別途指定
成人:別途指定</v>
      </c>
      <c r="R392" s="857"/>
      <c r="S392" s="862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471"/>
      <c r="V393" s="607" t="s">
        <v>583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>感染管理看護学演習Ｂ
成人看護学演習Ｂ</v>
      </c>
      <c r="R394" s="854"/>
      <c r="S394" s="872" t="str">
        <f>VLOOKUP($C377,'2025年度(D23後期)'!$B$5:$N$207,COLUMN('2025年度(D23後期)'!$I$5),0)&amp;""</f>
        <v>特別研究</v>
      </c>
      <c r="T394" s="854"/>
      <c r="U394" s="471"/>
      <c r="Z394" s="85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905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471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906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101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>母性:301･母小実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>感染:別途指定
成人:別途指定</v>
      </c>
      <c r="R396" s="857"/>
      <c r="S396" s="862" t="str">
        <f>VLOOKUP($C377,'2025年度(D23後期)'!$B$5:$N$207,COLUMN('2025年度(D23後期)'!$I$5)+1,0)&amp;""</f>
        <v/>
      </c>
      <c r="T396" s="857"/>
      <c r="U396" s="471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906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13"/>
      <c r="D397" s="91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471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907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901" t="str">
        <f>VLOOKUP($C377,'2025年度(1年後期)'!$B$5:$N$207,COLUMN('2025年度(1年後期)'!$K$5),0)&amp;""</f>
        <v>国語表現法</v>
      </c>
      <c r="D398" s="902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84" t="str">
        <f>IFERROR(VLOOKUP(C398,科目・教員!$A$2:$B$349,2,0),"")</f>
        <v>末田　美香子</v>
      </c>
      <c r="D399" s="885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84" t="str">
        <f>VLOOKUP($C377,'2025年度(1年後期)'!$B$5:$N$207,COLUMN('2025年度(1年後期)'!$K$5)+1,0)&amp;""</f>
        <v>101</v>
      </c>
      <c r="D400" s="885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949" t="s">
        <v>116</v>
      </c>
      <c r="D401" s="950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472"/>
      <c r="V401" s="593"/>
      <c r="W401" s="472" t="s">
        <v>584</v>
      </c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46008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44"/>
      <c r="E403" s="878" t="str">
        <f>VLOOKUP($C402,'2025年度(2年後期)'!$B$5:$N$207,COLUMN('2025年度(2年後期)'!$C$5),0)&amp;""</f>
        <v>英語Ⅲ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長寿看護学演習Ａ－Ⅰ
成育看護学演習Ａ－Ⅳ(母性)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看護教育学演習Ｂ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小島　優子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長寿:別途指定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44"/>
      <c r="E407" s="878" t="str">
        <f>VLOOKUP($C402,'2025年度(2年後期)'!$B$5:$N$207,COLUMN('2025年度(2年後期)'!$E$5),0)&amp;""</f>
        <v>英語Ⅲ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78" t="str">
        <f>VLOOKUP($C402,'2025年度(4年後期)'!$B$5:$N$206,COLUMN('2025年度(4年後期)'!$E$5),0)&amp;""</f>
        <v>科学技術と医療
(中村先生)</v>
      </c>
      <c r="J407" s="879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長寿看護学演習Ａ－Ⅰ
成育看護学演習Ａ－Ⅳ(母性)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看護教育学演習Ｂ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柏木　公一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80" t="str">
        <f>IFERROR(VLOOKUP(I407,科目・教員!$A$2:$B$349,2,0),"")</f>
        <v/>
      </c>
      <c r="J408" s="881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80" t="str">
        <f>VLOOKUP($C402,'2025年度(4年後期)'!$B$5:$N$206,COLUMN('2025年度(4年後期)'!$E$5)+1,0)&amp;""</f>
        <v>301</v>
      </c>
      <c r="J409" s="881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長寿:別途指定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908" t="s">
        <v>391</v>
      </c>
      <c r="J410" s="883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54"/>
      <c r="E415" s="970" t="str">
        <f>VLOOKUP($C402,'2025年度(2年後期)'!$B$5:$N$207,COLUMN('2025年度(2年後期)'!$G$5),0)&amp;""</f>
        <v>成人看護援助論Ⅱ　中間試験</v>
      </c>
      <c r="F415" s="923"/>
      <c r="G415" s="871" t="str">
        <f>VLOOKUP($C402,'2025年度(3年後期)'!$B$5:$N$207,COLUMN('2025年度(3年後期)'!$G$5),0)&amp;""</f>
        <v>領域別実習</v>
      </c>
      <c r="H415" s="854"/>
      <c r="I415" s="927" t="str">
        <f>VLOOKUP($C402,'2025年度(4年後期)'!$B$5:$N$206,COLUMN('2025年度(4年後期)'!$G$5),0)&amp;""</f>
        <v>科学技術と医療
(石原雅之先生)</v>
      </c>
      <c r="J415" s="90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642" t="s">
        <v>129</v>
      </c>
      <c r="Z415" s="85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 t="s">
        <v>366</v>
      </c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969" t="str">
        <f>IFERROR(VLOOKUP(E415,科目・教員!$A$2:$B$349,2,0),"")</f>
        <v/>
      </c>
      <c r="F416" s="926"/>
      <c r="G416" s="861" t="str">
        <f>IFERROR(VLOOKUP(G415,科目・教員!$A$2:$B$349,2,0),"")</f>
        <v/>
      </c>
      <c r="H416" s="857"/>
      <c r="I416" s="928" t="str">
        <f>IFERROR(VLOOKUP(I415,科目・教員!$A$2:$B$349,2,0),"")</f>
        <v/>
      </c>
      <c r="J416" s="885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642" t="s">
        <v>68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969" t="str">
        <f>VLOOKUP($C402,'2025年度(2年後期)'!$B$5:$N$207,COLUMN('2025年度(2年後期)'!$G$5)+1,0)&amp;""</f>
        <v>202</v>
      </c>
      <c r="F417" s="926"/>
      <c r="G417" s="861" t="str">
        <f>VLOOKUP($C402,'2025年度(3年後期)'!$B$5:$N$207,COLUMN('2025年度(3年後期)'!$G$5)+1,0)&amp;""</f>
        <v/>
      </c>
      <c r="H417" s="857"/>
      <c r="I417" s="928" t="str">
        <f>VLOOKUP($C402,'2025年度(4年後期)'!$B$5:$N$206,COLUMN('2025年度(4年後期)'!$G$5)+1,0)&amp;""</f>
        <v>301</v>
      </c>
      <c r="J417" s="885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642" t="s">
        <v>366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968"/>
      <c r="F418" s="924"/>
      <c r="G418" s="832"/>
      <c r="H418" s="858"/>
      <c r="I418" s="908" t="s">
        <v>393</v>
      </c>
      <c r="J418" s="883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642" t="s">
        <v>182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中国語</v>
      </c>
      <c r="D419" s="902"/>
      <c r="E419" s="871" t="str">
        <f>VLOOKUP($C402,'2025年度(2年後期)'!$B$5:$N$207,COLUMN('2025年度(2年後期)'!$I$5),0)&amp;""</f>
        <v>精神看護学概論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561" t="s">
        <v>81</v>
      </c>
      <c r="Z419" s="85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黄　馨逸</v>
      </c>
      <c r="D420" s="885"/>
      <c r="E420" s="861" t="str">
        <f>IFERROR(VLOOKUP(E419,科目・教員!$A$2:$B$349,2,0),"")</f>
        <v>森　真喜子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561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101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561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116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561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901" t="str">
        <f>VLOOKUP($C402,'2025年度(1年後期)'!$B$5:$N$207,COLUMN('2025年度(1年後期)'!$K$5),0)&amp;""</f>
        <v>中国語</v>
      </c>
      <c r="D423" s="902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84" t="str">
        <f>IFERROR(VLOOKUP(C423,科目・教員!$A$2:$B$349,2,0),"")</f>
        <v>黄　馨逸</v>
      </c>
      <c r="D424" s="885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84" t="str">
        <f>VLOOKUP($C402,'2025年度(1年後期)'!$B$5:$N$207,COLUMN('2025年度(1年後期)'!$K$5)+1,0)&amp;""</f>
        <v>101</v>
      </c>
      <c r="D425" s="885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82" t="s">
        <v>116</v>
      </c>
      <c r="D426" s="883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46009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英語Ⅰ(BD)</v>
      </c>
      <c r="D428" s="879"/>
      <c r="E428" s="843" t="str">
        <f>VLOOKUP($C427,'2025年度(2年後期)'!$B$5:$N$207,COLUMN('2025年度(2年後期)'!$C$5),0)&amp;""</f>
        <v>地域生活とヘルスプロモーション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>政策医療看護論Ⅱ</v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がん看護学演習Ａ－Ⅲ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看護情報・管理学演習Ｂ
長寿看護学演習Ｂ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905"/>
      <c r="BL428" s="905" t="s">
        <v>225</v>
      </c>
      <c r="BM428" s="905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ﾊﾟｳﾗ･ﾍﾞﾙｳﾞｧﾝｹﾞﾙ</v>
      </c>
      <c r="D429" s="881"/>
      <c r="E429" s="838" t="str">
        <f>IFERROR(VLOOKUP(E428,科目・教員!$A$2:$B$349,2,0),"")</f>
        <v>藤田　淳子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>飯野　京子</v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201</v>
      </c>
      <c r="D430" s="881"/>
      <c r="E430" s="838" t="str">
        <f>VLOOKUP($C427,'2025年度(2年後期)'!$B$5:$N$207,COLUMN('2025年度(2年後期)'!$C$5)+1,0)&amp;""</f>
        <v>301･302･303･情報処理室</v>
      </c>
      <c r="F430" s="837"/>
      <c r="G430" s="838" t="str">
        <f>VLOOKUP($C427,'2025年度(3年後期)'!$B$5:$N$207,COLUMN('2025年度(3年後期)'!$C$5)+1,0)&amp;""</f>
        <v>在宅:在宅実</v>
      </c>
      <c r="H430" s="837"/>
      <c r="I430" s="838" t="str">
        <f>VLOOKUP($C427,'2025年度(4年後期)'!$B$5:$N$206,COLUMN('2025年度(4年後期)'!$C$5)+1,0)&amp;""</f>
        <v>大講義室</v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情報:別途指定
長寿:別途指定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596" t="s">
        <v>42</v>
      </c>
      <c r="W431" s="582" t="s">
        <v>114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911" t="str">
        <f>VLOOKUP($C427,'2025年度(1年後期)'!$B$5:$N$207,COLUMN('2025年度(1年後期)'!$E$5),0)&amp;""</f>
        <v>英語Ⅰ(BD)</v>
      </c>
      <c r="D432" s="879"/>
      <c r="E432" s="843" t="str">
        <f>VLOOKUP($C427,'2025年度(2年後期)'!$B$5:$N$207,COLUMN('2025年度(2年後期)'!$E$5),0)&amp;""</f>
        <v>母性看護援助論Ⅱ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78" t="str">
        <f>VLOOKUP($C427,'2025年度(4年後期)'!$B$5:$N$206,COLUMN('2025年度(4年後期)'!$E$5),0)&amp;""</f>
        <v>災害看護論</v>
      </c>
      <c r="J432" s="879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がん看護学演習Ａ－Ⅲ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看護情報・管理学演習Ｂ
長寿看護学演習Ｂ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471" t="s">
        <v>188</v>
      </c>
      <c r="W432" s="582"/>
      <c r="Z432" s="85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905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905"/>
      <c r="BL432" s="905" t="s">
        <v>225</v>
      </c>
      <c r="BM432" s="905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912" t="str">
        <f>IFERROR(VLOOKUP(C432,科目・教員!$A$2:$B$349,2,0),"")</f>
        <v>ﾊﾟｳﾗ･ﾍﾞﾙｳﾞｧﾝｹﾞﾙ</v>
      </c>
      <c r="D433" s="881"/>
      <c r="E433" s="838" t="str">
        <f>IFERROR(VLOOKUP(E432,科目・教員!$A$2:$B$349,2,0),"")</f>
        <v>池田　真弓</v>
      </c>
      <c r="F433" s="837"/>
      <c r="G433" s="838" t="str">
        <f>IFERROR(VLOOKUP(G432,科目・教員!$A$2:$B$349,2,0),"")</f>
        <v/>
      </c>
      <c r="H433" s="837"/>
      <c r="I433" s="880" t="str">
        <f>IFERROR(VLOOKUP(I432,科目・教員!$A$2:$B$349,2,0),"")</f>
        <v>須藤　恭子</v>
      </c>
      <c r="J433" s="881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471" t="s">
        <v>183</v>
      </c>
      <c r="W433" s="582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906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912" t="str">
        <f>VLOOKUP($C427,'2025年度(1年後期)'!$B$5:$N$207,COLUMN('2025年度(1年後期)'!$E$5)+1,0)&amp;""</f>
        <v>201</v>
      </c>
      <c r="D434" s="881"/>
      <c r="E434" s="838" t="str">
        <f>VLOOKUP($C427,'2025年度(2年後期)'!$B$5:$N$207,COLUMN('2025年度(2年後期)'!$E$5)+1,0)&amp;""</f>
        <v>301</v>
      </c>
      <c r="F434" s="837"/>
      <c r="G434" s="838" t="str">
        <f>VLOOKUP($C427,'2025年度(3年後期)'!$B$5:$N$207,COLUMN('2025年度(3年後期)'!$E$5)+1,0)&amp;""</f>
        <v>在宅:在宅実</v>
      </c>
      <c r="H434" s="837"/>
      <c r="I434" s="880" t="str">
        <f>VLOOKUP($C427,'2025年度(4年後期)'!$B$5:$N$206,COLUMN('2025年度(4年後期)'!$E$5)+1,0)&amp;""</f>
        <v>大講義室</v>
      </c>
      <c r="J434" s="881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情報:別途指定
長寿:別途指定</v>
      </c>
      <c r="R434" s="837"/>
      <c r="S434" s="857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906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82" t="s">
        <v>116</v>
      </c>
      <c r="D435" s="883"/>
      <c r="E435" s="832"/>
      <c r="F435" s="858"/>
      <c r="G435" s="832"/>
      <c r="H435" s="858"/>
      <c r="I435" s="908" t="s">
        <v>589</v>
      </c>
      <c r="J435" s="883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471" t="s">
        <v>194</v>
      </c>
      <c r="W435" s="582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907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W436" s="582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W437" s="582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54"/>
      <c r="E440" s="927" t="str">
        <f>VLOOKUP($C427,'2025年度(2年後期)'!$B$5:$N$207,COLUMN('2025年度(2年後期)'!$G$5),0)&amp;""</f>
        <v>英語S　
英語Ⅳ追試</v>
      </c>
      <c r="F440" s="902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>看護管理論</v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905"/>
      <c r="BL440" s="905" t="s">
        <v>225</v>
      </c>
      <c r="BM440" s="905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森下　純子</v>
      </c>
      <c r="D441" s="857"/>
      <c r="E441" s="928" t="str">
        <f>IFERROR(VLOOKUP(E440,科目・教員!$A$2:$B$349,2,0),"")</f>
        <v/>
      </c>
      <c r="F441" s="885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>小澤　三枝子</v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V441" s="582" t="s">
        <v>141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201･202･基礎実･成人実</v>
      </c>
      <c r="D442" s="857"/>
      <c r="E442" s="928" t="str">
        <f>VLOOKUP($C427,'2025年度(2年後期)'!$B$5:$N$207,COLUMN('2025年度(2年後期)'!$G$5)+1,0)&amp;""</f>
        <v>英語S：304　
追試：302</v>
      </c>
      <c r="F442" s="885"/>
      <c r="G442" s="861" t="str">
        <f>VLOOKUP($C427,'2025年度(3年後期)'!$B$5:$N$207,COLUMN('2025年度(3年後期)'!$G$5)+1,0)&amp;""</f>
        <v>在宅:在宅実</v>
      </c>
      <c r="H442" s="857"/>
      <c r="I442" s="861" t="str">
        <f>VLOOKUP($C427,'2025年度(4年後期)'!$B$5:$N$206,COLUMN('2025年度(4年後期)'!$G$5)+1,0)&amp;""</f>
        <v>大講義室</v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82" t="s">
        <v>116</v>
      </c>
      <c r="F443" s="883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V443" s="582" t="s">
        <v>194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54"/>
      <c r="E444" s="871" t="str">
        <f>VLOOKUP($C427,'2025年度(2年後期)'!$B$5:$N$207,COLUMN('2025年度(2年後期)'!$I$5),0)&amp;""</f>
        <v>地域生活とヘルスプロモーション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>看護管理論</v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 t="s">
        <v>225</v>
      </c>
      <c r="BM444" s="905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森下　純子</v>
      </c>
      <c r="D445" s="857"/>
      <c r="E445" s="861" t="str">
        <f>IFERROR(VLOOKUP(E444,科目・教員!$A$2:$B$349,2,0),"")</f>
        <v>藤田　淳子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>小澤　三枝子</v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201･202･基礎実･成人実</v>
      </c>
      <c r="D446" s="857"/>
      <c r="E446" s="861" t="str">
        <f>VLOOKUP($C427,'2025年度(2年後期)'!$B$5:$N$207,COLUMN('2025年度(2年後期)'!$I$5)+1,0)&amp;""</f>
        <v>301</v>
      </c>
      <c r="F446" s="857"/>
      <c r="G446" s="861" t="str">
        <f>VLOOKUP($C427,'2025年度(3年後期)'!$B$5:$N$207,COLUMN('2025年度(3年後期)'!$I$5)+1,0)&amp;""</f>
        <v>在宅:在宅実</v>
      </c>
      <c r="H446" s="857"/>
      <c r="I446" s="861" t="str">
        <f>VLOOKUP($C427,'2025年度(4年後期)'!$B$5:$N$206,COLUMN('2025年度(4年後期)'!$I$5)+1,0)&amp;""</f>
        <v>大講義室</v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03"/>
      <c r="D447" s="904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 t="s">
        <v>225</v>
      </c>
      <c r="BM448" s="905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87" t="s">
        <v>88</v>
      </c>
      <c r="Y449" s="791" t="s">
        <v>591</v>
      </c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87" t="s">
        <v>78</v>
      </c>
      <c r="Y450" s="791" t="s">
        <v>111</v>
      </c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903"/>
      <c r="D451" s="904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88"/>
      <c r="V451" s="19"/>
      <c r="W451" s="19"/>
      <c r="X451" s="19"/>
      <c r="Y451" s="792" t="s">
        <v>96</v>
      </c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46010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44"/>
      <c r="E453" s="878" t="str">
        <f>VLOOKUP($C452,'2025年度(2年後期)'!$B$5:$N$207,COLUMN('2025年度(2年後期)'!$C$5),0)&amp;""</f>
        <v>英語Ⅲ</v>
      </c>
      <c r="F453" s="879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感染管理看護学演習Ａ－Ⅱ
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0"/>
      <c r="Z453" s="866" t="str">
        <f>A453</f>
        <v xml:space="preserve">１時限（09：20～10：50） </v>
      </c>
      <c r="AA453" s="816" t="s">
        <v>484</v>
      </c>
      <c r="AB453" s="905" t="s">
        <v>484</v>
      </c>
      <c r="AC453" s="905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藤澤　雄太</v>
      </c>
      <c r="D454" s="837"/>
      <c r="E454" s="880" t="str">
        <f>IFERROR(VLOOKUP(E453,科目・教員!$A$2:$B$349,2,0),"")</f>
        <v>ﾊﾟｳﾗ･ﾍﾞﾙｳﾞｧﾝｹﾞﾙ</v>
      </c>
      <c r="F454" s="881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0"/>
      <c r="Z454" s="855"/>
      <c r="AA454" s="817"/>
      <c r="AB454" s="906"/>
      <c r="AC454" s="906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101・102・103</v>
      </c>
      <c r="D455" s="837"/>
      <c r="E455" s="880" t="str">
        <f>VLOOKUP($C452,'2025年度(2年後期)'!$B$5:$N$207,COLUMN('2025年度(2年後期)'!$C$5)+1,0)&amp;""</f>
        <v>201</v>
      </c>
      <c r="F455" s="881"/>
      <c r="G455" s="838" t="str">
        <f>VLOOKUP($C452,'2025年度(3年後期)'!$B$5:$N$207,COLUMN('2025年度(3年後期)'!$C$5)+1,0)&amp;""</f>
        <v>母性:301　小児:202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>感染:別途指定</v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0"/>
      <c r="Z455" s="855"/>
      <c r="AA455" s="817"/>
      <c r="AB455" s="906"/>
      <c r="AC455" s="906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913"/>
      <c r="D456" s="914"/>
      <c r="E456" s="908" t="s">
        <v>116</v>
      </c>
      <c r="F456" s="909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0"/>
      <c r="Z456" s="856"/>
      <c r="AA456" s="818"/>
      <c r="AB456" s="907"/>
      <c r="AC456" s="907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911" t="str">
        <f>VLOOKUP($C452,'2025年度(1年後期)'!$B$5:$N$207,COLUMN('2025年度(1年後期)'!$E$5),0)&amp;""</f>
        <v>脳と行動</v>
      </c>
      <c r="D457" s="879"/>
      <c r="E457" s="878" t="str">
        <f>VLOOKUP($C452,'2025年度(2年後期)'!$B$5:$N$207,COLUMN('2025年度(2年後期)'!$E$5),0)&amp;""</f>
        <v>英語Ⅲ</v>
      </c>
      <c r="F457" s="879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感染管理看護学演習Ａ－Ⅱ
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912" t="str">
        <f>IFERROR(VLOOKUP(C457,科目・教員!$A$2:$B$349,2,0),"")</f>
        <v>田中　健一</v>
      </c>
      <c r="D458" s="881"/>
      <c r="E458" s="880" t="str">
        <f>IFERROR(VLOOKUP(E457,科目・教員!$A$2:$B$349,2,0),"")</f>
        <v>ﾊﾟｳﾗ･ﾍﾞﾙｳﾞｧﾝｹﾞﾙ</v>
      </c>
      <c r="F458" s="881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912" t="str">
        <f>VLOOKUP($C452,'2025年度(1年後期)'!$B$5:$N$207,COLUMN('2025年度(1年後期)'!$E$5)+1,0)&amp;""</f>
        <v>リアルタイム
(101)</v>
      </c>
      <c r="D459" s="881"/>
      <c r="E459" s="880" t="str">
        <f>VLOOKUP($C452,'2025年度(2年後期)'!$B$5:$N$207,COLUMN('2025年度(2年後期)'!$E$5)+1,0)&amp;""</f>
        <v>201</v>
      </c>
      <c r="F459" s="881"/>
      <c r="G459" s="838" t="str">
        <f>VLOOKUP($C452,'2025年度(3年後期)'!$B$5:$N$207,COLUMN('2025年度(3年後期)'!$E$5)+1,0)&amp;""</f>
        <v>母性:301　小児:202</v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>感染:別途指定</v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952"/>
      <c r="D460" s="932"/>
      <c r="E460" s="908" t="s">
        <v>116</v>
      </c>
      <c r="F460" s="909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54"/>
      <c r="E465" s="871" t="str">
        <f>VLOOKUP($C452,'2025年度(2年後期)'!$B$5:$N$207,COLUMN('2025年度(2年後期)'!$G$5),0)&amp;""</f>
        <v>生活援助論Ⅳ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905" t="s">
        <v>411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>矢富　有見子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101</v>
      </c>
      <c r="D467" s="857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小児:202</v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471" t="s">
        <v>194</v>
      </c>
      <c r="V468" s="634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71" t="str">
        <f>VLOOKUP($C452,'2025年度(2年後期)'!$B$5:$N$207,COLUMN('2025年度(2年後期)'!$I$5),0)&amp;""</f>
        <v>成人看護援助論Ⅱ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905" t="s">
        <v>411</v>
      </c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925" t="str">
        <f>IFERROR(VLOOKUP(C469,科目・教員!$A$2:$B$349,2,0),"")</f>
        <v/>
      </c>
      <c r="D470" s="926"/>
      <c r="E470" s="861" t="str">
        <f>IFERROR(VLOOKUP(E469,科目・教員!$A$2:$B$349,2,0),"")</f>
        <v>藤澤　雄太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471"/>
      <c r="V470" s="634"/>
      <c r="W470" s="675" t="s">
        <v>593</v>
      </c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925" t="str">
        <f>VLOOKUP($C452,'2025年度(1年後期)'!$B$5:$N$207,COLUMN('2025年度(1年後期)'!$I$5)+1,0)&amp;""</f>
        <v>103</v>
      </c>
      <c r="D471" s="926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471"/>
      <c r="V471" s="634"/>
      <c r="W471" s="675" t="s">
        <v>250</v>
      </c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920"/>
      <c r="D472" s="924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471"/>
      <c r="V472" s="634"/>
      <c r="W472" s="675" t="s">
        <v>325</v>
      </c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785" t="s">
        <v>301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785" t="s">
        <v>346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786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46011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46011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56"/>
      <c r="B481" s="16" t="s">
        <v>62</v>
      </c>
      <c r="C481" s="903"/>
      <c r="D481" s="947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69"/>
      <c r="B485" s="16" t="s">
        <v>62</v>
      </c>
      <c r="C485" s="913"/>
      <c r="D485" s="915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46012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46012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46013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心と発達</v>
      </c>
      <c r="D528" s="879"/>
      <c r="E528" s="878" t="str">
        <f>VLOOKUP($C527,'2025年度(2年後期)'!$B$5:$N$207,COLUMN('2025年度(2年後期)'!$C$5),0)&amp;""</f>
        <v>地域･在宅看護学概論</v>
      </c>
      <c r="F528" s="879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看護情報・管理学演習Ａ－Ⅰ
感染管理看護学演習Ａ－Ⅰ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>特別研究</v>
      </c>
      <c r="T528" s="844"/>
      <c r="U528" s="587" t="s">
        <v>100</v>
      </c>
      <c r="Z528" s="866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松本　聡子</v>
      </c>
      <c r="D529" s="881"/>
      <c r="E529" s="880" t="str">
        <f>IFERROR(VLOOKUP(E528,科目・教員!$A$2:$B$349,2,0),"")</f>
        <v>藤田　淳子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60" t="s">
        <v>594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感染:別途指定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909"/>
      <c r="E531" s="949" t="s">
        <v>391</v>
      </c>
      <c r="F531" s="97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203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44"/>
      <c r="E532" s="843" t="str">
        <f>VLOOKUP($C527,'2025年度(2年後期)'!$B$5:$N$207,COLUMN('2025年度(2年後期)'!$E$5),0)&amp;""</f>
        <v>成人看護援助論Ⅱ</v>
      </c>
      <c r="F532" s="844"/>
      <c r="G532" s="972" t="str">
        <f>VLOOKUP($C527,'2025年度(3年後期)'!$B$5:$N$207,COLUMN('2025年度(3年後期)'!$E$5),0)&amp;""</f>
        <v>GPS-Academic(AB)</v>
      </c>
      <c r="H532" s="917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看護情報・管理学演習Ａ－Ⅰ
感染管理看護学演習Ａ－Ⅰ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>特別研究</v>
      </c>
      <c r="T532" s="844"/>
      <c r="U532" s="471" t="s">
        <v>65</v>
      </c>
      <c r="V532" s="582" t="s">
        <v>595</v>
      </c>
      <c r="W532" s="607" t="s">
        <v>596</v>
      </c>
      <c r="Z532" s="85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905" t="s">
        <v>192</v>
      </c>
      <c r="BL532" s="905"/>
      <c r="BM532" s="905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森　那美子</v>
      </c>
      <c r="D533" s="837"/>
      <c r="E533" s="838" t="str">
        <f>IFERROR(VLOOKUP(E532,科目・教員!$A$2:$B$349,2,0),"")</f>
        <v>藤澤　雄太</v>
      </c>
      <c r="F533" s="837"/>
      <c r="G533" s="971" t="str">
        <f>IFERROR(VLOOKUP(G532,科目・教員!$A$2:$B$349,2,0),"")</f>
        <v/>
      </c>
      <c r="H533" s="919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38" t="str">
        <f>VLOOKUP($C527,'2025年度(2年後期)'!$B$5:$N$207,COLUMN('2025年度(2年後期)'!$E$5)+1,0)&amp;""</f>
        <v>201</v>
      </c>
      <c r="F534" s="837"/>
      <c r="G534" s="971" t="str">
        <f>VLOOKUP($C527,'2025年度(3年後期)'!$B$5:$N$207,COLUMN('2025年度(3年後期)'!$E$5)+1,0)&amp;""</f>
        <v>301</v>
      </c>
      <c r="H534" s="919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感染:別途指定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968"/>
      <c r="H535" s="924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471" t="s">
        <v>194</v>
      </c>
      <c r="V535" s="582" t="s">
        <v>203</v>
      </c>
      <c r="W535" s="607" t="s">
        <v>182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54"/>
      <c r="E540" s="871" t="str">
        <f>VLOOKUP($C527,'2025年度(2年後期)'!$B$5:$N$207,COLUMN('2025年度(2年後期)'!$G$5),0)&amp;""</f>
        <v>感染防止技術論</v>
      </c>
      <c r="F540" s="854"/>
      <c r="G540" s="871" t="str">
        <f>VLOOKUP($C527,'2025年度(3年後期)'!$B$5:$N$207,COLUMN('2025年度(3年後期)'!$G$5),0)&amp;""</f>
        <v>キャリアガイダンス</v>
      </c>
      <c r="H540" s="854"/>
      <c r="I540" s="871" t="str">
        <f>VLOOKUP($C527,'2025年度(4年後期)'!$B$5:$N$206,COLUMN('2025年度(4年後期)'!$G$5),0)&amp;""</f>
        <v>医療政策学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 t="s">
        <v>177</v>
      </c>
      <c r="BL540" s="905"/>
      <c r="BM540" s="905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小島　優子</v>
      </c>
      <c r="D541" s="857"/>
      <c r="E541" s="861" t="str">
        <f>IFERROR(VLOOKUP(E540,科目・教員!$A$2:$B$349,2,0),"")</f>
        <v>網中　眞由美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>渡辺　幹司</v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V541" s="675" t="s">
        <v>193</v>
      </c>
      <c r="X541" s="582" t="s">
        <v>193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</v>
      </c>
      <c r="F542" s="857"/>
      <c r="G542" s="861" t="str">
        <f>VLOOKUP($C527,'2025年度(3年後期)'!$B$5:$N$207,COLUMN('2025年度(3年後期)'!$G$5)+1,0)&amp;""</f>
        <v>301</v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V542" s="675" t="s">
        <v>177</v>
      </c>
      <c r="X542" s="582" t="s">
        <v>179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V543" s="675" t="s">
        <v>152</v>
      </c>
      <c r="X543" s="582" t="s">
        <v>181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>母性看護援助論Ⅱ</v>
      </c>
      <c r="F544" s="854"/>
      <c r="G544" s="970" t="str">
        <f>VLOOKUP($C527,'2025年度(3年後期)'!$B$5:$N$207,COLUMN('2025年度(3年後期)'!$I$5),0)&amp;""</f>
        <v>GPS-Academic(CD)</v>
      </c>
      <c r="H544" s="923"/>
      <c r="I544" s="871" t="str">
        <f>VLOOKUP($C527,'2025年度(4年後期)'!$B$5:$N$206,COLUMN('2025年度(4年後期)'!$I$5),0)&amp;""</f>
        <v>政策医療看護論Ⅱ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X544" s="582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905" t="s">
        <v>598</v>
      </c>
      <c r="BG544" s="816"/>
      <c r="BH544" s="816"/>
      <c r="BI544" s="816"/>
      <c r="BJ544" s="816"/>
      <c r="BK544" s="905"/>
      <c r="BL544" s="905"/>
      <c r="BM544" s="905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>池田　真弓</v>
      </c>
      <c r="F545" s="857"/>
      <c r="G545" s="969" t="str">
        <f>IFERROR(VLOOKUP(G544,科目・教員!$A$2:$B$349,2,0),"")</f>
        <v/>
      </c>
      <c r="H545" s="926"/>
      <c r="I545" s="861" t="str">
        <f>IFERROR(VLOOKUP(I544,科目・教員!$A$2:$B$349,2,0),"")</f>
        <v>飯野　京子</v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X545" s="582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906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>201</v>
      </c>
      <c r="F546" s="857"/>
      <c r="G546" s="969" t="str">
        <f>VLOOKUP($C527,'2025年度(3年後期)'!$B$5:$N$207,COLUMN('2025年度(3年後期)'!$I$5)+1,0)&amp;""</f>
        <v>301</v>
      </c>
      <c r="H546" s="926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X546" s="582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906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968"/>
      <c r="H547" s="924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X547" s="582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907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>助産学生の集い</v>
      </c>
      <c r="F548" s="854"/>
      <c r="G548" s="871" t="str">
        <f>VLOOKUP($C527,'2025年度(3年後期)'!$B$5:$N$207,COLUMN('2025年度(3年後期)'!$K$5),0)&amp;""</f>
        <v>助産学生の集い</v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X548" s="582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X549" s="582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>202</v>
      </c>
      <c r="F550" s="857"/>
      <c r="G550" s="861" t="str">
        <f>VLOOKUP($C527,'2025年度(3年後期)'!$B$5:$N$207,COLUMN('2025年度(3年後期)'!$K$5)+1,0)&amp;""</f>
        <v>202</v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>202</v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X550" s="582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593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46014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44"/>
      <c r="E553" s="843" t="str">
        <f>VLOOKUP($C552,'2025年度(2年後期)'!$B$5:$N$207,COLUMN('2025年度(2年後期)'!$C$5),0)&amp;""</f>
        <v>生活援助論Ⅳ(ABCD)</v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成育看護学演習Ｂ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6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905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905"/>
      <c r="BL553" s="905"/>
      <c r="BM553" s="905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水野　正之</v>
      </c>
      <c r="D554" s="837"/>
      <c r="E554" s="838" t="str">
        <f>IFERROR(VLOOKUP(E553,科目・教員!$A$2:$B$349,2,0),"")</f>
        <v>矢富　有見子</v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906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38" t="str">
        <f>VLOOKUP($C552,'2025年度(2年後期)'!$B$5:$N$207,COLUMN('2025年度(2年後期)'!$C$5)+1,0)&amp;""</f>
        <v>201･202･基礎実</v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別途指定</v>
      </c>
      <c r="R555" s="837"/>
      <c r="S555" s="857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906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930" t="s">
        <v>391</v>
      </c>
      <c r="J556" s="947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907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44"/>
      <c r="E557" s="843" t="str">
        <f>VLOOKUP($C552,'2025年度(2年後期)'!$B$5:$N$207,COLUMN('2025年度(2年後期)'!$E$5),0)&amp;""</f>
        <v>生活援助論Ⅳ(ABCD)</v>
      </c>
      <c r="F557" s="844"/>
      <c r="G557" s="843" t="str">
        <f>VLOOKUP($C552,'2025年度(3年後期)'!$B$5:$N$207,COLUMN('2025年度(3年後期)'!$E$5),0)&amp;""</f>
        <v/>
      </c>
      <c r="H557" s="844"/>
      <c r="I557" s="878" t="str">
        <f>VLOOKUP($C552,'2025年度(4年後期)'!$B$5:$N$206,COLUMN('2025年度(4年後期)'!$E$5),0)&amp;""</f>
        <v>災害看護論</v>
      </c>
      <c r="J557" s="879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成育看護学演習Ｂ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25"/>
      <c r="V557" s="690" t="s">
        <v>608</v>
      </c>
      <c r="Z557" s="85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905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816" t="s">
        <v>84</v>
      </c>
      <c r="BM557" s="905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藤澤　雄太</v>
      </c>
      <c r="D558" s="837"/>
      <c r="E558" s="838" t="str">
        <f>IFERROR(VLOOKUP(E557,科目・教員!$A$2:$B$349,2,0),"")</f>
        <v>矢富　有見子</v>
      </c>
      <c r="F558" s="837"/>
      <c r="G558" s="838" t="str">
        <f>IFERROR(VLOOKUP(G557,科目・教員!$A$2:$B$349,2,0),"")</f>
        <v/>
      </c>
      <c r="H558" s="837"/>
      <c r="I558" s="880" t="str">
        <f>IFERROR(VLOOKUP(I557,科目・教員!$A$2:$B$349,2,0),"")</f>
        <v>須藤　恭子</v>
      </c>
      <c r="J558" s="881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V558" s="690" t="s">
        <v>183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906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817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101･102･103</v>
      </c>
      <c r="D559" s="837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/>
      </c>
      <c r="H559" s="837"/>
      <c r="I559" s="880" t="str">
        <f>VLOOKUP($C552,'2025年度(4年後期)'!$B$5:$N$206,COLUMN('2025年度(4年後期)'!$E$5)+1,0)&amp;""</f>
        <v>大講義室･アリーナ</v>
      </c>
      <c r="J559" s="881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別途指定</v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906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817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908" t="s">
        <v>391</v>
      </c>
      <c r="J560" s="909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V560" s="690" t="s">
        <v>388</v>
      </c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907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818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V561" s="690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905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816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V562" s="690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906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817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V563" s="690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906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817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930" t="s">
        <v>391</v>
      </c>
      <c r="J564" s="947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V564" s="690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907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818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54"/>
      <c r="E565" s="871" t="str">
        <f>VLOOKUP($C552,'2025年度(2年後期)'!$B$5:$N$207,COLUMN('2025年度(2年後期)'!$G$5),0)&amp;""</f>
        <v>精神看護学概論</v>
      </c>
      <c r="F565" s="854"/>
      <c r="G565" s="871" t="str">
        <f>VLOOKUP($C552,'2025年度(3年後期)'!$B$5:$N$207,COLUMN('2025年度(3年後期)'!$G$5),0)&amp;""</f>
        <v/>
      </c>
      <c r="H565" s="854"/>
      <c r="I565" s="927" t="str">
        <f>VLOOKUP($C552,'2025年度(4年後期)'!$B$5:$N$206,COLUMN('2025年度(4年後期)'!$G$5),0)&amp;""</f>
        <v>災害看護論</v>
      </c>
      <c r="J565" s="90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>感染管理看護学演習Ｂ
成人看護学演習Ｂ</v>
      </c>
      <c r="R565" s="854"/>
      <c r="S565" s="872" t="str">
        <f>VLOOKUP($C552,'2025年度(D23後期)'!$B$5:$N$207,COLUMN('2025年度(D23後期)'!$G$5),0)&amp;""</f>
        <v>特別研究</v>
      </c>
      <c r="T565" s="854"/>
      <c r="U565" s="25"/>
      <c r="V565" s="690"/>
      <c r="Z565" s="85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905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905"/>
      <c r="BL565" s="816" t="s">
        <v>84</v>
      </c>
      <c r="BM565" s="905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>柏木　公一</v>
      </c>
      <c r="D566" s="857"/>
      <c r="E566" s="861" t="str">
        <f>IFERROR(VLOOKUP(E565,科目・教員!$A$2:$B$349,2,0),"")</f>
        <v>森　真喜子</v>
      </c>
      <c r="F566" s="857"/>
      <c r="G566" s="861" t="str">
        <f>IFERROR(VLOOKUP(G565,科目・教員!$A$2:$B$349,2,0),"")</f>
        <v/>
      </c>
      <c r="H566" s="857"/>
      <c r="I566" s="928" t="str">
        <f>IFERROR(VLOOKUP(I565,科目・教員!$A$2:$B$349,2,0),"")</f>
        <v>須藤　恭子</v>
      </c>
      <c r="J566" s="885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V566" s="690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817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101</v>
      </c>
      <c r="D567" s="857"/>
      <c r="E567" s="861" t="str">
        <f>VLOOKUP($C552,'2025年度(2年後期)'!$B$5:$N$207,COLUMN('2025年度(2年後期)'!$G$5)+1,0)&amp;""</f>
        <v>201</v>
      </c>
      <c r="F567" s="857"/>
      <c r="G567" s="861" t="str">
        <f>VLOOKUP($C552,'2025年度(3年後期)'!$B$5:$N$207,COLUMN('2025年度(3年後期)'!$G$5)+1,0)&amp;""</f>
        <v/>
      </c>
      <c r="H567" s="857"/>
      <c r="I567" s="928" t="str">
        <f>VLOOKUP($C552,'2025年度(4年後期)'!$B$5:$N$206,COLUMN('2025年度(4年後期)'!$G$5)+1,0)&amp;""</f>
        <v>大講義室･アリーナ</v>
      </c>
      <c r="J567" s="885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>感染:別途指定
成人:別途指定</v>
      </c>
      <c r="R567" s="857"/>
      <c r="S567" s="862" t="str">
        <f>VLOOKUP($C552,'2025年度(D23後期)'!$B$5:$N$207,COLUMN('2025年度(D23後期)'!$G$5)+1,0)&amp;""</f>
        <v/>
      </c>
      <c r="T567" s="857"/>
      <c r="U567" s="559" t="s">
        <v>610</v>
      </c>
      <c r="V567" s="690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817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908" t="s">
        <v>391</v>
      </c>
      <c r="J568" s="909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559" t="s">
        <v>193</v>
      </c>
      <c r="V568" s="690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818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54"/>
      <c r="E569" s="871" t="str">
        <f>VLOOKUP($C552,'2025年度(2年後期)'!$B$5:$N$207,COLUMN('2025年度(2年後期)'!$I$5),0)&amp;""</f>
        <v>薬物療法と看護</v>
      </c>
      <c r="F569" s="854"/>
      <c r="G569" s="871" t="str">
        <f>VLOOKUP($C552,'2025年度(3年後期)'!$B$5:$N$207,COLUMN('2025年度(3年後期)'!$I$5),0)&amp;""</f>
        <v/>
      </c>
      <c r="H569" s="854"/>
      <c r="I569" s="927" t="str">
        <f>VLOOKUP($C552,'2025年度(4年後期)'!$B$5:$N$206,COLUMN('2025年度(4年後期)'!$I$5),0)&amp;""</f>
        <v>災害看護論</v>
      </c>
      <c r="J569" s="90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>感染管理看護学演習Ｂ
成人看護学演習Ｂ</v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905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905"/>
      <c r="BL569" s="816" t="s">
        <v>84</v>
      </c>
      <c r="BM569" s="905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本間　典子</v>
      </c>
      <c r="D570" s="857"/>
      <c r="E570" s="861" t="str">
        <f>IFERROR(VLOOKUP(E569,科目・教員!$A$2:$B$349,2,0),"")</f>
        <v>本間　典子</v>
      </c>
      <c r="F570" s="857"/>
      <c r="G570" s="861" t="str">
        <f>IFERROR(VLOOKUP(G569,科目・教員!$A$2:$B$349,2,0),"")</f>
        <v/>
      </c>
      <c r="H570" s="857"/>
      <c r="I570" s="928" t="str">
        <f>IFERROR(VLOOKUP(I569,科目・教員!$A$2:$B$349,2,0),"")</f>
        <v>須藤　恭子</v>
      </c>
      <c r="J570" s="885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59" t="s">
        <v>194</v>
      </c>
      <c r="V570" s="799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906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817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928" t="str">
        <f>VLOOKUP($C552,'2025年度(4年後期)'!$B$5:$N$206,COLUMN('2025年度(4年後期)'!$I$5)+1,0)&amp;""</f>
        <v>大講義室･アリーナ</v>
      </c>
      <c r="J571" s="885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>感染:別途指定
成人:別途指定</v>
      </c>
      <c r="R571" s="857"/>
      <c r="S571" s="862" t="str">
        <f>VLOOKUP($C552,'2025年度(D23後期)'!$B$5:$N$207,COLUMN('2025年度(D23後期)'!$I$5)+1,0)&amp;""</f>
        <v/>
      </c>
      <c r="T571" s="857"/>
      <c r="U571" s="636" t="s">
        <v>431</v>
      </c>
      <c r="V571" s="799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906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817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908" t="s">
        <v>391</v>
      </c>
      <c r="J572" s="909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36" t="s">
        <v>141</v>
      </c>
      <c r="V572" s="799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907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818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901" t="str">
        <f>VLOOKUP($C552,'2025年度(1年後期)'!$B$5:$N$207,COLUMN('2025年度(1年後期)'!$K$5),0)&amp;""</f>
        <v>国語表現法</v>
      </c>
      <c r="D573" s="902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36" t="s">
        <v>367</v>
      </c>
      <c r="Z573" s="85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905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84" t="str">
        <f>IFERROR(VLOOKUP(C573,科目・教員!$A$2:$B$349,2,0),"")</f>
        <v>末田　美香子</v>
      </c>
      <c r="D574" s="885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36" t="s">
        <v>69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906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84" t="str">
        <f>VLOOKUP($C552,'2025年度(1年後期)'!$B$5:$N$207,COLUMN('2025年度(1年後期)'!$K$5)+1,0)&amp;""</f>
        <v>101</v>
      </c>
      <c r="D575" s="885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906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82" t="s">
        <v>116</v>
      </c>
      <c r="D576" s="883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907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46015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>母性看護援助論Ⅱ</v>
      </c>
      <c r="F578" s="844"/>
      <c r="G578" s="843" t="str">
        <f>VLOOKUP($C577,'2025年度(3年後期)'!$B$5:$N$207,COLUMN('2025年度(3年後期)'!$C$5),0)&amp;""</f>
        <v/>
      </c>
      <c r="H578" s="844"/>
      <c r="I578" s="878" t="str">
        <f>VLOOKUP($C577,'2025年度(4年後期)'!$B$5:$N$206,COLUMN('2025年度(4年後期)'!$C$5),0)&amp;""</f>
        <v>科学技術と医療
(秦先生)</v>
      </c>
      <c r="J578" s="879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>長寿看護学演習Ａ－Ⅰ
成育看護学演習Ａ－Ⅳ(母性)</v>
      </c>
      <c r="N578" s="842"/>
      <c r="O578" s="843" t="str">
        <f>VLOOKUP($C577,'2025年度(M2後期)'!$B$5:$N$207,COLUMN('2025年度(M2後期)'!$C$5),0)&amp;""</f>
        <v>特別研究</v>
      </c>
      <c r="P578" s="844"/>
      <c r="Q578" s="843" t="str">
        <f>VLOOKUP($C577,'2025年度(D1後期)'!$B$5:$N$207,COLUMN('2025年度(D1後期)'!$C$5),0)&amp;""</f>
        <v>看護教育学演習Ｂ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>池田　真弓</v>
      </c>
      <c r="F579" s="837"/>
      <c r="G579" s="838" t="str">
        <f>IFERROR(VLOOKUP(G578,科目・教員!$A$2:$B$349,2,0),"")</f>
        <v/>
      </c>
      <c r="H579" s="837"/>
      <c r="I579" s="880" t="str">
        <f>IFERROR(VLOOKUP(I578,科目・教員!$A$2:$B$349,2,0),"")</f>
        <v/>
      </c>
      <c r="J579" s="881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>201</v>
      </c>
      <c r="F580" s="837"/>
      <c r="G580" s="838" t="str">
        <f>VLOOKUP($C577,'2025年度(3年後期)'!$B$5:$N$207,COLUMN('2025年度(3年後期)'!$C$5)+1,0)&amp;""</f>
        <v/>
      </c>
      <c r="H580" s="837"/>
      <c r="I580" s="880" t="str">
        <f>VLOOKUP($C577,'2025年度(4年後期)'!$B$5:$N$206,COLUMN('2025年度(4年後期)'!$C$5)+1,0)&amp;""</f>
        <v>301</v>
      </c>
      <c r="J580" s="881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長寿:別途指定
成育:別途指定</v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908" t="s">
        <v>116</v>
      </c>
      <c r="J581" s="909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>成人看護援助論Ⅱ</v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>長寿看護学演習Ａ－Ⅰ
成育看護学演習Ａ－Ⅳ(母性)</v>
      </c>
      <c r="N582" s="844"/>
      <c r="O582" s="854" t="str">
        <f>VLOOKUP($C577,'2025年度(M2後期)'!$B$5:$N$207,COLUMN('2025年度(M2後期)'!$E$5),0)&amp;""</f>
        <v>特別研究</v>
      </c>
      <c r="P582" s="844"/>
      <c r="Q582" s="854" t="str">
        <f>VLOOKUP($C577,'2025年度(D1後期)'!$B$5:$N$207,COLUMN('2025年度(D1後期)'!$E$5),0)&amp;""</f>
        <v>看護教育学演習Ｂ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>藤澤　雄太</v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>201</v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長寿:別途指定
成育:別途指定</v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795" t="s">
        <v>79</v>
      </c>
      <c r="Z586" s="85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795" t="s">
        <v>612</v>
      </c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795" t="s">
        <v>319</v>
      </c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79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>成人看護援助論Ⅱ</v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>藤澤　雄太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8" t="s">
        <v>614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8" t="s">
        <v>113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471" t="s">
        <v>194</v>
      </c>
      <c r="V593" s="634" t="s">
        <v>69</v>
      </c>
      <c r="W593" s="798" t="s">
        <v>203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V594" s="634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V595" s="634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V596" s="634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V597" s="634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582" t="s">
        <v>94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582" t="s">
        <v>491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582" t="s">
        <v>86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582" t="s">
        <v>224</v>
      </c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46016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>成人看護援助論Ⅱ</v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>医療政策学</v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がん看護学演習Ａ－Ⅲ</v>
      </c>
      <c r="N603" s="842"/>
      <c r="O603" s="843" t="str">
        <f>VLOOKUP($C602,'2025年度(M2後期)'!$B$5:$N$207,COLUMN('2025年度(M2後期)'!$C$5),0)&amp;""</f>
        <v>特別研究</v>
      </c>
      <c r="P603" s="844"/>
      <c r="Q603" s="843" t="str">
        <f>VLOOKUP($C602,'2025年度(D1後期)'!$B$5:$N$207,COLUMN('2025年度(D1後期)'!$C$5),0)&amp;""</f>
        <v>看護情報・管理学演習Ｂ
長寿看護学演習Ｂ</v>
      </c>
      <c r="R603" s="844"/>
      <c r="S603" s="854" t="str">
        <f>VLOOKUP($C602,'2025年度(D23後期)'!$B$5:$N$207,COLUMN('2025年度(D23後期)'!$C$5),0)&amp;""</f>
        <v>特別研究</v>
      </c>
      <c r="T603" s="844"/>
      <c r="U603" s="25"/>
      <c r="V603" s="596" t="s">
        <v>207</v>
      </c>
      <c r="W603" s="705" t="s">
        <v>100</v>
      </c>
      <c r="X603" s="793" t="s">
        <v>357</v>
      </c>
      <c r="Z603" s="866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905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905" t="s">
        <v>192</v>
      </c>
      <c r="BL603" s="905"/>
      <c r="BM603" s="905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藤澤　雄太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>渡辺　幹司</v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V604" s="596" t="s">
        <v>225</v>
      </c>
      <c r="W604" s="705" t="s">
        <v>616</v>
      </c>
      <c r="X604" s="793" t="s">
        <v>193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906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>201</v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>大講義室</v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>別途指定</v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>情報:別途指定
長寿:別途指定</v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3" t="s">
        <v>192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906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03"/>
      <c r="D606" s="947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V606" s="596" t="s">
        <v>261</v>
      </c>
      <c r="W606" s="705" t="s">
        <v>574</v>
      </c>
      <c r="X606" s="793" t="s">
        <v>152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907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44"/>
      <c r="E607" s="843" t="str">
        <f>VLOOKUP($C602,'2025年度(2年後期)'!$B$5:$N$207,COLUMN('2025年度(2年後期)'!$E$5),0)&amp;""</f>
        <v>小児看護学概論</v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>看護情報学</v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がん看護学演習Ａ－Ⅲ</v>
      </c>
      <c r="N607" s="844"/>
      <c r="O607" s="854" t="str">
        <f>VLOOKUP($C602,'2025年度(M2後期)'!$B$5:$N$207,COLUMN('2025年度(M2後期)'!$E$5),0)&amp;""</f>
        <v>特別研究</v>
      </c>
      <c r="P607" s="844"/>
      <c r="Q607" s="854" t="str">
        <f>VLOOKUP($C602,'2025年度(D1後期)'!$B$5:$N$207,COLUMN('2025年度(D1後期)'!$E$5),0)&amp;""</f>
        <v>看護情報・管理学演習Ｂ
長寿看護学演習Ｂ</v>
      </c>
      <c r="R607" s="844"/>
      <c r="S607" s="854" t="str">
        <f>VLOOKUP($C602,'2025年度(D23後期)'!$B$5:$N$207,COLUMN('2025年度(D23後期)'!$E$5),0)&amp;""</f>
        <v>特別研究</v>
      </c>
      <c r="T607" s="844"/>
      <c r="U607" s="471" t="s">
        <v>595</v>
      </c>
      <c r="Z607" s="85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905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905"/>
      <c r="BL607" s="905"/>
      <c r="BM607" s="905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水野　正之</v>
      </c>
      <c r="D608" s="837"/>
      <c r="E608" s="838" t="str">
        <f>IFERROR(VLOOKUP(E607,科目・教員!$A$2:$B$349,2,0),"")</f>
        <v>来生　奈巳子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>柏木　公一</v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471" t="s">
        <v>183</v>
      </c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906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>201</v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>大講義室</v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>別途指定</v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>情報:別途指定
長寿:別途指定</v>
      </c>
      <c r="R609" s="837"/>
      <c r="S609" s="857" t="str">
        <f>VLOOKUP($C602,'2025年度(D23後期)'!$B$5:$N$207,COLUMN('2025年度(D23後期)'!$E$5)+1,0)&amp;""</f>
        <v/>
      </c>
      <c r="T609" s="837"/>
      <c r="U609" s="471" t="s">
        <v>84</v>
      </c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906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903"/>
      <c r="D610" s="904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471" t="s">
        <v>194</v>
      </c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907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905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906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906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907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54"/>
      <c r="E615" s="871" t="str">
        <f>VLOOKUP($C602,'2025年度(2年後期)'!$B$5:$N$207,COLUMN('2025年度(2年後期)'!$G$5),0)&amp;""</f>
        <v>母性看護援助論Ⅱ</v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>総合学習</v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>特別研究</v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>特別研究</v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905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>小島　優子</v>
      </c>
      <c r="D616" s="857"/>
      <c r="E616" s="861" t="str">
        <f>IFERROR(VLOOKUP(E615,科目・教員!$A$2:$B$349,2,0),"")</f>
        <v>池田　真弓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906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大講義室</v>
      </c>
      <c r="D617" s="857"/>
      <c r="E617" s="861" t="str">
        <f>VLOOKUP($C602,'2025年度(2年後期)'!$B$5:$N$207,COLUMN('2025年度(2年後期)'!$G$5)+1,0)&amp;""</f>
        <v>201</v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>研修6・7</v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906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907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>総合学習</v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905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 t="s">
        <v>584</v>
      </c>
      <c r="BL619" s="905"/>
      <c r="BM619" s="905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>小島　優子</v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561" t="s">
        <v>183</v>
      </c>
      <c r="X620" s="701" t="s">
        <v>618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906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大講義室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>研修6・7</v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561" t="s">
        <v>584</v>
      </c>
      <c r="X621" s="701" t="s">
        <v>203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906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561" t="s">
        <v>182</v>
      </c>
      <c r="X622" s="701" t="s">
        <v>470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907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56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905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905" t="s">
        <v>584</v>
      </c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56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906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56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906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56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907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46017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44"/>
      <c r="E628" s="843" t="str">
        <f>VLOOKUP($C627,'2025年度(2年後期)'!$B$5:$N$207,COLUMN('2025年度(2年後期)'!$C$5),0)&amp;""</f>
        <v>小児看護援助論Ⅰ</v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637" t="s">
        <v>100</v>
      </c>
      <c r="Z628" s="866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 t="s">
        <v>139</v>
      </c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小島　優子</v>
      </c>
      <c r="D629" s="837"/>
      <c r="E629" s="838" t="str">
        <f>IFERROR(VLOOKUP(E628,科目・教員!$A$2:$B$349,2,0),"")</f>
        <v>遠藤　数江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37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37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37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911" t="str">
        <f>VLOOKUP($C627,'2025年度(1年後期)'!$B$5:$N$207,COLUMN('2025年度(1年後期)'!$E$5),0)&amp;""</f>
        <v>脳と行動</v>
      </c>
      <c r="D632" s="879"/>
      <c r="E632" s="843" t="str">
        <f>VLOOKUP($C627,'2025年度(2年後期)'!$B$5:$N$207,COLUMN('2025年度(2年後期)'!$E$5),0)&amp;""</f>
        <v>薬物療法と看護</v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Z632" s="85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177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912" t="str">
        <f>IFERROR(VLOOKUP(C632,科目・教員!$A$2:$B$349,2,0),"")</f>
        <v>田中　健一</v>
      </c>
      <c r="D633" s="881"/>
      <c r="E633" s="838" t="str">
        <f>IFERROR(VLOOKUP(E632,科目・教員!$A$2:$B$349,2,0),"")</f>
        <v>本間　典子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912" t="str">
        <f>VLOOKUP($C627,'2025年度(1年後期)'!$B$5:$N$207,COLUMN('2025年度(1年後期)'!$E$5)+1,0)&amp;""</f>
        <v>101
(リアルタイムになる可能性あり)</v>
      </c>
      <c r="D634" s="881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V634" s="656" t="s">
        <v>619</v>
      </c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82" t="s">
        <v>116</v>
      </c>
      <c r="D635" s="883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V635" s="656" t="s">
        <v>68</v>
      </c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804" t="s">
        <v>291</v>
      </c>
      <c r="V636" s="656" t="s">
        <v>177</v>
      </c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 t="s">
        <v>177</v>
      </c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804" t="s">
        <v>76</v>
      </c>
      <c r="V637" s="656" t="s">
        <v>182</v>
      </c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804" t="s">
        <v>119</v>
      </c>
      <c r="V638" s="65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804" t="s">
        <v>620</v>
      </c>
      <c r="V639" s="65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905" t="s">
        <v>177</v>
      </c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>森　那美子</v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61" t="s">
        <v>275</v>
      </c>
      <c r="V641" s="656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101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61" t="s">
        <v>273</v>
      </c>
      <c r="V642" s="656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34"/>
      <c r="U643" s="644" t="s">
        <v>86</v>
      </c>
      <c r="V643" s="656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905"/>
      <c r="BL644" s="905"/>
      <c r="BM644" s="905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74" t="s">
        <v>141</v>
      </c>
      <c r="V645" s="695" t="s">
        <v>225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101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74" t="s">
        <v>253</v>
      </c>
      <c r="V646" s="695" t="s">
        <v>84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74" t="s">
        <v>69</v>
      </c>
      <c r="V647" s="695" t="s">
        <v>360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905"/>
      <c r="BL648" s="905"/>
      <c r="BM648" s="905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607" t="s">
        <v>141</v>
      </c>
      <c r="V649" s="695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607" t="s">
        <v>139</v>
      </c>
      <c r="V650" s="695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608" t="s">
        <v>69</v>
      </c>
      <c r="V651" s="696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910">
        <f>C627+1</f>
        <v>46018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825">
        <f>C652</f>
        <v>46018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46019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46019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46020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46020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46021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46021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46022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46022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I538" zoomScaleNormal="90" zoomScaleSheetLayoutView="100" workbookViewId="0">
      <selection activeCell="U557" sqref="U5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46023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46023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46023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46023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46024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46024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46025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46025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IFERROR(VLOOKUP(C103,科目・教員!$A$2:$B$349,2,0),"")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46026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46026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22">
        <f>C102</f>
        <v>46027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/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看護情報・管理学演習Ａ－Ⅰ
感染管理看護学演習Ａ－Ⅰ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>特別研究</v>
      </c>
      <c r="T103" s="844"/>
      <c r="U103" s="647" t="s">
        <v>161</v>
      </c>
      <c r="V103" s="582" t="s">
        <v>100</v>
      </c>
      <c r="W103" s="791" t="s">
        <v>99</v>
      </c>
      <c r="Z103" s="85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 t="s">
        <v>192</v>
      </c>
      <c r="BL103" s="905"/>
      <c r="BM103" s="905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IFERROR(VLOOKUP(#REF!,科目・教員!$A$2:$B$349,2,0),"")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582" t="s">
        <v>193</v>
      </c>
      <c r="W104" s="791" t="s">
        <v>275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感染:別途指定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582" t="s">
        <v>192</v>
      </c>
      <c r="W105" s="791" t="s">
        <v>151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582" t="s">
        <v>182</v>
      </c>
      <c r="W106" s="791" t="s">
        <v>360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看護情報・管理学演習Ａ－Ⅰ
感染管理看護学演習Ａ－Ⅰ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W107" s="79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W108" s="79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感染:別途指定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W109" s="79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W110" s="79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905" t="s">
        <v>177</v>
      </c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61" t="s">
        <v>275</v>
      </c>
      <c r="V116" s="793" t="s">
        <v>183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61" t="s">
        <v>177</v>
      </c>
      <c r="V117" s="793" t="s">
        <v>84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61" t="s">
        <v>182</v>
      </c>
      <c r="V118" s="793" t="s">
        <v>194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46028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成育看護学演習Ｂ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646" t="s">
        <v>161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647" t="s">
        <v>169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別途指定</v>
      </c>
      <c r="R130" s="837"/>
      <c r="S130" s="857" t="str">
        <f>VLOOKUP($C127,'2025年度(D23後期)'!$B$5:$N$207,COLUMN('2025年度(D23後期)'!$C$5)+1,0)&amp;""</f>
        <v/>
      </c>
      <c r="T130" s="837"/>
      <c r="U130" s="647" t="s">
        <v>171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13"/>
      <c r="D131" s="914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647" t="s">
        <v>172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成育看護学演習Ｂ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61" t="s">
        <v>65</v>
      </c>
      <c r="Z132" s="85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61" t="s">
        <v>622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国際:別途指定
教育:別途指定
成育:別途指定
成育:別途指定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別途指定</v>
      </c>
      <c r="R134" s="837"/>
      <c r="S134" s="857" t="str">
        <f>VLOOKUP($C127,'2025年度(D23後期)'!$B$5:$N$207,COLUMN('2025年度(D23後期)'!$E$5)+1,0)&amp;""</f>
        <v/>
      </c>
      <c r="T134" s="837"/>
      <c r="U134" s="561" t="s">
        <v>205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61" t="s">
        <v>203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>看護管理論</v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>感染管理看護学演習Ｂ
成人看護学演習Ｂ</v>
      </c>
      <c r="R140" s="854"/>
      <c r="S140" s="872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905"/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小澤　三枝子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61" t="s">
        <v>225</v>
      </c>
      <c r="W141" s="688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301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>感染:別途指定
成人:別途指定</v>
      </c>
      <c r="R142" s="857"/>
      <c r="S142" s="862" t="str">
        <f>VLOOKUP($C127,'2025年度(D23後期)'!$B$5:$N$207,COLUMN('2025年度(D23後期)'!$G$5)+1,0)&amp;""</f>
        <v/>
      </c>
      <c r="T142" s="857"/>
      <c r="U142" s="561" t="s">
        <v>86</v>
      </c>
      <c r="W142" s="688" t="s">
        <v>179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61" t="s">
        <v>224</v>
      </c>
      <c r="W143" s="688" t="s">
        <v>360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>看護管理論</v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>感染管理看護学演習Ｂ
成人看護学演習Ｂ</v>
      </c>
      <c r="R144" s="854"/>
      <c r="S144" s="872" t="str">
        <f>VLOOKUP($C127,'2025年度(D23後期)'!$B$5:$N$207,COLUMN('2025年度(D23後期)'!$I$5),0)&amp;""</f>
        <v>特別研究</v>
      </c>
      <c r="T144" s="854"/>
      <c r="U144" s="805" t="s">
        <v>81</v>
      </c>
      <c r="V144" s="793" t="s">
        <v>81</v>
      </c>
      <c r="W144" s="68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198</v>
      </c>
      <c r="BL144" s="905"/>
      <c r="BM144" s="905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>小澤　三枝子</v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805" t="s">
        <v>199</v>
      </c>
      <c r="V145" s="793" t="s">
        <v>183</v>
      </c>
      <c r="W145" s="68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>301</v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>感染:別途指定
成人:別途指定</v>
      </c>
      <c r="R146" s="857"/>
      <c r="S146" s="862" t="str">
        <f>VLOOKUP($C127,'2025年度(D23後期)'!$B$5:$N$207,COLUMN('2025年度(D23後期)'!$I$5)+1,0)&amp;""</f>
        <v/>
      </c>
      <c r="T146" s="857"/>
      <c r="U146" s="805" t="s">
        <v>198</v>
      </c>
      <c r="V146" s="793" t="s">
        <v>84</v>
      </c>
      <c r="W146" s="68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805" t="s">
        <v>182</v>
      </c>
      <c r="V147" s="793" t="s">
        <v>194</v>
      </c>
      <c r="W147" s="68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46029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長寿看護学演習Ａ－Ⅰ
成育看護学演習Ａ－Ⅳ(母性)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看護教育学演習Ｂ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W154" s="582" t="s">
        <v>624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長寿:別途指定
成育:別途指定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W156" s="582" t="s">
        <v>583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>看護管理論</v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長寿看護学演習Ａ－Ⅰ
成育看護学演習Ａ－Ⅳ(母性)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看護教育学演習Ｂ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21"/>
      <c r="W157" s="582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905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>小澤　三枝子</v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W158" s="58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906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>301</v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長寿:別途指定
成育:別途指定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W159" s="58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906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W160" s="58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907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V170" s="793" t="s">
        <v>183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V171" s="793" t="s">
        <v>84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V172" s="793" t="s">
        <v>194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275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271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69</v>
      </c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46030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972" t="str">
        <f>VLOOKUP($C177,'2025年度(4年後期)'!$B$5:$N$206,COLUMN('2025年度(4年後期)'!$C$5),0)&amp;""</f>
        <v>業者模試</v>
      </c>
      <c r="J178" s="917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がん看護学演習Ａ－Ⅲ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看護情報・管理学演習Ｂ
長寿看護学演習Ｂ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905"/>
      <c r="BL178" s="905"/>
      <c r="BM178" s="905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971" t="str">
        <f>IFERROR(VLOOKUP(I178,科目・教員!$A$2:$B$349,2,0),"")</f>
        <v/>
      </c>
      <c r="J179" s="919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625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971" t="str">
        <f>VLOOKUP($C177,'2025年度(4年後期)'!$B$5:$N$206,COLUMN('2025年度(4年後期)'!$C$5)+1,0)&amp;""</f>
        <v>大講義室</v>
      </c>
      <c r="J180" s="919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情報:別途指定
長寿:別途指定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167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968"/>
      <c r="J181" s="921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86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972" t="str">
        <f>VLOOKUP($C177,'2025年度(4年後期)'!$B$5:$N$206,COLUMN('2025年度(4年後期)'!$E$5),0)&amp;""</f>
        <v>業者模試</v>
      </c>
      <c r="J182" s="917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がん看護学演習Ａ－Ⅲ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看護情報・管理学演習Ｂ
長寿看護学演習Ｂ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804" t="s">
        <v>65</v>
      </c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905" t="s">
        <v>584</v>
      </c>
      <c r="BL182" s="905"/>
      <c r="BM182" s="905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971" t="str">
        <f>IFERROR(VLOOKUP(I182,科目・教員!$A$2:$B$349,2,0),"")</f>
        <v/>
      </c>
      <c r="J183" s="919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804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971" t="str">
        <f>VLOOKUP($C177,'2025年度(4年後期)'!$B$5:$N$206,COLUMN('2025年度(4年後期)'!$E$5)+1,0)&amp;""</f>
        <v>大講義室</v>
      </c>
      <c r="J184" s="919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情報:別途指定
長寿:別途指定</v>
      </c>
      <c r="R184" s="837"/>
      <c r="S184" s="857" t="str">
        <f>VLOOKUP($C177,'2025年度(D23後期)'!$B$5:$N$207,COLUMN('2025年度(D23後期)'!$E$5)+1,0)&amp;""</f>
        <v/>
      </c>
      <c r="T184" s="837"/>
      <c r="U184" s="804" t="s">
        <v>182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968"/>
      <c r="J185" s="924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804" t="s">
        <v>584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970" t="str">
        <f>VLOOKUP($C177,'2025年度(4年後期)'!$B$5:$N$206,COLUMN('2025年度(4年後期)'!$G$5),0)&amp;""</f>
        <v>業者模試</v>
      </c>
      <c r="J190" s="92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642" t="s">
        <v>582</v>
      </c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969" t="str">
        <f>IFERROR(VLOOKUP(I190,科目・教員!$A$2:$B$349,2,0),"")</f>
        <v/>
      </c>
      <c r="J191" s="926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642" t="s">
        <v>626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969" t="str">
        <f>VLOOKUP($C177,'2025年度(4年後期)'!$B$5:$N$206,COLUMN('2025年度(4年後期)'!$G$5)+1,0)&amp;""</f>
        <v>大講義室</v>
      </c>
      <c r="J192" s="926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642" t="s">
        <v>151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968"/>
      <c r="J193" s="924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642" t="s">
        <v>360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970" t="str">
        <f>VLOOKUP($C177,'2025年度(4年後期)'!$B$5:$N$206,COLUMN('2025年度(4年後期)'!$I$5),0)&amp;""</f>
        <v>業者模試</v>
      </c>
      <c r="J194" s="92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905"/>
      <c r="BL194" s="905"/>
      <c r="BM194" s="905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969" t="str">
        <f>IFERROR(VLOOKUP(I194,科目・教員!$A$2:$B$349,2,0),"")</f>
        <v/>
      </c>
      <c r="J195" s="926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V195" s="793" t="s">
        <v>183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969" t="str">
        <f>VLOOKUP($C177,'2025年度(4年後期)'!$B$5:$N$206,COLUMN('2025年度(4年後期)'!$I$5)+1,0)&amp;""</f>
        <v>大講義室</v>
      </c>
      <c r="J196" s="926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V196" s="793" t="s">
        <v>84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968"/>
      <c r="J197" s="924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V197" s="793" t="s">
        <v>194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 t="s">
        <v>192</v>
      </c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61" t="s">
        <v>498</v>
      </c>
      <c r="W199" s="796" t="s">
        <v>193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61" t="s">
        <v>143</v>
      </c>
      <c r="W200" s="796" t="s">
        <v>192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62"/>
      <c r="V201" s="19"/>
      <c r="W201" s="807" t="s">
        <v>182</v>
      </c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22">
        <f>C202</f>
        <v>46031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>看護管理論</v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がん看護学演習Ａ－Ⅲ</v>
      </c>
      <c r="N203" s="842"/>
      <c r="O203" s="843" t="str">
        <f>VLOOKUP($C202,'2025年度(M2後期)'!$B$5:$N$207,COLUMN('2025年度(M2後期)'!$C$5),0)&amp;""</f>
        <v>感染管理看護学演習Ａ－Ⅱ
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647" t="s">
        <v>161</v>
      </c>
      <c r="V203" s="640" t="s">
        <v>100</v>
      </c>
      <c r="W203" s="791" t="s">
        <v>100</v>
      </c>
      <c r="X203" s="20"/>
      <c r="Z203" s="85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816" t="s">
        <v>139</v>
      </c>
      <c r="BM203" s="905"/>
      <c r="BN203" s="905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>小澤　三枝子</v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640" t="s">
        <v>381</v>
      </c>
      <c r="W204" s="791" t="s">
        <v>141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817"/>
      <c r="BM204" s="906"/>
      <c r="BN204" s="906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>大講義室</v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別途指定</v>
      </c>
      <c r="N205" s="837"/>
      <c r="O205" s="838" t="str">
        <f>VLOOKUP($C202,'2025年度(M2後期)'!$B$5:$N$207,COLUMN('2025年度(M2後期)'!$C$5)+1,0)&amp;""</f>
        <v>感染:別途指定</v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640" t="s">
        <v>124</v>
      </c>
      <c r="W205" s="791" t="s">
        <v>139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817"/>
      <c r="BM205" s="906"/>
      <c r="BN205" s="906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640" t="s">
        <v>113</v>
      </c>
      <c r="W206" s="791" t="s">
        <v>144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818"/>
      <c r="BM206" s="907"/>
      <c r="BN206" s="907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>政策医療看護論Ⅱ</v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がん看護学演習Ａ－Ⅲ</v>
      </c>
      <c r="N207" s="844"/>
      <c r="O207" s="854" t="str">
        <f>VLOOKUP($C202,'2025年度(M2後期)'!$B$5:$N$207,COLUMN('2025年度(M2後期)'!$E$5),0)&amp;""</f>
        <v>感染管理看護学演習Ａ－Ⅱ
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816"/>
      <c r="BM207" s="905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>飯野　京子</v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817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>大講義室</v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別途指定</v>
      </c>
      <c r="N209" s="837"/>
      <c r="O209" s="857" t="str">
        <f>VLOOKUP($C202,'2025年度(M2後期)'!$B$5:$N$207,COLUMN('2025年度(M2後期)'!$E$5)+1,0)&amp;""</f>
        <v>感染:別途指定</v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817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818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>医療政策学</v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905" t="s">
        <v>284</v>
      </c>
      <c r="BL215" s="905"/>
      <c r="BM215" s="905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>渡辺　幹司</v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93" t="s">
        <v>183</v>
      </c>
      <c r="W216" s="13"/>
      <c r="X216" s="705" t="s">
        <v>141</v>
      </c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>301</v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93" t="s">
        <v>84</v>
      </c>
      <c r="W217" s="13"/>
      <c r="X217" s="705" t="s">
        <v>177</v>
      </c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93" t="s">
        <v>194</v>
      </c>
      <c r="W218" s="13"/>
      <c r="X218" s="705" t="s">
        <v>152</v>
      </c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927" t="str">
        <f>VLOOKUP($C202,'2025年度(4年後期)'!$B$5:$N$206,COLUMN('2025年度(4年後期)'!$I$5),0)&amp;""</f>
        <v>科学技術と医療
(石原美弥先生)</v>
      </c>
      <c r="J219" s="90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928" t="str">
        <f>IFERROR(VLOOKUP(I219,科目・教員!$A$2:$B$349,2,0),"")</f>
        <v/>
      </c>
      <c r="J220" s="885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66" t="s">
        <v>193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928" t="str">
        <f>VLOOKUP($C202,'2025年度(4年後期)'!$B$5:$N$206,COLUMN('2025年度(4年後期)'!$I$5)+1,0)&amp;""</f>
        <v>301</v>
      </c>
      <c r="J221" s="885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66" t="s">
        <v>367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908" t="s">
        <v>116</v>
      </c>
      <c r="J222" s="883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66" t="s">
        <v>325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607" t="s">
        <v>94</v>
      </c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607" t="s">
        <v>141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607" t="s">
        <v>139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608" t="s">
        <v>69</v>
      </c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910">
        <f>C202+1</f>
        <v>46032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825">
        <f>C227</f>
        <v>46032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46033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46033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46034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46034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46035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>特別研究</v>
      </c>
      <c r="T303" s="84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 t="s">
        <v>167</v>
      </c>
      <c r="BK303" s="905" t="s">
        <v>192</v>
      </c>
      <c r="BL303" s="905" t="s">
        <v>628</v>
      </c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母性:301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972" t="str">
        <f>VLOOKUP($C302,'2025年度(4年後期)'!$B$5:$N$206,COLUMN('2025年度(4年後期)'!$E$5),0)&amp;""</f>
        <v>看護管理論　本試験</v>
      </c>
      <c r="J307" s="917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>特別研究</v>
      </c>
      <c r="T307" s="844"/>
      <c r="U307" s="561" t="s">
        <v>188</v>
      </c>
      <c r="W307" s="793" t="s">
        <v>65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 t="s">
        <v>224</v>
      </c>
      <c r="BK307" s="905"/>
      <c r="BL307" s="905" t="s">
        <v>628</v>
      </c>
      <c r="BM307" s="816" t="s">
        <v>84</v>
      </c>
      <c r="BN307" s="816" t="s">
        <v>630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971" t="str">
        <f>IFERROR(VLOOKUP(I307,科目・教員!$A$2:$B$349,2,0),"")</f>
        <v/>
      </c>
      <c r="J308" s="919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561" t="s">
        <v>225</v>
      </c>
      <c r="W308" s="793" t="s">
        <v>183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817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母性:301</v>
      </c>
      <c r="H309" s="837"/>
      <c r="I309" s="971" t="str">
        <f>VLOOKUP($C302,'2025年度(4年後期)'!$B$5:$N$206,COLUMN('2025年度(4年後期)'!$E$5)+1,0)&amp;""</f>
        <v>大講義室</v>
      </c>
      <c r="J309" s="919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教育:別途指定
成育:別途指定
成育:別途指定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561" t="s">
        <v>325</v>
      </c>
      <c r="W309" s="793" t="s">
        <v>84</v>
      </c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817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968"/>
      <c r="J310" s="924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561" t="s">
        <v>224</v>
      </c>
      <c r="W310" s="793" t="s">
        <v>360</v>
      </c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818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970" t="str">
        <f>VLOOKUP($C302,'2025年度(4年後期)'!$B$5:$N$206,COLUMN('2025年度(4年後期)'!$G$5),0)&amp;""</f>
        <v>医療政策学　本試験</v>
      </c>
      <c r="J315" s="92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 t="s">
        <v>628</v>
      </c>
      <c r="BM315" s="905"/>
      <c r="BN315" s="816" t="s">
        <v>631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969" t="str">
        <f>IFERROR(VLOOKUP(I315,科目・教員!$A$2:$B$349,2,0),"")</f>
        <v/>
      </c>
      <c r="J316" s="926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969" t="str">
        <f>VLOOKUP($C302,'2025年度(4年後期)'!$B$5:$N$206,COLUMN('2025年度(4年後期)'!$G$5)+1,0)&amp;""</f>
        <v>大講義室</v>
      </c>
      <c r="J317" s="926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968"/>
      <c r="J318" s="924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559" t="s">
        <v>81</v>
      </c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905"/>
      <c r="BL319" s="905" t="s">
        <v>628</v>
      </c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559" t="s">
        <v>275</v>
      </c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559" t="s">
        <v>271</v>
      </c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559" t="s">
        <v>69</v>
      </c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953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 t="s">
        <v>628</v>
      </c>
      <c r="BM323" s="905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46036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972" t="str">
        <f>VLOOKUP($C327,'2025年度(4年後期)'!$B$5:$N$206,COLUMN('2025年度(4年後期)'!$C$5),0)&amp;""</f>
        <v>政策医療看護論Ⅱ　本試験</v>
      </c>
      <c r="J328" s="917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長寿看護学演習Ａ－Ⅰ
成育看護学演習Ａ－Ⅳ(母性)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>特別研究</v>
      </c>
      <c r="T328" s="844"/>
      <c r="U328" s="45"/>
      <c r="W328" s="793" t="s">
        <v>632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905" t="s">
        <v>633</v>
      </c>
      <c r="BL328" s="905"/>
      <c r="BM328" s="905"/>
      <c r="BN328" s="816" t="s">
        <v>634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971" t="str">
        <f>IFERROR(VLOOKUP(I328,科目・教員!$A$2:$B$349,2,0),"")</f>
        <v/>
      </c>
      <c r="J329" s="919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W329" s="793" t="s">
        <v>183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母性:301</v>
      </c>
      <c r="H330" s="837"/>
      <c r="I330" s="971" t="str">
        <f>VLOOKUP($C327,'2025年度(4年後期)'!$B$5:$N$206,COLUMN('2025年度(4年後期)'!$C$5)+1,0)&amp;""</f>
        <v>大講義室</v>
      </c>
      <c r="J330" s="919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長寿:別途指定
成育:別途指定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559" t="s">
        <v>635</v>
      </c>
      <c r="W330" s="793" t="s">
        <v>84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930"/>
      <c r="F331" s="947"/>
      <c r="G331" s="832"/>
      <c r="H331" s="833"/>
      <c r="I331" s="968"/>
      <c r="J331" s="921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559" t="s">
        <v>275</v>
      </c>
      <c r="W331" s="793" t="s">
        <v>194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972" t="str">
        <f>VLOOKUP($C327,'2025年度(4年後期)'!$B$5:$N$206,COLUMN('2025年度(4年後期)'!$E$5),0)&amp;""</f>
        <v>災害看護論　本試験</v>
      </c>
      <c r="J332" s="917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長寿看護学演習Ａ－Ⅰ
成育看護学演習Ａ－Ⅳ(母性)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>特別研究</v>
      </c>
      <c r="T332" s="844"/>
      <c r="U332" s="561" t="s">
        <v>191</v>
      </c>
      <c r="W332" s="793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 t="s">
        <v>84</v>
      </c>
      <c r="BJ332" s="816"/>
      <c r="BK332" s="905" t="s">
        <v>191</v>
      </c>
      <c r="BL332" s="905"/>
      <c r="BM332" s="905"/>
      <c r="BN332" s="816" t="s">
        <v>636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971" t="str">
        <f>IFERROR(VLOOKUP(I332,科目・教員!$A$2:$B$349,2,0),"")</f>
        <v/>
      </c>
      <c r="J333" s="919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61" t="s">
        <v>182</v>
      </c>
      <c r="W333" s="793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母性:301</v>
      </c>
      <c r="H334" s="837"/>
      <c r="I334" s="971" t="str">
        <f>VLOOKUP($C327,'2025年度(4年後期)'!$B$5:$N$206,COLUMN('2025年度(4年後期)'!$E$5)+1,0)&amp;""</f>
        <v>大講義室</v>
      </c>
      <c r="J334" s="919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長寿:別途指定
成育:別途指定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561"/>
      <c r="W334" s="793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981"/>
      <c r="F335" s="982"/>
      <c r="G335" s="832"/>
      <c r="H335" s="858"/>
      <c r="I335" s="968"/>
      <c r="J335" s="924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61"/>
      <c r="W335" s="793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38"/>
      <c r="F336" s="837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W336" s="793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W337" s="793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W338" s="793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W339" s="793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54"/>
      <c r="E340" s="871" t="str">
        <f>VLOOKUP($C327,'2025年度(2年後期)'!$B$5:$N$207,COLUMN('2025年度(2年後期)'!$G$5),0)&amp;""</f>
        <v>生活援助論Ⅳ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793"/>
      <c r="Z340" s="85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 t="s">
        <v>84</v>
      </c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柏木　公一</v>
      </c>
      <c r="D341" s="857"/>
      <c r="E341" s="861" t="str">
        <f>IFERROR(VLOOKUP(E340,科目・教員!$A$2:$B$349,2,0),"")</f>
        <v>矢富　有見子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W341" s="793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793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793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中国語</v>
      </c>
      <c r="D344" s="902"/>
      <c r="E344" s="970" t="str">
        <f>VLOOKUP($C327,'2025年度(2年後期)'!$B$5:$N$207,COLUMN('2025年度(2年後期)'!$I$5),0)&amp;""</f>
        <v>成人看護援助論Ⅱ中間試験　追再試</v>
      </c>
      <c r="F344" s="923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21"/>
      <c r="Z344" s="85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637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黄　馨逸</v>
      </c>
      <c r="D345" s="885"/>
      <c r="E345" s="969" t="str">
        <f>IFERROR(VLOOKUP(E344,科目・教員!$A$2:$B$349,2,0),"")</f>
        <v/>
      </c>
      <c r="F345" s="926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101</v>
      </c>
      <c r="D346" s="885"/>
      <c r="E346" s="969" t="str">
        <f>VLOOKUP($C327,'2025年度(2年後期)'!$B$5:$N$207,COLUMN('2025年度(2年後期)'!$I$5)+1,0)&amp;""</f>
        <v>203</v>
      </c>
      <c r="F346" s="926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116</v>
      </c>
      <c r="D347" s="883"/>
      <c r="E347" s="968"/>
      <c r="F347" s="924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901" t="str">
        <f>VLOOKUP($C327,'2025年度(1年後期)'!$B$5:$N$207,COLUMN('2025年度(1年後期)'!$K$5),0)&amp;""</f>
        <v>中国語</v>
      </c>
      <c r="D348" s="902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177</v>
      </c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84" t="str">
        <f>IFERROR(VLOOKUP(C348,科目・教員!$A$2:$B$349,2,0),"")</f>
        <v>黄　馨逸</v>
      </c>
      <c r="D349" s="885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V349" s="690" t="s">
        <v>141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84" t="str">
        <f>VLOOKUP($C327,'2025年度(1年後期)'!$B$5:$N$207,COLUMN('2025年度(1年後期)'!$K$5)+1,0)&amp;""</f>
        <v>101</v>
      </c>
      <c r="D350" s="885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V350" s="690" t="s">
        <v>638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82" t="s">
        <v>116</v>
      </c>
      <c r="D351" s="883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810" t="s">
        <v>194</v>
      </c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46037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01" t="str">
        <f>VLOOKUP($C352,'2025年度(1年後期)'!$B$5:$N$207,COLUMN('2025年度(1年後期)'!$C$5),0)&amp;""</f>
        <v>英語Ⅰ(AC)</v>
      </c>
      <c r="D353" s="902"/>
      <c r="E353" s="843" t="str">
        <f>VLOOKUP($C352,'2025年度(2年後期)'!$B$5:$N$207,COLUMN('2025年度(2年後期)'!$C$5),0)&amp;""</f>
        <v>看護基礎理論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がん看護学演習Ａ－Ⅲ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Z353" s="866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84" t="str">
        <f>IFERROR(VLOOKUP(C353,科目・教員!$A$2:$B$349,2,0),"")</f>
        <v>ﾊﾟｳﾗ･ﾍﾞﾙｳﾞｧﾝｹﾞﾙ</v>
      </c>
      <c r="D354" s="885"/>
      <c r="E354" s="838" t="str">
        <f>IFERROR(VLOOKUP(E353,科目・教員!$A$2:$B$349,2,0),"")</f>
        <v>水野　正之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母性:304･母小実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88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54"/>
      <c r="E357" s="878" t="str">
        <f>VLOOKUP($C352,'2025年度(2年後期)'!$B$5:$N$207,COLUMN('2025年度(2年後期)'!$E$5),0)&amp;""</f>
        <v>英語S</v>
      </c>
      <c r="F357" s="879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がん看護学演習Ａ－Ⅲ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Z357" s="85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73" t="str">
        <f>IFERROR(VLOOKUP(C357,科目・教員!$A$2:$B$349,2,0),"")</f>
        <v>本間　典子</v>
      </c>
      <c r="D358" s="857"/>
      <c r="E358" s="880" t="str">
        <f>IFERROR(VLOOKUP(E357,科目・教員!$A$2:$B$349,2,0),"")</f>
        <v>ﾊﾟｳﾗ･ﾍﾞﾙｳﾞｧﾝｹﾞﾙ</v>
      </c>
      <c r="F358" s="881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73" t="str">
        <f>VLOOKUP($C352,'2025年度(1年後期)'!$B$5:$N$207,COLUMN('2025年度(1年後期)'!$E$5)+1,0)&amp;""</f>
        <v>101</v>
      </c>
      <c r="D359" s="857"/>
      <c r="E359" s="880" t="str">
        <f>VLOOKUP($C352,'2025年度(2年後期)'!$B$5:$N$207,COLUMN('2025年度(2年後期)'!$E$5)+1,0)&amp;""</f>
        <v>202</v>
      </c>
      <c r="F359" s="881"/>
      <c r="G359" s="838" t="str">
        <f>VLOOKUP($C352,'2025年度(3年後期)'!$B$5:$N$207,COLUMN('2025年度(3年後期)'!$E$5)+1,0)&amp;""</f>
        <v>母性:304･母小実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903"/>
      <c r="D360" s="904"/>
      <c r="E360" s="882" t="s">
        <v>116</v>
      </c>
      <c r="F360" s="883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901" t="str">
        <f>VLOOKUP($C352,'2025年度(1年後期)'!$B$5:$N$207,COLUMN('2025年度(1年後期)'!$G$5),0)&amp;""</f>
        <v>英語Ⅰ(BD)</v>
      </c>
      <c r="D365" s="902"/>
      <c r="E365" s="871" t="str">
        <f>VLOOKUP($C352,'2025年度(2年後期)'!$B$5:$N$207,COLUMN('2025年度(2年後期)'!$G$5),0)&amp;""</f>
        <v>生活援助論Ⅳ(ABCD)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6" t="s">
        <v>564</v>
      </c>
      <c r="Z365" s="85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84" t="str">
        <f>IFERROR(VLOOKUP(C365,科目・教員!$A$2:$B$349,2,0),"")</f>
        <v>ﾊﾟｳﾗ･ﾍﾞﾙｳﾞｧﾝｹﾞﾙ</v>
      </c>
      <c r="D366" s="885"/>
      <c r="E366" s="861" t="str">
        <f>IFERROR(VLOOKUP(E365,科目・教員!$A$2:$B$349,2,0),"")</f>
        <v>矢富　有見子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6" t="s">
        <v>341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84" t="str">
        <f>VLOOKUP($C352,'2025年度(1年後期)'!$B$5:$N$207,COLUMN('2025年度(1年後期)'!$G$5)+1,0)&amp;""</f>
        <v>101</v>
      </c>
      <c r="D367" s="885"/>
      <c r="E367" s="861" t="str">
        <f>VLOOKUP($C352,'2025年度(2年後期)'!$B$5:$N$207,COLUMN('2025年度(2年後期)'!$G$5)+1,0)&amp;""</f>
        <v>201･202･基礎実</v>
      </c>
      <c r="F367" s="857"/>
      <c r="G367" s="861" t="str">
        <f>VLOOKUP($C352,'2025年度(3年後期)'!$B$5:$N$207,COLUMN('2025年度(3年後期)'!$G$5)+1,0)&amp;""</f>
        <v>母性:304･母小実</v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6" t="s">
        <v>570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82" t="s">
        <v>116</v>
      </c>
      <c r="D368" s="883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6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71" t="str">
        <f>VLOOKUP($C352,'2025年度(2年後期)'!$B$5:$N$207,COLUMN('2025年度(2年後期)'!$I$5),0)&amp;""</f>
        <v>生活援助論Ⅳ(ABCD)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96"/>
      <c r="Z369" s="855" t="str">
        <f>A369</f>
        <v>４時限（15：10～16：40）</v>
      </c>
      <c r="AA369" s="816"/>
      <c r="AB369" s="816"/>
      <c r="AC369" s="816" t="s">
        <v>639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925" t="str">
        <f>IFERROR(VLOOKUP(C369,科目・教員!$A$2:$B$349,2,0),"")</f>
        <v/>
      </c>
      <c r="D370" s="926"/>
      <c r="E370" s="861" t="str">
        <f>IFERROR(VLOOKUP(E369,科目・教員!$A$2:$B$349,2,0),"")</f>
        <v>矢富　有見子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96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925" t="str">
        <f>VLOOKUP($C352,'2025年度(1年後期)'!$B$5:$N$207,COLUMN('2025年度(1年後期)'!$I$5)+1,0)&amp;""</f>
        <v>103</v>
      </c>
      <c r="D371" s="926"/>
      <c r="E371" s="861" t="str">
        <f>VLOOKUP($C352,'2025年度(2年後期)'!$B$5:$N$207,COLUMN('2025年度(2年後期)'!$I$5)+1,0)&amp;""</f>
        <v>201･202･基礎実</v>
      </c>
      <c r="F371" s="857"/>
      <c r="G371" s="861" t="str">
        <f>VLOOKUP($C352,'2025年度(3年後期)'!$B$5:$N$207,COLUMN('2025年度(3年後期)'!$I$5)+1,0)&amp;""</f>
        <v>母性:304･母小実</v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96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20"/>
      <c r="D372" s="924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597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8" t="s">
        <v>640</v>
      </c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 t="s">
        <v>124</v>
      </c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561" t="s">
        <v>498</v>
      </c>
      <c r="W374" s="690" t="s">
        <v>381</v>
      </c>
      <c r="Y374" s="471" t="s">
        <v>641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561" t="s">
        <v>143</v>
      </c>
      <c r="W375" s="690" t="s">
        <v>124</v>
      </c>
      <c r="Y375" s="471" t="s">
        <v>642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562"/>
      <c r="V376" s="19"/>
      <c r="W376" s="810" t="s">
        <v>69</v>
      </c>
      <c r="X376" s="19"/>
      <c r="Y376" s="472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46038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44"/>
      <c r="E378" s="878" t="str">
        <f>VLOOKUP($C377,'2025年度(2年後期)'!$B$5:$N$207,COLUMN('2025年度(2年後期)'!$C$5),0)&amp;""</f>
        <v>英語S</v>
      </c>
      <c r="F378" s="879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がん看護学演習Ａ－Ⅲ</v>
      </c>
      <c r="N378" s="842"/>
      <c r="O378" s="843" t="str">
        <f>VLOOKUP($C377,'2025年度(M2後期)'!$B$5:$N$207,COLUMN('2025年度(M2後期)'!$C$5),0)&amp;""</f>
        <v>感染管理看護学演習Ａ－Ⅱ
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770" t="s">
        <v>643</v>
      </c>
      <c r="X378" s="655" t="s">
        <v>100</v>
      </c>
      <c r="Z378" s="866" t="str">
        <f>A378</f>
        <v xml:space="preserve">１時限（09：20～10：50） </v>
      </c>
      <c r="AA378" s="816" t="s">
        <v>185</v>
      </c>
      <c r="AB378" s="816" t="s">
        <v>644</v>
      </c>
      <c r="AC378" s="816"/>
      <c r="AD378" s="816"/>
      <c r="AE378" s="816" t="s">
        <v>644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 t="s">
        <v>417</v>
      </c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水野　正之</v>
      </c>
      <c r="D379" s="837"/>
      <c r="E379" s="880" t="str">
        <f>IFERROR(VLOOKUP(E378,科目・教員!$A$2:$B$349,2,0),"")</f>
        <v>ﾊﾟｳﾗ･ﾍﾞﾙｳﾞｧﾝｹﾞﾙ</v>
      </c>
      <c r="F379" s="881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770" t="s">
        <v>644</v>
      </c>
      <c r="X379" s="655" t="s">
        <v>141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101</v>
      </c>
      <c r="D380" s="837"/>
      <c r="E380" s="880" t="str">
        <f>VLOOKUP($C377,'2025年度(2年後期)'!$B$5:$N$207,COLUMN('2025年度(2年後期)'!$C$5)+1,0)&amp;""</f>
        <v>202</v>
      </c>
      <c r="F380" s="881"/>
      <c r="G380" s="838" t="str">
        <f>VLOOKUP($C377,'2025年度(3年後期)'!$B$5:$N$207,COLUMN('2025年度(3年後期)'!$C$5)+1,0)&amp;""</f>
        <v>母性:304･母小実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別途指定</v>
      </c>
      <c r="N380" s="837"/>
      <c r="O380" s="838" t="str">
        <f>VLOOKUP($C377,'2025年度(M2後期)'!$B$5:$N$207,COLUMN('2025年度(M2後期)'!$C$5)+1,0)&amp;""</f>
        <v>感染:別途指定</v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U380" s="634" t="s">
        <v>645</v>
      </c>
      <c r="X380" s="655" t="s">
        <v>646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82" t="s">
        <v>116</v>
      </c>
      <c r="F381" s="88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34" t="s">
        <v>136</v>
      </c>
      <c r="X381" s="655" t="s">
        <v>194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44"/>
      <c r="E382" s="878" t="str">
        <f>VLOOKUP($C377,'2025年度(2年後期)'!$B$5:$N$207,COLUMN('2025年度(2年後期)'!$E$5),0)&amp;""</f>
        <v>英語S</v>
      </c>
      <c r="F382" s="879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がん看護学演習Ａ－Ⅲ</v>
      </c>
      <c r="N382" s="844"/>
      <c r="O382" s="854" t="str">
        <f>VLOOKUP($C377,'2025年度(M2後期)'!$B$5:$N$207,COLUMN('2025年度(M2後期)'!$E$5),0)&amp;""</f>
        <v>感染管理看護学演習Ａ－Ⅱ
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U382" s="634" t="s">
        <v>647</v>
      </c>
      <c r="V382" s="791" t="s">
        <v>65</v>
      </c>
      <c r="Z382" s="855" t="str">
        <f>A382</f>
        <v>２時限（11：00～12：30）</v>
      </c>
      <c r="AA382" s="816" t="s">
        <v>484</v>
      </c>
      <c r="AB382" s="816" t="s">
        <v>644</v>
      </c>
      <c r="AC382" s="816"/>
      <c r="AD382" s="816"/>
      <c r="AE382" s="816" t="s">
        <v>644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 t="s">
        <v>139</v>
      </c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藤澤　雄太</v>
      </c>
      <c r="D383" s="837"/>
      <c r="E383" s="880" t="str">
        <f>IFERROR(VLOOKUP(E382,科目・教員!$A$2:$B$349,2,0),"")</f>
        <v>ﾊﾟｳﾗ･ﾍﾞﾙｳﾞｧﾝｹﾞﾙ</v>
      </c>
      <c r="F383" s="881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634"/>
      <c r="V383" s="791" t="s">
        <v>141</v>
      </c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101</v>
      </c>
      <c r="D384" s="837"/>
      <c r="E384" s="880" t="str">
        <f>VLOOKUP($C377,'2025年度(2年後期)'!$B$5:$N$207,COLUMN('2025年度(2年後期)'!$E$5)+1,0)&amp;""</f>
        <v>202</v>
      </c>
      <c r="F384" s="881"/>
      <c r="G384" s="838" t="str">
        <f>VLOOKUP($C377,'2025年度(3年後期)'!$B$5:$N$207,COLUMN('2025年度(3年後期)'!$E$5)+1,0)&amp;""</f>
        <v>母性:304･母小実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別途指定</v>
      </c>
      <c r="N384" s="837"/>
      <c r="O384" s="857" t="str">
        <f>VLOOKUP($C377,'2025年度(M2後期)'!$B$5:$N$207,COLUMN('2025年度(M2後期)'!$E$5)+1,0)&amp;""</f>
        <v>感染:別途指定</v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U384" s="634"/>
      <c r="V384" s="791" t="s">
        <v>139</v>
      </c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82" t="s">
        <v>116</v>
      </c>
      <c r="F385" s="883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634"/>
      <c r="V385" s="791" t="s">
        <v>144</v>
      </c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63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634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634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634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54"/>
      <c r="E390" s="871" t="str">
        <f>VLOOKUP($C377,'2025年度(2年後期)'!$B$5:$N$207,COLUMN('2025年度(2年後期)'!$G$5),0)&amp;""</f>
        <v>成人看護援助論Ⅱ</v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5" t="str">
        <f>A390</f>
        <v>３時限（13：30～15：00）</v>
      </c>
      <c r="AA390" s="816" t="s">
        <v>524</v>
      </c>
      <c r="AB390" s="816" t="s">
        <v>644</v>
      </c>
      <c r="AC390" s="816"/>
      <c r="AD390" s="816"/>
      <c r="AE390" s="816" t="s">
        <v>644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　那美子</v>
      </c>
      <c r="D391" s="857"/>
      <c r="E391" s="861" t="str">
        <f>IFERROR(VLOOKUP(E390,科目・教員!$A$2:$B$349,2,0),"")</f>
        <v>藤澤　雄太</v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634"/>
      <c r="V391" s="640" t="s">
        <v>198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>201</v>
      </c>
      <c r="F392" s="857"/>
      <c r="G392" s="861" t="str">
        <f>VLOOKUP($C377,'2025年度(3年後期)'!$B$5:$N$207,COLUMN('2025年度(3年後期)'!$G$5)+1,0)&amp;""</f>
        <v>母性:304･母小実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903"/>
      <c r="D393" s="904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634"/>
      <c r="V393" s="640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71" t="str">
        <f>VLOOKUP($C377,'2025年度(2年後期)'!$B$5:$N$207,COLUMN('2025年度(2年後期)'!$I$5),0)&amp;""</f>
        <v>地域･在宅看護学概論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U394" s="634"/>
      <c r="V394" s="640"/>
      <c r="Z394" s="855" t="str">
        <f>A394</f>
        <v>４時限（15：10～16：40）</v>
      </c>
      <c r="AA394" s="816"/>
      <c r="AB394" s="816" t="s">
        <v>644</v>
      </c>
      <c r="AC394" s="816" t="s">
        <v>649</v>
      </c>
      <c r="AD394" s="816"/>
      <c r="AE394" s="816" t="s">
        <v>644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 t="s">
        <v>198</v>
      </c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925" t="str">
        <f>IFERROR(VLOOKUP(C394,科目・教員!$A$2:$B$349,2,0),"")</f>
        <v/>
      </c>
      <c r="D395" s="926"/>
      <c r="E395" s="861" t="str">
        <f>IFERROR(VLOOKUP(E394,科目・教員!$A$2:$B$349,2,0),"")</f>
        <v>藤田　淳子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634"/>
      <c r="V395" s="640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925" t="str">
        <f>VLOOKUP($C377,'2025年度(1年後期)'!$B$5:$N$207,COLUMN('2025年度(1年後期)'!$I$5)+1,0)&amp;""</f>
        <v>103</v>
      </c>
      <c r="D396" s="926"/>
      <c r="E396" s="861" t="str">
        <f>VLOOKUP($C377,'2025年度(2年後期)'!$B$5:$N$207,COLUMN('2025年度(2年後期)'!$I$5)+1,0)&amp;""</f>
        <v>201</v>
      </c>
      <c r="F396" s="857"/>
      <c r="G396" s="861" t="str">
        <f>VLOOKUP($C377,'2025年度(3年後期)'!$B$5:$N$207,COLUMN('2025年度(3年後期)'!$I$5)+1,0)&amp;""</f>
        <v>母性:304･母小実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U396" s="634"/>
      <c r="V396" s="640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74"/>
      <c r="D397" s="97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634"/>
      <c r="V397" s="640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5" t="str">
        <f>A398</f>
        <v>５時限（16：50～18：20）</v>
      </c>
      <c r="AA398" s="816"/>
      <c r="AB398" s="816" t="s">
        <v>644</v>
      </c>
      <c r="AC398" s="816" t="s">
        <v>651</v>
      </c>
      <c r="AD398" s="816"/>
      <c r="AE398" s="816" t="s">
        <v>644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634"/>
      <c r="V399" s="699" t="s">
        <v>652</v>
      </c>
      <c r="Y399" s="785" t="s">
        <v>301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V400" s="699" t="s">
        <v>653</v>
      </c>
      <c r="Y400" s="785" t="s">
        <v>346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700" t="s">
        <v>256</v>
      </c>
      <c r="W401" s="19"/>
      <c r="X401" s="19"/>
      <c r="Y401" s="786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910">
        <f>C377+1</f>
        <v>46039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825">
        <f>C402</f>
        <v>46039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46040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46040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3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3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3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30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46041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911" t="str">
        <f>VLOOKUP($C452,'2025年度(1年後期)'!$B$5:$N$207,COLUMN('2025年度(1年後期)'!$C$5),0)&amp;""</f>
        <v>心と発達</v>
      </c>
      <c r="D453" s="879"/>
      <c r="E453" s="843" t="str">
        <f>VLOOKUP($C452,'2025年度(2年後期)'!$B$5:$N$207,COLUMN('2025年度(2年後期)'!$C$5),0)&amp;""</f>
        <v>成人看護援助論Ⅱ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看護情報・管理学演習Ａ－Ⅰ
感染管理看護学演習Ａ－Ⅰ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5"/>
      <c r="Z453" s="866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912" t="str">
        <f>IFERROR(VLOOKUP(C453,科目・教員!$A$2:$B$349,2,0),"")</f>
        <v>松本　聡子</v>
      </c>
      <c r="D454" s="881"/>
      <c r="E454" s="838" t="str">
        <f>IFERROR(VLOOKUP(E453,科目・教員!$A$2:$B$349,2,0),"")</f>
        <v>藤澤　雄太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912" t="str">
        <f>VLOOKUP($C452,'2025年度(1年後期)'!$B$5:$N$207,COLUMN('2025年度(1年後期)'!$C$5)+1,0)&amp;""</f>
        <v>101</v>
      </c>
      <c r="D455" s="881"/>
      <c r="E455" s="838" t="str">
        <f>VLOOKUP($C452,'2025年度(2年後期)'!$B$5:$N$207,COLUMN('2025年度(2年後期)'!$C$5)+1,0)&amp;""</f>
        <v>201</v>
      </c>
      <c r="F455" s="837"/>
      <c r="G455" s="838" t="str">
        <f>VLOOKUP($C452,'2025年度(3年後期)'!$B$5:$N$207,COLUMN('2025年度(3年後期)'!$C$5)+1,0)&amp;""</f>
        <v>母性:301･母小実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感染:別途指定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82" t="s">
        <v>116</v>
      </c>
      <c r="D456" s="909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44"/>
      <c r="E457" s="843" t="str">
        <f>VLOOKUP($C452,'2025年度(2年後期)'!$B$5:$N$207,COLUMN('2025年度(2年後期)'!$E$5),0)&amp;""</f>
        <v>成人看護援助論Ⅱ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972" t="str">
        <f>VLOOKUP($C452,'2025年度(4年後期)'!$B$5:$N$206,COLUMN('2025年度(4年後期)'!$E$5),0)&amp;""</f>
        <v>看護管理論　追再試</v>
      </c>
      <c r="J457" s="917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看護情報・管理学演習Ａ－Ⅰ
感染管理看護学演習Ａ－Ⅰ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654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森　那美子</v>
      </c>
      <c r="D458" s="837"/>
      <c r="E458" s="838" t="str">
        <f>IFERROR(VLOOKUP(E457,科目・教員!$A$2:$B$349,2,0),"")</f>
        <v>藤澤　雄太</v>
      </c>
      <c r="F458" s="837"/>
      <c r="G458" s="838" t="str">
        <f>IFERROR(VLOOKUP(G457,科目・教員!$A$2:$B$349,2,0),"")</f>
        <v/>
      </c>
      <c r="H458" s="837"/>
      <c r="I458" s="971" t="str">
        <f>IFERROR(VLOOKUP(I457,科目・教員!$A$2:$B$349,2,0),"")</f>
        <v/>
      </c>
      <c r="J458" s="919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101</v>
      </c>
      <c r="D459" s="837"/>
      <c r="E459" s="838" t="str">
        <f>VLOOKUP($C452,'2025年度(2年後期)'!$B$5:$N$207,COLUMN('2025年度(2年後期)'!$E$5)+1,0)&amp;""</f>
        <v>201</v>
      </c>
      <c r="F459" s="837"/>
      <c r="G459" s="838" t="str">
        <f>VLOOKUP($C452,'2025年度(3年後期)'!$B$5:$N$207,COLUMN('2025年度(3年後期)'!$E$5)+1,0)&amp;""</f>
        <v>母性:301･母小実</v>
      </c>
      <c r="H459" s="837"/>
      <c r="I459" s="971" t="str">
        <f>VLOOKUP($C452,'2025年度(4年後期)'!$B$5:$N$206,COLUMN('2025年度(4年後期)'!$E$5)+1,0)&amp;""</f>
        <v>302</v>
      </c>
      <c r="J459" s="919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感染:別途指定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968"/>
      <c r="J460" s="924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71" t="str">
        <f>VLOOKUP($C452,'2025年度(2年後期)'!$B$5:$N$207,COLUMN('2025年度(2年後期)'!$G$5),0)&amp;""</f>
        <v>母性看護援助論Ⅱ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970" t="str">
        <f>VLOOKUP($C452,'2025年度(4年後期)'!$B$5:$N$206,COLUMN('2025年度(4年後期)'!$G$5),0)&amp;""</f>
        <v>医療政策学　追再試</v>
      </c>
      <c r="J465" s="92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 t="s">
        <v>655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656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925" t="str">
        <f>IFERROR(VLOOKUP(C465,科目・教員!$A$2:$B$349,2,0),"")</f>
        <v/>
      </c>
      <c r="D466" s="926"/>
      <c r="E466" s="861" t="str">
        <f>IFERROR(VLOOKUP(E465,科目・教員!$A$2:$B$349,2,0),"")</f>
        <v>池田　真弓</v>
      </c>
      <c r="F466" s="857"/>
      <c r="G466" s="861" t="str">
        <f>IFERROR(VLOOKUP(G465,科目・教員!$A$2:$B$349,2,0),"")</f>
        <v/>
      </c>
      <c r="H466" s="857"/>
      <c r="I466" s="969" t="str">
        <f>IFERROR(VLOOKUP(I465,科目・教員!$A$2:$B$349,2,0),"")</f>
        <v/>
      </c>
      <c r="J466" s="926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925" t="str">
        <f>VLOOKUP($C452,'2025年度(1年後期)'!$B$5:$N$207,COLUMN('2025年度(1年後期)'!$G$5)+1,0)&amp;""</f>
        <v>103</v>
      </c>
      <c r="D467" s="926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母性:301･母小実</v>
      </c>
      <c r="H467" s="857"/>
      <c r="I467" s="969" t="str">
        <f>VLOOKUP($C452,'2025年度(4年後期)'!$B$5:$N$206,COLUMN('2025年度(4年後期)'!$G$5)+1,0)&amp;""</f>
        <v>302</v>
      </c>
      <c r="J467" s="926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920"/>
      <c r="D468" s="924"/>
      <c r="E468" s="832"/>
      <c r="F468" s="858"/>
      <c r="G468" s="832"/>
      <c r="H468" s="858"/>
      <c r="I468" s="968"/>
      <c r="J468" s="924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>感染防止技術論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>網中　眞由美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>母性:301･母小実</v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46042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972" t="str">
        <f>VLOOKUP($C477,'2025年度(4年後期)'!$B$5:$N$206,COLUMN('2025年度(4年後期)'!$C$5),0)&amp;""</f>
        <v>政策医療看護論Ⅱ　追再試</v>
      </c>
      <c r="J478" s="917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成育看護学演習Ｂ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804" t="s">
        <v>100</v>
      </c>
      <c r="V478" s="695" t="s">
        <v>207</v>
      </c>
      <c r="W478" s="582" t="s">
        <v>657</v>
      </c>
      <c r="Z478" s="866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658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 t="s">
        <v>250</v>
      </c>
      <c r="BJ478" s="816" t="s">
        <v>84</v>
      </c>
      <c r="BK478" s="905" t="s">
        <v>584</v>
      </c>
      <c r="BL478" s="905" t="s">
        <v>628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水野　正之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971" t="str">
        <f>IFERROR(VLOOKUP(I478,科目・教員!$A$2:$B$349,2,0),"")</f>
        <v/>
      </c>
      <c r="J479" s="919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804" t="s">
        <v>85</v>
      </c>
      <c r="V479" s="695" t="s">
        <v>628</v>
      </c>
      <c r="W479" s="582" t="s">
        <v>465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101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母性:301･母小実</v>
      </c>
      <c r="H480" s="837"/>
      <c r="I480" s="971" t="str">
        <f>VLOOKUP($C477,'2025年度(4年後期)'!$B$5:$N$206,COLUMN('2025年度(4年後期)'!$C$5)+1,0)&amp;""</f>
        <v>302</v>
      </c>
      <c r="J480" s="919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別途指定</v>
      </c>
      <c r="R480" s="837"/>
      <c r="S480" s="857" t="str">
        <f>VLOOKUP($C477,'2025年度(D23後期)'!$B$5:$N$207,COLUMN('2025年度(D23後期)'!$C$5)+1,0)&amp;""</f>
        <v/>
      </c>
      <c r="T480" s="837"/>
      <c r="U480" s="804" t="s">
        <v>182</v>
      </c>
      <c r="V480" s="695" t="s">
        <v>387</v>
      </c>
      <c r="W480" s="582" t="s">
        <v>86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913"/>
      <c r="D481" s="914"/>
      <c r="E481" s="832"/>
      <c r="F481" s="833"/>
      <c r="G481" s="832"/>
      <c r="H481" s="833"/>
      <c r="I481" s="968"/>
      <c r="J481" s="921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804" t="s">
        <v>584</v>
      </c>
      <c r="V481" s="695" t="s">
        <v>144</v>
      </c>
      <c r="W481" s="582" t="s">
        <v>250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44"/>
      <c r="E482" s="843" t="str">
        <f>VLOOKUP($C477,'2025年度(2年後期)'!$B$5:$N$207,COLUMN('2025年度(2年後期)'!$E$5),0)&amp;""</f>
        <v>精神看護学概論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972" t="str">
        <f>VLOOKUP($C477,'2025年度(4年後期)'!$B$5:$N$206,COLUMN('2025年度(4年後期)'!$E$5),0)&amp;""</f>
        <v>災害看護論　追再試</v>
      </c>
      <c r="J482" s="917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成育看護学演習Ｂ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642" t="s">
        <v>65</v>
      </c>
      <c r="V482" s="669" t="s">
        <v>635</v>
      </c>
      <c r="Z482" s="85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659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 t="s">
        <v>84</v>
      </c>
      <c r="BK482" s="905" t="s">
        <v>198</v>
      </c>
      <c r="BL482" s="905" t="s">
        <v>628</v>
      </c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>森　真喜子</v>
      </c>
      <c r="F483" s="837"/>
      <c r="G483" s="838" t="str">
        <f>IFERROR(VLOOKUP(G482,科目・教員!$A$2:$B$349,2,0),"")</f>
        <v/>
      </c>
      <c r="H483" s="837"/>
      <c r="I483" s="971" t="str">
        <f>IFERROR(VLOOKUP(I482,科目・教員!$A$2:$B$349,2,0),"")</f>
        <v/>
      </c>
      <c r="J483" s="919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642" t="s">
        <v>199</v>
      </c>
      <c r="V483" s="669" t="s">
        <v>193</v>
      </c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母性:301･母小実</v>
      </c>
      <c r="H484" s="837"/>
      <c r="I484" s="971" t="str">
        <f>VLOOKUP($C477,'2025年度(4年後期)'!$B$5:$N$206,COLUMN('2025年度(4年後期)'!$E$5)+1,0)&amp;""</f>
        <v>302</v>
      </c>
      <c r="J484" s="919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国際:別途指定
教育:別途指定
成育:別途指定
成育:別途指定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別途指定</v>
      </c>
      <c r="R484" s="837"/>
      <c r="S484" s="857" t="str">
        <f>VLOOKUP($C477,'2025年度(D23後期)'!$B$5:$N$207,COLUMN('2025年度(D23後期)'!$E$5)+1,0)&amp;""</f>
        <v/>
      </c>
      <c r="T484" s="837"/>
      <c r="U484" s="642" t="s">
        <v>198</v>
      </c>
      <c r="V484" s="669" t="s">
        <v>84</v>
      </c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968"/>
      <c r="J485" s="924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642" t="s">
        <v>182</v>
      </c>
      <c r="V485" s="669" t="s">
        <v>69</v>
      </c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811" t="s">
        <v>660</v>
      </c>
      <c r="Z486" s="855" t="str">
        <f>A486</f>
        <v>昼休み（12：30～13：30）</v>
      </c>
      <c r="AA486" s="816" t="s">
        <v>661</v>
      </c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811" t="s">
        <v>651</v>
      </c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811" t="s">
        <v>662</v>
      </c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811" t="s">
        <v>78</v>
      </c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54"/>
      <c r="E490" s="871" t="str">
        <f>VLOOKUP($C477,'2025年度(2年後期)'!$B$5:$N$207,COLUMN('2025年度(2年後期)'!$G$5),0)&amp;""</f>
        <v>母性看護援助論Ⅱ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>感染管理看護学演習Ｂ
成人看護学演習Ｂ</v>
      </c>
      <c r="R490" s="854"/>
      <c r="S490" s="872" t="str">
        <f>VLOOKUP($C477,'2025年度(D23後期)'!$B$5:$N$207,COLUMN('2025年度(D23後期)'!$G$5),0)&amp;""</f>
        <v>特別研究</v>
      </c>
      <c r="T490" s="854"/>
      <c r="U490" s="21"/>
      <c r="V490" s="41"/>
      <c r="Z490" s="85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628</v>
      </c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小島　優子</v>
      </c>
      <c r="D491" s="857"/>
      <c r="E491" s="861" t="str">
        <f>IFERROR(VLOOKUP(E490,科目・教員!$A$2:$B$349,2,0),"")</f>
        <v>池田　真弓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>201</v>
      </c>
      <c r="F492" s="857"/>
      <c r="G492" s="861" t="str">
        <f>VLOOKUP($C477,'2025年度(3年後期)'!$B$5:$N$207,COLUMN('2025年度(3年後期)'!$G$5)+1,0)&amp;""</f>
        <v>母性:301･母小実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>感染:別途指定
成人:別途指定</v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54"/>
      <c r="E494" s="871" t="str">
        <f>VLOOKUP($C477,'2025年度(2年後期)'!$B$5:$N$207,COLUMN('2025年度(2年後期)'!$I$5),0)&amp;""</f>
        <v>母性看護援助論Ⅱ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>感染管理看護学演習Ｂ
成人看護学演習Ｂ</v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905"/>
      <c r="BL494" s="905" t="s">
        <v>628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柏木　公一</v>
      </c>
      <c r="D495" s="857"/>
      <c r="E495" s="861" t="str">
        <f>IFERROR(VLOOKUP(E494,科目・教員!$A$2:$B$349,2,0),"")</f>
        <v>池田　真弓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 t="s">
        <v>225</v>
      </c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101</v>
      </c>
      <c r="D496" s="857"/>
      <c r="E496" s="861" t="str">
        <f>VLOOKUP($C477,'2025年度(2年後期)'!$B$5:$N$207,COLUMN('2025年度(2年後期)'!$I$5)+1,0)&amp;""</f>
        <v>201</v>
      </c>
      <c r="F496" s="857"/>
      <c r="G496" s="861" t="str">
        <f>VLOOKUP($C477,'2025年度(3年後期)'!$B$5:$N$207,COLUMN('2025年度(3年後期)'!$I$5)+1,0)&amp;""</f>
        <v>母性:301･母小実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>感染:別途指定
成人:別途指定</v>
      </c>
      <c r="R496" s="857"/>
      <c r="S496" s="862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13"/>
      <c r="D497" s="915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 t="s">
        <v>224</v>
      </c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国語表現法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812" t="s">
        <v>663</v>
      </c>
      <c r="Z498" s="85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 t="s">
        <v>204</v>
      </c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628</v>
      </c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末田　美香子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791" t="s">
        <v>204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791" t="s">
        <v>243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116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792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46043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>長寿看護学演習Ａ－Ⅰ
成育看護学演習Ａ－Ⅳ(母性)</v>
      </c>
      <c r="N503" s="842"/>
      <c r="O503" s="843" t="str">
        <f>VLOOKUP($C502,'2025年度(M2後期)'!$B$5:$N$207,COLUMN('2025年度(M2後期)'!$C$5),0)&amp;""</f>
        <v>特別研究</v>
      </c>
      <c r="P503" s="844"/>
      <c r="Q503" s="843" t="str">
        <f>VLOOKUP($C502,'2025年度(D1後期)'!$B$5:$N$207,COLUMN('2025年度(D1後期)'!$C$5),0)&amp;""</f>
        <v>看護教育学演習Ｂ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559" t="s">
        <v>100</v>
      </c>
      <c r="V503" s="814" t="s">
        <v>664</v>
      </c>
      <c r="Z503" s="866" t="str">
        <f>A503</f>
        <v xml:space="preserve">１時限（09：20～10：50） </v>
      </c>
      <c r="AA503" s="816" t="s">
        <v>665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 t="s">
        <v>191</v>
      </c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59" t="s">
        <v>666</v>
      </c>
      <c r="V504" s="695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80" t="str">
        <f>VLOOKUP($C502,'2025年度(2年後期)'!$B$5:$N$207,COLUMN('2025年度(2年後期)'!$C$5)+1,0)&amp;""</f>
        <v>201</v>
      </c>
      <c r="F505" s="881"/>
      <c r="G505" s="838" t="str">
        <f>VLOOKUP($C502,'2025年度(3年後期)'!$B$5:$N$207,COLUMN('2025年度(3年後期)'!$C$5)+1,0)&amp;""</f>
        <v>母性:301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長寿:別途指定
成育:別途指定</v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559" t="s">
        <v>205</v>
      </c>
      <c r="V505" s="695" t="s">
        <v>191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59" t="s">
        <v>665</v>
      </c>
      <c r="V506" s="695" t="s">
        <v>182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>長寿看護学演習Ａ－Ⅰ
成育看護学演習Ａ－Ⅳ(母性)</v>
      </c>
      <c r="N507" s="844"/>
      <c r="O507" s="854" t="str">
        <f>VLOOKUP($C502,'2025年度(M2後期)'!$B$5:$N$207,COLUMN('2025年度(M2後期)'!$E$5),0)&amp;""</f>
        <v>特別研究</v>
      </c>
      <c r="P507" s="844"/>
      <c r="Q507" s="854" t="str">
        <f>VLOOKUP($C502,'2025年度(D1後期)'!$B$5:$N$207,COLUMN('2025年度(D1後期)'!$E$5),0)&amp;""</f>
        <v>看護教育学演習Ｂ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21"/>
      <c r="V507" s="695"/>
      <c r="W507" s="582" t="s">
        <v>233</v>
      </c>
      <c r="Z507" s="855" t="str">
        <f>A507</f>
        <v>２時限（11：00～12：30）</v>
      </c>
      <c r="AA507" s="816"/>
      <c r="AB507" s="816"/>
      <c r="AC507" s="816"/>
      <c r="AD507" s="816" t="s">
        <v>667</v>
      </c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 t="s">
        <v>191</v>
      </c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V508" s="695"/>
      <c r="W508" s="582" t="s">
        <v>667</v>
      </c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80" t="str">
        <f>VLOOKUP($C502,'2025年度(2年後期)'!$B$5:$N$207,COLUMN('2025年度(2年後期)'!$E$5)+1,0)&amp;""</f>
        <v>201</v>
      </c>
      <c r="F509" s="881"/>
      <c r="G509" s="838" t="str">
        <f>VLOOKUP($C502,'2025年度(3年後期)'!$B$5:$N$207,COLUMN('2025年度(3年後期)'!$E$5)+1,0)&amp;""</f>
        <v>母性:301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
成育:別途指定</v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V509" s="695"/>
      <c r="W509" s="582" t="s">
        <v>535</v>
      </c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V510" s="695"/>
      <c r="W510" s="582" t="s">
        <v>668</v>
      </c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W511" s="582"/>
      <c r="Z511" s="855" t="str">
        <f>A511</f>
        <v>昼休み（12：30～13：30）</v>
      </c>
      <c r="AA511" s="816"/>
      <c r="AB511" s="816"/>
      <c r="AC511" s="816"/>
      <c r="AD511" s="905" t="s">
        <v>667</v>
      </c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W512" s="582"/>
      <c r="Z512" s="855"/>
      <c r="AA512" s="817"/>
      <c r="AB512" s="817"/>
      <c r="AC512" s="817"/>
      <c r="AD512" s="906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W513" s="582"/>
      <c r="Z513" s="855"/>
      <c r="AA513" s="817"/>
      <c r="AB513" s="817"/>
      <c r="AC513" s="817"/>
      <c r="AD513" s="906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W514" s="582"/>
      <c r="Z514" s="856"/>
      <c r="AA514" s="818"/>
      <c r="AB514" s="818"/>
      <c r="AC514" s="818"/>
      <c r="AD514" s="907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>小児看護援助論Ⅰ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21"/>
      <c r="W515" s="582"/>
      <c r="Z515" s="855" t="str">
        <f>A515</f>
        <v>３時限（13：30～15：00）</v>
      </c>
      <c r="AA515" s="816"/>
      <c r="AB515" s="816"/>
      <c r="AC515" s="816"/>
      <c r="AD515" s="905" t="s">
        <v>667</v>
      </c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>遠藤　数江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W516" s="582"/>
      <c r="Z516" s="855"/>
      <c r="AA516" s="817"/>
      <c r="AB516" s="817"/>
      <c r="AC516" s="817"/>
      <c r="AD516" s="906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W517" s="582"/>
      <c r="Z517" s="855"/>
      <c r="AA517" s="817"/>
      <c r="AB517" s="817"/>
      <c r="AC517" s="817"/>
      <c r="AD517" s="906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W518" s="582"/>
      <c r="Z518" s="856"/>
      <c r="AA518" s="818"/>
      <c r="AB518" s="818"/>
      <c r="AC518" s="818"/>
      <c r="AD518" s="907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中国語</v>
      </c>
      <c r="D519" s="902"/>
      <c r="E519" s="871" t="str">
        <f>VLOOKUP($C502,'2025年度(2年後期)'!$B$5:$N$207,COLUMN('2025年度(2年後期)'!$I$5),0)&amp;""</f>
        <v>成人看護援助論Ⅱ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5" t="str">
        <f>A519</f>
        <v>４時限（15：10～16：40）</v>
      </c>
      <c r="AA519" s="816" t="s">
        <v>436</v>
      </c>
      <c r="AB519" s="816"/>
      <c r="AC519" s="816"/>
      <c r="AD519" s="905" t="s">
        <v>667</v>
      </c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905" t="s">
        <v>367</v>
      </c>
      <c r="BK519" s="905" t="s">
        <v>271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黄　馨逸</v>
      </c>
      <c r="D520" s="885"/>
      <c r="E520" s="861" t="str">
        <f>IFERROR(VLOOKUP(E519,科目・教員!$A$2:$B$349,2,0),"")</f>
        <v>藤澤　雄太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87" t="s">
        <v>193</v>
      </c>
      <c r="V520" s="767" t="s">
        <v>193</v>
      </c>
      <c r="Z520" s="855"/>
      <c r="AA520" s="817"/>
      <c r="AB520" s="817"/>
      <c r="AC520" s="817"/>
      <c r="AD520" s="906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906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101</v>
      </c>
      <c r="D521" s="885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87" t="s">
        <v>271</v>
      </c>
      <c r="V521" s="767" t="s">
        <v>367</v>
      </c>
      <c r="Z521" s="855"/>
      <c r="AA521" s="817"/>
      <c r="AB521" s="817"/>
      <c r="AC521" s="817"/>
      <c r="AD521" s="906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906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116</v>
      </c>
      <c r="D522" s="883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87" t="s">
        <v>182</v>
      </c>
      <c r="V522" s="767" t="s">
        <v>325</v>
      </c>
      <c r="Z522" s="856"/>
      <c r="AA522" s="818"/>
      <c r="AB522" s="818"/>
      <c r="AC522" s="818"/>
      <c r="AD522" s="907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907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中国語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Z523" s="85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黄　馨逸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101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82" t="s">
        <v>116</v>
      </c>
      <c r="D526" s="883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46044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英語Ⅰ(AC)</v>
      </c>
      <c r="D528" s="879"/>
      <c r="E528" s="843" t="str">
        <f>VLOOKUP($C527,'2025年度(2年後期)'!$B$5:$N$207,COLUMN('2025年度(2年後期)'!$C$5),0)&amp;""</f>
        <v>老年看護学概論</v>
      </c>
      <c r="F528" s="844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がん看護学演習Ａ－Ⅲ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看護情報・管理学演習Ｂ
長寿看護学演習Ｂ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559" t="s">
        <v>100</v>
      </c>
      <c r="W528" s="655" t="s">
        <v>357</v>
      </c>
      <c r="Z528" s="866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61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 t="s">
        <v>669</v>
      </c>
      <c r="BJ528" s="816"/>
      <c r="BK528" s="905"/>
      <c r="BL528" s="905"/>
      <c r="BM528" s="905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ﾊﾟｳﾗ･ﾍﾞﾙｳﾞｧﾝｹﾞﾙ</v>
      </c>
      <c r="D529" s="881"/>
      <c r="E529" s="838" t="str">
        <f>IFERROR(VLOOKUP(E528,科目・教員!$A$2:$B$349,2,0),"")</f>
        <v>綿貫　成明</v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95" t="s">
        <v>670</v>
      </c>
      <c r="W529" s="655" t="s">
        <v>183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38" t="str">
        <f>VLOOKUP($C527,'2025年度(2年後期)'!$B$5:$N$207,COLUMN('2025年度(2年後期)'!$C$5)+1,0)&amp;""</f>
        <v>201・202</v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情報:別途指定
長寿:別途指定</v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W530" s="655" t="s">
        <v>84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88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61</v>
      </c>
      <c r="W531" s="655" t="s">
        <v>194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911" t="str">
        <f>VLOOKUP($C527,'2025年度(1年後期)'!$B$5:$N$207,COLUMN('2025年度(1年後期)'!$E$5),0)&amp;""</f>
        <v>英語Ⅰ(AC)</v>
      </c>
      <c r="D532" s="879"/>
      <c r="E532" s="843" t="str">
        <f>VLOOKUP($C527,'2025年度(2年後期)'!$B$5:$N$207,COLUMN('2025年度(2年後期)'!$E$5),0)&amp;""</f>
        <v>老年看護学概論</v>
      </c>
      <c r="F532" s="844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がん看護学演習Ａ－Ⅲ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看護情報・管理学演習Ｂ
長寿看護学演習Ｂ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25"/>
      <c r="Z532" s="85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912" t="str">
        <f>IFERROR(VLOOKUP(C532,科目・教員!$A$2:$B$349,2,0),"")</f>
        <v>ﾊﾟｳﾗ･ﾍﾞﾙｳﾞｧﾝｹﾞﾙ</v>
      </c>
      <c r="D533" s="881"/>
      <c r="E533" s="838" t="str">
        <f>IFERROR(VLOOKUP(E532,科目・教員!$A$2:$B$349,2,0),"")</f>
        <v>綿貫　成明</v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912" t="str">
        <f>VLOOKUP($C527,'2025年度(1年後期)'!$B$5:$N$207,COLUMN('2025年度(1年後期)'!$E$5)+1,0)&amp;""</f>
        <v>101</v>
      </c>
      <c r="D534" s="881"/>
      <c r="E534" s="838" t="str">
        <f>VLOOKUP($C527,'2025年度(2年後期)'!$B$5:$N$207,COLUMN('2025年度(2年後期)'!$E$5)+1,0)&amp;""</f>
        <v>201・202</v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情報:別途指定
長寿:別途指定</v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82" t="s">
        <v>116</v>
      </c>
      <c r="D535" s="883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54"/>
      <c r="E540" s="927" t="str">
        <f>VLOOKUP($C527,'2025年度(2年後期)'!$B$5:$N$207,COLUMN('2025年度(2年後期)'!$G$5),0)&amp;""</f>
        <v>英語S</v>
      </c>
      <c r="F540" s="902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>国試対策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559" t="s">
        <v>129</v>
      </c>
      <c r="Z540" s="85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151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928" t="str">
        <f>IFERROR(VLOOKUP(E540,科目・教員!$A$2:$B$349,2,0),"")</f>
        <v>ﾊﾟｳﾗ･ﾍﾞﾙｳﾞｧﾝｹﾞﾙ</v>
      </c>
      <c r="F541" s="885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 t="s">
        <v>626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928" t="str">
        <f>VLOOKUP($C527,'2025年度(2年後期)'!$B$5:$N$207,COLUMN('2025年度(2年後期)'!$G$5)+1,0)&amp;""</f>
        <v>202</v>
      </c>
      <c r="F542" s="885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82" t="s">
        <v>116</v>
      </c>
      <c r="F543" s="883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 t="s">
        <v>151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54"/>
      <c r="E544" s="871" t="str">
        <f>VLOOKUP($C527,'2025年度(2年後期)'!$B$5:$N$207,COLUMN('2025年度(2年後期)'!$I$5),0)&amp;""</f>
        <v>小児看護学概論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>国試対策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Z544" s="85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水野　正之</v>
      </c>
      <c r="D545" s="857"/>
      <c r="E545" s="861" t="str">
        <f>IFERROR(VLOOKUP(E544,科目・教員!$A$2:$B$349,2,0),"")</f>
        <v>来生　奈巳子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03"/>
      <c r="D547" s="904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718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 t="s">
        <v>671</v>
      </c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718" t="s">
        <v>671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718" t="s">
        <v>390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903"/>
      <c r="D551" s="904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718" t="s">
        <v>672</v>
      </c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46045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46045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44"/>
      <c r="E553" s="878" t="str">
        <f>VLOOKUP($C552,'2025年度(2年後期)'!$B$5:$N$207,COLUMN('2025年度(2年後期)'!$C$5),0)&amp;""</f>
        <v>英語Ⅲ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がん看護学演習Ａ－Ⅲ</v>
      </c>
      <c r="N553" s="842"/>
      <c r="O553" s="843" t="str">
        <f>VLOOKUP($C552,'2025年度(M2後期)'!$B$5:$N$207,COLUMN('2025年度(M2後期)'!$C$5),0)&amp;""</f>
        <v>感染管理看護学演習Ａ－Ⅱ
特別研究</v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>特別研究</v>
      </c>
      <c r="T553" s="844"/>
      <c r="U553" s="704" t="s">
        <v>99</v>
      </c>
      <c r="X553" s="783" t="s">
        <v>302</v>
      </c>
      <c r="Z553" s="866" t="str">
        <f>A553</f>
        <v xml:space="preserve">１時限（09：20～10：50） </v>
      </c>
      <c r="AA553" s="816" t="s">
        <v>484</v>
      </c>
      <c r="AB553" s="816"/>
      <c r="AC553" s="816"/>
      <c r="AD553" s="816"/>
      <c r="AE553" s="816"/>
      <c r="AF553" s="816"/>
      <c r="AG553" s="816" t="s">
        <v>448</v>
      </c>
      <c r="AH553" s="816" t="s">
        <v>437</v>
      </c>
      <c r="AI553" s="816"/>
      <c r="AJ553" s="816"/>
      <c r="AK553" s="816"/>
      <c r="AL553" s="816"/>
      <c r="AM553" s="817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 t="s">
        <v>169</v>
      </c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 t="s">
        <v>411</v>
      </c>
      <c r="BL553" s="905" t="s">
        <v>167</v>
      </c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藤澤　雄太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704" t="s">
        <v>412</v>
      </c>
      <c r="X554" s="783" t="s">
        <v>170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201</v>
      </c>
      <c r="F555" s="881"/>
      <c r="G555" s="838" t="str">
        <f>VLOOKUP($C552,'2025年度(3年後期)'!$B$5:$N$207,COLUMN('2025年度(3年後期)'!$C$5)+1,0)&amp;""</f>
        <v>母性:301　小児:202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別途指定</v>
      </c>
      <c r="N555" s="837"/>
      <c r="O555" s="838" t="str">
        <f>VLOOKUP($C552,'2025年度(M2後期)'!$B$5:$N$207,COLUMN('2025年度(M2後期)'!$C$5)+1,0)&amp;""</f>
        <v>感染:別途指定</v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704" t="s">
        <v>411</v>
      </c>
      <c r="X555" s="783" t="s">
        <v>167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908" t="s">
        <v>116</v>
      </c>
      <c r="F556" s="909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704" t="s">
        <v>182</v>
      </c>
      <c r="X556" s="783" t="s">
        <v>388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44"/>
      <c r="E557" s="878" t="str">
        <f>VLOOKUP($C552,'2025年度(2年後期)'!$B$5:$N$207,COLUMN('2025年度(2年後期)'!$E$5),0)&amp;""</f>
        <v>英語Ⅲ</v>
      </c>
      <c r="F557" s="879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がん看護学演習Ａ－Ⅲ</v>
      </c>
      <c r="N557" s="844"/>
      <c r="O557" s="854" t="str">
        <f>VLOOKUP($C552,'2025年度(M2後期)'!$B$5:$N$207,COLUMN('2025年度(M2後期)'!$E$5),0)&amp;""</f>
        <v>感染管理看護学演習Ａ－Ⅱ
特別研究</v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>特別研究</v>
      </c>
      <c r="T557" s="844"/>
      <c r="U557" s="559"/>
      <c r="V557" s="655" t="s">
        <v>188</v>
      </c>
      <c r="X557" s="783"/>
      <c r="Z557" s="855" t="str">
        <f>A557</f>
        <v>２時限（11：00～12：30）</v>
      </c>
      <c r="AA557" s="816" t="s">
        <v>524</v>
      </c>
      <c r="AB557" s="816"/>
      <c r="AC557" s="816"/>
      <c r="AD557" s="816"/>
      <c r="AE557" s="816"/>
      <c r="AF557" s="816"/>
      <c r="AG557" s="816" t="s">
        <v>448</v>
      </c>
      <c r="AH557" s="816" t="s">
        <v>437</v>
      </c>
      <c r="AI557" s="816"/>
      <c r="AJ557" s="816"/>
      <c r="AK557" s="816"/>
      <c r="AL557" s="816"/>
      <c r="AM557" s="817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 t="s">
        <v>169</v>
      </c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 t="s">
        <v>669</v>
      </c>
      <c r="BJ557" s="816"/>
      <c r="BK557" s="905" t="s">
        <v>411</v>
      </c>
      <c r="BL557" s="905" t="s">
        <v>167</v>
      </c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森　那美子</v>
      </c>
      <c r="D558" s="837"/>
      <c r="E558" s="880" t="str">
        <f>IFERROR(VLOOKUP(E557,科目・教員!$A$2:$B$349,2,0),"")</f>
        <v>ﾊﾟｳﾗ･ﾍﾞﾙｳﾞｧﾝｹﾞﾙ</v>
      </c>
      <c r="F558" s="881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559"/>
      <c r="V558" s="655" t="s">
        <v>183</v>
      </c>
      <c r="X558" s="783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</v>
      </c>
      <c r="D559" s="837"/>
      <c r="E559" s="880" t="str">
        <f>VLOOKUP($C552,'2025年度(2年後期)'!$B$5:$N$207,COLUMN('2025年度(2年後期)'!$E$5)+1,0)&amp;""</f>
        <v>201</v>
      </c>
      <c r="F559" s="881"/>
      <c r="G559" s="838" t="str">
        <f>VLOOKUP($C552,'2025年度(3年後期)'!$B$5:$N$207,COLUMN('2025年度(3年後期)'!$E$5)+1,0)&amp;""</f>
        <v>母性:301　小児:202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別途指定</v>
      </c>
      <c r="N559" s="837"/>
      <c r="O559" s="857" t="str">
        <f>VLOOKUP($C552,'2025年度(M2後期)'!$B$5:$N$207,COLUMN('2025年度(M2後期)'!$E$5)+1,0)&amp;""</f>
        <v>感染:別途指定</v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559"/>
      <c r="V559" s="655" t="s">
        <v>84</v>
      </c>
      <c r="X559" s="783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908" t="s">
        <v>116</v>
      </c>
      <c r="F560" s="909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559"/>
      <c r="V560" s="655" t="s">
        <v>194</v>
      </c>
      <c r="X560" s="783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54"/>
      <c r="E565" s="871" t="str">
        <f>VLOOKUP($C552,'2025年度(2年後期)'!$B$5:$N$207,COLUMN('2025年度(2年後期)'!$G$5),0)&amp;""</f>
        <v>生活援助論Ⅳ(ABCD:1･２年生合同)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5" t="str">
        <f>A565</f>
        <v>３時限（13：30～15：00）</v>
      </c>
      <c r="AA565" s="816" t="s">
        <v>665</v>
      </c>
      <c r="AB565" s="816"/>
      <c r="AC565" s="816"/>
      <c r="AD565" s="816"/>
      <c r="AE565" s="816"/>
      <c r="AF565" s="816"/>
      <c r="AG565" s="816" t="s">
        <v>674</v>
      </c>
      <c r="AH565" s="816" t="s">
        <v>674</v>
      </c>
      <c r="AI565" s="816" t="s">
        <v>674</v>
      </c>
      <c r="AJ565" s="816" t="s">
        <v>674</v>
      </c>
      <c r="AK565" s="816"/>
      <c r="AL565" s="816" t="s">
        <v>674</v>
      </c>
      <c r="AM565" s="817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 t="s">
        <v>437</v>
      </c>
      <c r="AY565" s="816"/>
      <c r="AZ565" s="816"/>
      <c r="BA565" s="816" t="s">
        <v>675</v>
      </c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201･202･203･204･基礎実</v>
      </c>
      <c r="D567" s="857"/>
      <c r="E567" s="861" t="str">
        <f>VLOOKUP($C552,'2025年度(2年後期)'!$B$5:$N$207,COLUMN('2025年度(2年後期)'!$G$5)+1,0)&amp;""</f>
        <v>201･202･203･204･基礎実</v>
      </c>
      <c r="F567" s="857"/>
      <c r="G567" s="861" t="str">
        <f>VLOOKUP($C552,'2025年度(3年後期)'!$B$5:$N$207,COLUMN('2025年度(3年後期)'!$G$5)+1,0)&amp;""</f>
        <v>小児:302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903"/>
      <c r="D568" s="904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473" t="s">
        <v>665</v>
      </c>
      <c r="V568" s="607" t="s">
        <v>260</v>
      </c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>成人看護援助論Ⅱ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5" t="str">
        <f>A569</f>
        <v>４時限（15：10～16：40）</v>
      </c>
      <c r="AA569" s="816"/>
      <c r="AB569" s="816"/>
      <c r="AC569" s="816"/>
      <c r="AD569" s="816" t="s">
        <v>263</v>
      </c>
      <c r="AE569" s="816"/>
      <c r="AF569" s="816"/>
      <c r="AG569" s="816" t="s">
        <v>76</v>
      </c>
      <c r="AH569" s="816"/>
      <c r="AI569" s="816"/>
      <c r="AJ569" s="816"/>
      <c r="AK569" s="816"/>
      <c r="AL569" s="816"/>
      <c r="AM569" s="817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 t="s">
        <v>271</v>
      </c>
      <c r="AX569" s="816"/>
      <c r="AY569" s="816"/>
      <c r="AZ569" s="816"/>
      <c r="BA569" s="816" t="s">
        <v>675</v>
      </c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>藤澤　雄太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559" t="s">
        <v>265</v>
      </c>
      <c r="V572" s="634" t="s">
        <v>113</v>
      </c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5" t="str">
        <f>A573</f>
        <v>５時限（16：50～18：20）</v>
      </c>
      <c r="AA573" s="816"/>
      <c r="AB573" s="816"/>
      <c r="AC573" s="816"/>
      <c r="AD573" s="816" t="s">
        <v>263</v>
      </c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 t="s">
        <v>627</v>
      </c>
      <c r="BA573" s="816" t="s">
        <v>675</v>
      </c>
      <c r="BB573" s="816"/>
      <c r="BC573" s="816"/>
      <c r="BD573" s="816"/>
      <c r="BE573" s="816"/>
      <c r="BF573" s="816"/>
      <c r="BG573" s="816"/>
      <c r="BH573" s="816"/>
      <c r="BI573" s="816"/>
      <c r="BJ573" s="816" t="s">
        <v>139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594"/>
      <c r="V576" s="608" t="s">
        <v>69</v>
      </c>
      <c r="W576" s="800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46046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46046</v>
      </c>
      <c r="V577" s="826"/>
      <c r="W577" s="937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7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7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7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7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46047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46047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7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7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7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7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46048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46048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44"/>
      <c r="E628" s="843" t="str">
        <f>VLOOKUP($C627,'2025年度(2年後期)'!$B$5:$N$207,COLUMN('2025年度(2年後期)'!$C$5),0)&amp;""</f>
        <v>成人看護援助論Ⅱ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感染管理看護学演習Ａ－Ⅰ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Z628" s="866" t="str">
        <f>A628</f>
        <v xml:space="preserve">１時限（09：20～10：50） </v>
      </c>
      <c r="AA628" s="816" t="s">
        <v>677</v>
      </c>
      <c r="AB628" s="816"/>
      <c r="AC628" s="816"/>
      <c r="AD628" s="816" t="s">
        <v>104</v>
      </c>
      <c r="AE628" s="816"/>
      <c r="AF628" s="816"/>
      <c r="AG628" s="816" t="s">
        <v>76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>藤澤　雄太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>在宅:在宅実　母性:301</v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感染:別途指定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44"/>
      <c r="E632" s="843" t="str">
        <f>VLOOKUP($C627,'2025年度(2年後期)'!$B$5:$N$207,COLUMN('2025年度(2年後期)'!$E$5),0)&amp;""</f>
        <v>成人看護援助論Ⅱ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感染管理看護学演習Ａ－Ⅰ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>特別研究</v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 t="s">
        <v>104</v>
      </c>
      <c r="AE632" s="816"/>
      <c r="AF632" s="816"/>
      <c r="AG632" s="816" t="s">
        <v>76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>藤澤　雄太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>在宅:在宅実　母性:301</v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感染:別途指定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54"/>
      <c r="E640" s="871" t="str">
        <f>VLOOKUP($C627,'2025年度(2年後期)'!$B$5:$N$207,COLUMN('2025年度(2年後期)'!$G$5),0)&amp;""</f>
        <v>小児看護援助論Ⅰ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559" t="s">
        <v>129</v>
      </c>
      <c r="Z640" s="855" t="str">
        <f>A640</f>
        <v>３時限（13：30～15：00）</v>
      </c>
      <c r="AA640" s="816" t="s">
        <v>151</v>
      </c>
      <c r="AB640" s="816"/>
      <c r="AC640" s="816"/>
      <c r="AD640" s="816" t="s">
        <v>104</v>
      </c>
      <c r="AE640" s="816"/>
      <c r="AF640" s="816"/>
      <c r="AG640" s="816" t="s">
        <v>353</v>
      </c>
      <c r="AH640" s="816"/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>遠藤　数江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59" t="s">
        <v>626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>201</v>
      </c>
      <c r="F642" s="857"/>
      <c r="G642" s="861" t="str">
        <f>VLOOKUP($C627,'2025年度(3年後期)'!$B$5:$N$207,COLUMN('2025年度(3年後期)'!$G$5)+1,0)&amp;""</f>
        <v>在宅:在宅実</v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59" t="s">
        <v>205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559" t="s">
        <v>151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54"/>
      <c r="E644" s="871" t="str">
        <f>VLOOKUP($C627,'2025年度(2年後期)'!$B$5:$N$207,COLUMN('2025年度(2年後期)'!$I$5),0)&amp;""</f>
        <v>母性看護援助論Ⅱ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 t="s">
        <v>508</v>
      </c>
      <c r="AH644" s="816"/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>池田　真弓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>201</v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561" t="s">
        <v>527</v>
      </c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 t="s">
        <v>627</v>
      </c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561" t="s">
        <v>498</v>
      </c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561" t="s">
        <v>143</v>
      </c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56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46049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46049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44"/>
      <c r="E653" s="843" t="str">
        <f>VLOOKUP($C652,'2025年度(2年後期)'!$B$5:$N$207,COLUMN('2025年度(2年後期)'!$C$5),0)&amp;""</f>
        <v>看護基礎理論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成育看護学演習Ｂ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25"/>
      <c r="V653" s="695" t="s">
        <v>207</v>
      </c>
      <c r="Z653" s="866" t="str">
        <f>A653</f>
        <v xml:space="preserve">１時限（09：20～10：50） </v>
      </c>
      <c r="AA653" s="816" t="s">
        <v>678</v>
      </c>
      <c r="AB653" s="816"/>
      <c r="AC653" s="816"/>
      <c r="AD653" s="816"/>
      <c r="AE653" s="816"/>
      <c r="AF653" s="816"/>
      <c r="AG653" s="816" t="s">
        <v>154</v>
      </c>
      <c r="AH653" s="816"/>
      <c r="AI653" s="816"/>
      <c r="AJ653" s="816"/>
      <c r="AK653" s="816"/>
      <c r="AL653" s="816"/>
      <c r="AM653" s="817"/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 t="s">
        <v>628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>水野　正之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V654" s="695" t="s">
        <v>628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>101</v>
      </c>
      <c r="D655" s="837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母性:301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国際:別途指定
教育:別途指定
成育:別途指定
成育:別途指定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別途指定</v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V655" s="695" t="s">
        <v>387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913"/>
      <c r="D656" s="914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V656" s="695" t="s">
        <v>144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44"/>
      <c r="E657" s="843" t="str">
        <f>VLOOKUP($C652,'2025年度(2年後期)'!$B$5:$N$207,COLUMN('2025年度(2年後期)'!$E$5),0)&amp;""</f>
        <v>成人看護援助論Ⅱ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成育看護学演習Ｂ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08" t="s">
        <v>418</v>
      </c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 t="s">
        <v>76</v>
      </c>
      <c r="AH657" s="816"/>
      <c r="AI657" s="816"/>
      <c r="AJ657" s="816"/>
      <c r="AK657" s="816"/>
      <c r="AL657" s="816"/>
      <c r="AM657" s="817"/>
      <c r="AN657" s="816" t="s">
        <v>528</v>
      </c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 t="s">
        <v>628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>藤澤　雄太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08" t="s">
        <v>529</v>
      </c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母性:301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国際:別途指定
教育:別途指定
成育:別途指定
成育:別途指定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別途指定</v>
      </c>
      <c r="R659" s="837"/>
      <c r="S659" s="857" t="str">
        <f>VLOOKUP($C652,'2025年度(D23後期)'!$B$5:$N$207,COLUMN('2025年度(D23後期)'!$E$5)+1,0)&amp;""</f>
        <v/>
      </c>
      <c r="T659" s="837"/>
      <c r="U659" s="642" t="s">
        <v>359</v>
      </c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09" t="s">
        <v>530</v>
      </c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 t="s">
        <v>528</v>
      </c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54"/>
      <c r="E665" s="871" t="str">
        <f>VLOOKUP($C652,'2025年度(2年後期)'!$B$5:$N$207,COLUMN('2025年度(2年後期)'!$G$5),0)&amp;""</f>
        <v>精神看護学概論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>感染管理看護学演習Ｂ
成人看護学演習Ｂ</v>
      </c>
      <c r="R665" s="854"/>
      <c r="S665" s="872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382</v>
      </c>
      <c r="AH665" s="816"/>
      <c r="AI665" s="816"/>
      <c r="AJ665" s="816"/>
      <c r="AK665" s="816"/>
      <c r="AL665" s="816"/>
      <c r="AM665" s="817"/>
      <c r="AN665" s="816" t="s">
        <v>528</v>
      </c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 t="s">
        <v>84</v>
      </c>
      <c r="BJ665" s="816"/>
      <c r="BK665" s="905"/>
      <c r="BL665" s="905" t="s">
        <v>628</v>
      </c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森　真喜子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V666" s="655" t="s">
        <v>183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>感染:別途指定
成人:別途指定</v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V667" s="655" t="s">
        <v>84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V668" s="655" t="s">
        <v>194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>感染管理看護学演習Ｂ
成人看護学演習Ｂ</v>
      </c>
      <c r="R669" s="854"/>
      <c r="S669" s="872" t="str">
        <f>VLOOKUP($C652,'2025年度(D23後期)'!$B$5:$N$207,COLUMN('2025年度(D23後期)'!$I$5),0)&amp;""</f>
        <v>特別研究</v>
      </c>
      <c r="T669" s="854"/>
      <c r="U669" s="561" t="s">
        <v>81</v>
      </c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7"/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224</v>
      </c>
      <c r="BJ669" s="816"/>
      <c r="BK669" s="905"/>
      <c r="BL669" s="905" t="s">
        <v>628</v>
      </c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61" t="s">
        <v>225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>感染:別途指定
成人:別途指定</v>
      </c>
      <c r="R671" s="857"/>
      <c r="S671" s="862" t="str">
        <f>VLOOKUP($C652,'2025年度(D23後期)'!$B$5:$N$207,COLUMN('2025年度(D23後期)'!$I$5)+1,0)&amp;""</f>
        <v/>
      </c>
      <c r="T671" s="857"/>
      <c r="U671" s="561" t="s">
        <v>86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13"/>
      <c r="D672" s="915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61" t="s">
        <v>224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 t="s">
        <v>628</v>
      </c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46050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46050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78" t="str">
        <f>VLOOKUP($C677,'2025年度(2年後期)'!$B$5:$N$207,COLUMN('2025年度(2年後期)'!$C$5),0)&amp;""</f>
        <v>英語Ⅲ</v>
      </c>
      <c r="F678" s="879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長寿看護学演習Ａ－Ⅰ
成育看護学演習Ａ－Ⅳ(母性)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看護教育学演習Ｂ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559" t="s">
        <v>580</v>
      </c>
      <c r="W678" s="655" t="s">
        <v>357</v>
      </c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 t="s">
        <v>76</v>
      </c>
      <c r="AH678" s="816"/>
      <c r="AI678" s="816"/>
      <c r="AJ678" s="816"/>
      <c r="AK678" s="816"/>
      <c r="AL678" s="816" t="s">
        <v>679</v>
      </c>
      <c r="AM678" s="817"/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169</v>
      </c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 t="s">
        <v>84</v>
      </c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80" t="str">
        <f>IFERROR(VLOOKUP(E678,科目・教員!$A$2:$B$349,2,0),"")</f>
        <v>ﾊﾟｳﾗ･ﾍﾞﾙｳﾞｧﾝｹﾞﾙ</v>
      </c>
      <c r="F679" s="881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559" t="s">
        <v>680</v>
      </c>
      <c r="W679" s="655" t="s">
        <v>183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80" t="str">
        <f>VLOOKUP($C677,'2025年度(2年後期)'!$B$5:$N$207,COLUMN('2025年度(2年後期)'!$C$5)+1,0)&amp;""</f>
        <v>201</v>
      </c>
      <c r="F680" s="881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長寿:別途指定
成育:別途指定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559" t="s">
        <v>404</v>
      </c>
      <c r="W680" s="655" t="s">
        <v>669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82" t="s">
        <v>391</v>
      </c>
      <c r="F681" s="88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559" t="s">
        <v>681</v>
      </c>
      <c r="W681" s="655" t="s">
        <v>194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44"/>
      <c r="E682" s="878" t="str">
        <f>VLOOKUP($C677,'2025年度(2年後期)'!$B$5:$N$207,COLUMN('2025年度(2年後期)'!$E$5),0)&amp;""</f>
        <v>英語Ⅲ</v>
      </c>
      <c r="F682" s="879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
成育看護学演習Ａ－Ⅳ(母性)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看護教育学演習Ｂ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08" t="s">
        <v>418</v>
      </c>
      <c r="Z682" s="855" t="str">
        <f>A682</f>
        <v>２時限（11：00～12：30）</v>
      </c>
      <c r="AA682" s="816" t="s">
        <v>524</v>
      </c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7"/>
      <c r="AN682" s="816" t="s">
        <v>528</v>
      </c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169</v>
      </c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80" t="str">
        <f>IFERROR(VLOOKUP(E682,科目・教員!$A$2:$B$349,2,0),"")</f>
        <v>ﾊﾟｳﾗ･ﾍﾞﾙｳﾞｧﾝｹﾞﾙ</v>
      </c>
      <c r="F683" s="881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08" t="s">
        <v>529</v>
      </c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80" t="str">
        <f>VLOOKUP($C677,'2025年度(2年後期)'!$B$5:$N$207,COLUMN('2025年度(2年後期)'!$E$5)+1,0)&amp;""</f>
        <v>201</v>
      </c>
      <c r="F684" s="881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
成育:別途指定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642" t="s">
        <v>359</v>
      </c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82" t="s">
        <v>391</v>
      </c>
      <c r="F685" s="883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09" t="s">
        <v>530</v>
      </c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 t="s">
        <v>528</v>
      </c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54"/>
      <c r="E690" s="871" t="str">
        <f>VLOOKUP($C677,'2025年度(2年後期)'!$B$5:$N$207,COLUMN('2025年度(2年後期)'!$G$5),0)&amp;""</f>
        <v>成人看護援助論Ⅱ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561" t="s">
        <v>129</v>
      </c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7"/>
      <c r="AN690" s="816" t="s">
        <v>528</v>
      </c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 t="s">
        <v>124</v>
      </c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218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柏木　公一</v>
      </c>
      <c r="D691" s="857"/>
      <c r="E691" s="861" t="str">
        <f>IFERROR(VLOOKUP(E690,科目・教員!$A$2:$B$349,2,0),"")</f>
        <v>藤澤　雄太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561" t="s">
        <v>682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大講義室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561" t="s">
        <v>124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61" t="s">
        <v>113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901" t="str">
        <f>VLOOKUP($C677,'2025年度(1年後期)'!$B$5:$N$207,COLUMN('2025年度(1年後期)'!$I$5),0)&amp;""</f>
        <v>中国語</v>
      </c>
      <c r="D694" s="902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21"/>
      <c r="Z694" s="855" t="str">
        <f>A694</f>
        <v>４時限（15：10～16：40）</v>
      </c>
      <c r="AA694" s="816" t="s">
        <v>436</v>
      </c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7"/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84" t="str">
        <f>IFERROR(VLOOKUP(C694,科目・教員!$A$2:$B$349,2,0),"")</f>
        <v>黄　馨逸</v>
      </c>
      <c r="D695" s="885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84" t="str">
        <f>VLOOKUP($C677,'2025年度(1年後期)'!$B$5:$N$207,COLUMN('2025年度(1年後期)'!$I$5)+1,0)&amp;""</f>
        <v>101</v>
      </c>
      <c r="D696" s="885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82" t="s">
        <v>391</v>
      </c>
      <c r="D697" s="883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901" t="str">
        <f>VLOOKUP($C677,'2025年度(1年後期)'!$B$5:$N$207,COLUMN('2025年度(1年後期)'!$K$5),0)&amp;""</f>
        <v>中国語</v>
      </c>
      <c r="D698" s="902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 t="s">
        <v>436</v>
      </c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84" t="str">
        <f>IFERROR(VLOOKUP(C698,科目・教員!$A$2:$B$349,2,0),"")</f>
        <v>黄　馨逸</v>
      </c>
      <c r="D699" s="885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84" t="str">
        <f>VLOOKUP($C677,'2025年度(1年後期)'!$B$5:$N$207,COLUMN('2025年度(1年後期)'!$K$5)+1,0)&amp;""</f>
        <v>101</v>
      </c>
      <c r="D700" s="885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82" t="s">
        <v>391</v>
      </c>
      <c r="D701" s="883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46051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46051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78" t="str">
        <f>VLOOKUP($C702,'2025年度(2年後期)'!$B$5:$N$207,COLUMN('2025年度(2年後期)'!$C$5),0)&amp;""</f>
        <v>英語Ⅲ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>Ｍ･Ｄ論文審査会（3月申請者）</v>
      </c>
      <c r="N703" s="842"/>
      <c r="O703" s="843" t="str">
        <f>VLOOKUP($C702,'2025年度(M2後期)'!$B$5:$N$207,COLUMN('2025年度(M2後期)'!$C$5),0)&amp;""</f>
        <v>Ｍ･Ｄ論文審査会（3月申請者）</v>
      </c>
      <c r="P703" s="844"/>
      <c r="Q703" s="843" t="str">
        <f>VLOOKUP($C702,'2025年度(D1後期)'!$B$5:$N$207,COLUMN('2025年度(D1後期)'!$C$5),0)&amp;""</f>
        <v>Ｍ･Ｄ論文審査会（3月申請者）</v>
      </c>
      <c r="R703" s="844"/>
      <c r="S703" s="854" t="str">
        <f>VLOOKUP($C702,'2025年度(D23後期)'!$B$5:$N$207,COLUMN('2025年度(D23後期)'!$C$5),0)&amp;""</f>
        <v>Ｍ･Ｄ論文審査会（3月申請者）</v>
      </c>
      <c r="T703" s="844"/>
      <c r="U703" s="25"/>
      <c r="V703" s="695" t="s">
        <v>683</v>
      </c>
      <c r="Z703" s="866" t="str">
        <f>A703</f>
        <v xml:space="preserve">１時限（09：20～10：50） </v>
      </c>
      <c r="AA703" s="816" t="s">
        <v>684</v>
      </c>
      <c r="AB703" s="816" t="s">
        <v>685</v>
      </c>
      <c r="AC703" s="816"/>
      <c r="AD703" s="816"/>
      <c r="AE703" s="816"/>
      <c r="AF703" s="816"/>
      <c r="AG703" s="816" t="s">
        <v>684</v>
      </c>
      <c r="AH703" s="816" t="s">
        <v>448</v>
      </c>
      <c r="AI703" s="816"/>
      <c r="AJ703" s="816"/>
      <c r="AK703" s="816"/>
      <c r="AL703" s="816"/>
      <c r="AM703" s="817" t="s">
        <v>169</v>
      </c>
      <c r="AN703" s="816"/>
      <c r="AO703" s="816" t="s">
        <v>685</v>
      </c>
      <c r="AP703" s="816" t="s">
        <v>685</v>
      </c>
      <c r="AQ703" s="816" t="s">
        <v>685</v>
      </c>
      <c r="AR703" s="816"/>
      <c r="AS703" s="816"/>
      <c r="AT703" s="816"/>
      <c r="AU703" s="816"/>
      <c r="AV703" s="816" t="s">
        <v>203</v>
      </c>
      <c r="AW703" s="816" t="s">
        <v>684</v>
      </c>
      <c r="AX703" s="816" t="s">
        <v>685</v>
      </c>
      <c r="AY703" s="816"/>
      <c r="AZ703" s="817" t="s">
        <v>169</v>
      </c>
      <c r="BA703" s="816"/>
      <c r="BB703" s="816"/>
      <c r="BC703" s="816"/>
      <c r="BD703" s="816"/>
      <c r="BE703" s="816"/>
      <c r="BF703" s="816"/>
      <c r="BG703" s="816" t="s">
        <v>685</v>
      </c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5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V704" s="695" t="s">
        <v>686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80" t="str">
        <f>VLOOKUP($C702,'2025年度(2年後期)'!$B$5:$N$207,COLUMN('2025年度(2年後期)'!$C$5)+1,0)&amp;""</f>
        <v>202</v>
      </c>
      <c r="F705" s="881"/>
      <c r="G705" s="838" t="str">
        <f>VLOOKUP($C702,'2025年度(3年後期)'!$B$5:$N$207,COLUMN('2025年度(3年後期)'!$C$5)+1,0)&amp;""</f>
        <v>母性:304･母小実</v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101･201･301</v>
      </c>
      <c r="N705" s="837"/>
      <c r="O705" s="838" t="str">
        <f>VLOOKUP($C702,'2025年度(M2後期)'!$B$5:$N$207,COLUMN('2025年度(M2後期)'!$C$5)+1,0)&amp;""</f>
        <v>101･201･301</v>
      </c>
      <c r="P705" s="837"/>
      <c r="Q705" s="838" t="str">
        <f>VLOOKUP($C702,'2025年度(D1後期)'!$B$5:$N$207,COLUMN('2025年度(D1後期)'!$C$5)+1,0)&amp;""</f>
        <v>101･201･301</v>
      </c>
      <c r="R705" s="837"/>
      <c r="S705" s="857" t="str">
        <f>VLOOKUP($C702,'2025年度(D23後期)'!$B$5:$N$207,COLUMN('2025年度(D23後期)'!$C$5)+1,0)&amp;""</f>
        <v>101･201･301</v>
      </c>
      <c r="T705" s="837"/>
      <c r="U705" s="25"/>
      <c r="V705" s="695" t="s">
        <v>687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V706" s="695" t="s">
        <v>688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78" t="str">
        <f>VLOOKUP($C702,'2025年度(2年後期)'!$B$5:$N$207,COLUMN('2025年度(2年後期)'!$E$5),0)&amp;""</f>
        <v>英語Ⅲ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>Ｍ･Ｄ論文審査会（3月申請者）</v>
      </c>
      <c r="N707" s="844"/>
      <c r="O707" s="854" t="str">
        <f>VLOOKUP($C702,'2025年度(M2後期)'!$B$5:$N$207,COLUMN('2025年度(M2後期)'!$E$5),0)&amp;""</f>
        <v>Ｍ･Ｄ論文審査会（3月申請者）</v>
      </c>
      <c r="P707" s="844"/>
      <c r="Q707" s="854" t="str">
        <f>VLOOKUP($C702,'2025年度(D1後期)'!$B$5:$N$207,COLUMN('2025年度(D1後期)'!$E$5),0)&amp;""</f>
        <v>Ｍ･Ｄ論文審査会（3月申請者）</v>
      </c>
      <c r="R707" s="844"/>
      <c r="S707" s="854" t="str">
        <f>VLOOKUP($C702,'2025年度(D23後期)'!$B$5:$N$207,COLUMN('2025年度(D23後期)'!$E$5),0)&amp;""</f>
        <v>Ｍ･Ｄ論文審査会（3月申請者）</v>
      </c>
      <c r="T707" s="844"/>
      <c r="U707" s="708" t="s">
        <v>418</v>
      </c>
      <c r="V707" s="695"/>
      <c r="Z707" s="855" t="str">
        <f>A707</f>
        <v>２時限（11：00～12：30）</v>
      </c>
      <c r="AA707" s="816" t="s">
        <v>684</v>
      </c>
      <c r="AB707" s="816" t="s">
        <v>685</v>
      </c>
      <c r="AC707" s="816"/>
      <c r="AD707" s="816"/>
      <c r="AE707" s="816"/>
      <c r="AF707" s="816"/>
      <c r="AG707" s="816" t="s">
        <v>684</v>
      </c>
      <c r="AH707" s="816" t="s">
        <v>448</v>
      </c>
      <c r="AI707" s="816"/>
      <c r="AJ707" s="816"/>
      <c r="AK707" s="816"/>
      <c r="AL707" s="816"/>
      <c r="AM707" s="817" t="s">
        <v>169</v>
      </c>
      <c r="AN707" s="816" t="s">
        <v>528</v>
      </c>
      <c r="AO707" s="816" t="s">
        <v>685</v>
      </c>
      <c r="AP707" s="816" t="s">
        <v>685</v>
      </c>
      <c r="AQ707" s="816" t="s">
        <v>685</v>
      </c>
      <c r="AR707" s="816"/>
      <c r="AS707" s="816"/>
      <c r="AT707" s="816"/>
      <c r="AU707" s="816"/>
      <c r="AV707" s="816" t="s">
        <v>203</v>
      </c>
      <c r="AW707" s="816" t="s">
        <v>684</v>
      </c>
      <c r="AX707" s="816" t="s">
        <v>685</v>
      </c>
      <c r="AY707" s="816"/>
      <c r="AZ707" s="817" t="s">
        <v>169</v>
      </c>
      <c r="BA707" s="816"/>
      <c r="BB707" s="816"/>
      <c r="BC707" s="816"/>
      <c r="BD707" s="816"/>
      <c r="BE707" s="816"/>
      <c r="BF707" s="816"/>
      <c r="BG707" s="816" t="s">
        <v>685</v>
      </c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 t="s">
        <v>131</v>
      </c>
      <c r="BV707" s="816" t="s">
        <v>227</v>
      </c>
      <c r="BW707" s="816"/>
    </row>
    <row r="708" spans="1:75" ht="15">
      <c r="A708" s="855"/>
      <c r="B708" s="15" t="s">
        <v>58</v>
      </c>
      <c r="C708" s="836" t="str">
        <f>IFERROR(VLOOKUP(C707,科目・教員!$A$2:$B$349,2,0),"")</f>
        <v/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08" t="s">
        <v>529</v>
      </c>
      <c r="V708" s="695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80" t="str">
        <f>VLOOKUP($C702,'2025年度(2年後期)'!$B$5:$N$207,COLUMN('2025年度(2年後期)'!$E$5)+1,0)&amp;""</f>
        <v>202</v>
      </c>
      <c r="F709" s="881"/>
      <c r="G709" s="838" t="str">
        <f>VLOOKUP($C702,'2025年度(3年後期)'!$B$5:$N$207,COLUMN('2025年度(3年後期)'!$E$5)+1,0)&amp;""</f>
        <v>母性:304･母小実</v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101･201･301</v>
      </c>
      <c r="N709" s="837"/>
      <c r="O709" s="857" t="str">
        <f>VLOOKUP($C702,'2025年度(M2後期)'!$B$5:$N$207,COLUMN('2025年度(M2後期)'!$E$5)+1,0)&amp;""</f>
        <v>101･201･301</v>
      </c>
      <c r="P709" s="837"/>
      <c r="Q709" s="857" t="str">
        <f>VLOOKUP($C702,'2025年度(D1後期)'!$B$5:$N$207,COLUMN('2025年度(D1後期)'!$E$5)+1,0)&amp;""</f>
        <v>101･201･301</v>
      </c>
      <c r="R709" s="837"/>
      <c r="S709" s="857" t="str">
        <f>VLOOKUP($C702,'2025年度(D23後期)'!$B$5:$N$207,COLUMN('2025年度(D23後期)'!$E$5)+1,0)&amp;""</f>
        <v>101･201･301</v>
      </c>
      <c r="T709" s="837"/>
      <c r="U709" s="642" t="s">
        <v>359</v>
      </c>
      <c r="V709" s="695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>
      <c r="A710" s="869"/>
      <c r="B710" s="16" t="s">
        <v>62</v>
      </c>
      <c r="C710" s="903"/>
      <c r="D710" s="904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09" t="s">
        <v>530</v>
      </c>
      <c r="V710" s="695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5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V711" s="695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 t="s">
        <v>528</v>
      </c>
      <c r="AO711" s="816"/>
      <c r="AP711" s="816"/>
      <c r="AQ711" s="816"/>
      <c r="AR711" s="816"/>
      <c r="AS711" s="816"/>
      <c r="AT711" s="816"/>
      <c r="AU711" s="816"/>
      <c r="AV711" s="816" t="s">
        <v>203</v>
      </c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V712" s="695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V713" s="695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V714" s="695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927" t="str">
        <f>VLOOKUP($C702,'2025年度(2年後期)'!$B$5:$N$207,COLUMN('2025年度(2年後期)'!$G$5),0)&amp;""</f>
        <v>英語S</v>
      </c>
      <c r="F715" s="902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54"/>
      <c r="O715" s="872" t="str">
        <f>VLOOKUP($C702,'2025年度(M2後期)'!$B$5:$N$207,COLUMN('2025年度(M2後期)'!$G$5),0)&amp;""</f>
        <v>Ｍ･Ｄ論文審査会（3月申請者）</v>
      </c>
      <c r="P715" s="854"/>
      <c r="Q715" s="872" t="str">
        <f>VLOOKUP($C702,'2025年度(D1後期)'!$B$5:$N$207,COLUMN('2025年度(D1後期)'!$G$5),0)&amp;""</f>
        <v>Ｍ･Ｄ論文審査会（3月申請者）</v>
      </c>
      <c r="R715" s="854"/>
      <c r="S715" s="872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5" t="str">
        <f>A715</f>
        <v>３時限（13：30～15：00）</v>
      </c>
      <c r="AA715" s="816" t="s">
        <v>684</v>
      </c>
      <c r="AB715" s="816" t="s">
        <v>685</v>
      </c>
      <c r="AC715" s="816"/>
      <c r="AD715" s="816"/>
      <c r="AE715" s="816"/>
      <c r="AF715" s="816"/>
      <c r="AG715" s="816" t="s">
        <v>684</v>
      </c>
      <c r="AH715" s="816" t="s">
        <v>105</v>
      </c>
      <c r="AI715" s="816"/>
      <c r="AJ715" s="816"/>
      <c r="AK715" s="816"/>
      <c r="AL715" s="816"/>
      <c r="AM715" s="817" t="s">
        <v>169</v>
      </c>
      <c r="AN715" s="816" t="s">
        <v>528</v>
      </c>
      <c r="AO715" s="816" t="s">
        <v>685</v>
      </c>
      <c r="AP715" s="816" t="s">
        <v>685</v>
      </c>
      <c r="AQ715" s="816" t="s">
        <v>685</v>
      </c>
      <c r="AR715" s="816"/>
      <c r="AS715" s="816"/>
      <c r="AT715" s="816"/>
      <c r="AU715" s="816"/>
      <c r="AV715" s="816" t="s">
        <v>203</v>
      </c>
      <c r="AW715" s="816" t="s">
        <v>684</v>
      </c>
      <c r="AX715" s="816" t="s">
        <v>685</v>
      </c>
      <c r="AY715" s="816"/>
      <c r="AZ715" s="817" t="s">
        <v>169</v>
      </c>
      <c r="BA715" s="816"/>
      <c r="BB715" s="816"/>
      <c r="BC715" s="816"/>
      <c r="BD715" s="816"/>
      <c r="BE715" s="816"/>
      <c r="BF715" s="816"/>
      <c r="BG715" s="816" t="s">
        <v>685</v>
      </c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5">
      <c r="A716" s="855"/>
      <c r="B716" s="15" t="s">
        <v>58</v>
      </c>
      <c r="C716" s="873" t="str">
        <f>IFERROR(VLOOKUP(C715,科目・教員!$A$2:$B$349,2,0),"")</f>
        <v/>
      </c>
      <c r="D716" s="857"/>
      <c r="E716" s="928" t="str">
        <f>IFERROR(VLOOKUP(E715,科目・教員!$A$2:$B$349,2,0),"")</f>
        <v>ﾊﾟｳﾗ･ﾍﾞﾙｳﾞｧﾝｹﾞﾙ</v>
      </c>
      <c r="F716" s="885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V716" s="695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928" t="str">
        <f>VLOOKUP($C702,'2025年度(2年後期)'!$B$5:$N$207,COLUMN('2025年度(2年後期)'!$G$5)+1,0)&amp;""</f>
        <v>202</v>
      </c>
      <c r="F717" s="885"/>
      <c r="G717" s="861" t="str">
        <f>VLOOKUP($C702,'2025年度(3年後期)'!$B$5:$N$207,COLUMN('2025年度(3年後期)'!$G$5)+1,0)&amp;""</f>
        <v>母性:304･母小実</v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101･201･301</v>
      </c>
      <c r="N717" s="857"/>
      <c r="O717" s="862" t="str">
        <f>VLOOKUP($C702,'2025年度(M2後期)'!$B$5:$N$207,COLUMN('2025年度(M2後期)'!$G$5)+1,0)&amp;""</f>
        <v>101･201･301</v>
      </c>
      <c r="P717" s="857"/>
      <c r="Q717" s="862" t="str">
        <f>VLOOKUP($C702,'2025年度(D1後期)'!$B$5:$N$207,COLUMN('2025年度(D1後期)'!$G$5)+1,0)&amp;""</f>
        <v>101･201･301</v>
      </c>
      <c r="R717" s="857"/>
      <c r="S717" s="862" t="str">
        <f>VLOOKUP($C702,'2025年度(D23後期)'!$B$5:$N$207,COLUMN('2025年度(D23後期)'!$G$5)+1,0)&amp;""</f>
        <v>101･201･301</v>
      </c>
      <c r="T717" s="857"/>
      <c r="U717" s="21"/>
      <c r="V717" s="695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>
      <c r="A718" s="869"/>
      <c r="B718" s="16" t="s">
        <v>62</v>
      </c>
      <c r="C718" s="903"/>
      <c r="D718" s="904"/>
      <c r="E718" s="908" t="s">
        <v>116</v>
      </c>
      <c r="F718" s="909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V718" s="695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54"/>
      <c r="O719" s="872" t="str">
        <f>VLOOKUP($C702,'2025年度(M2後期)'!$B$5:$N$207,COLUMN('2025年度(M2後期)'!$I$5),0)&amp;""</f>
        <v>Ｍ･Ｄ論文審査会（3月申請者）</v>
      </c>
      <c r="P719" s="854"/>
      <c r="Q719" s="872" t="str">
        <f>VLOOKUP($C702,'2025年度(D1後期)'!$B$5:$N$207,COLUMN('2025年度(D1後期)'!$I$5),0)&amp;""</f>
        <v>Ｍ･Ｄ論文審査会（3月申請者）</v>
      </c>
      <c r="R719" s="854"/>
      <c r="S719" s="872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5" t="str">
        <f>A719</f>
        <v>４時限（15：10～16：40）</v>
      </c>
      <c r="AA719" s="816" t="s">
        <v>684</v>
      </c>
      <c r="AB719" s="816" t="s">
        <v>685</v>
      </c>
      <c r="AC719" s="816"/>
      <c r="AD719" s="816"/>
      <c r="AE719" s="816"/>
      <c r="AF719" s="816"/>
      <c r="AG719" s="816" t="s">
        <v>684</v>
      </c>
      <c r="AH719" s="816"/>
      <c r="AI719" s="816"/>
      <c r="AJ719" s="816"/>
      <c r="AK719" s="816"/>
      <c r="AL719" s="816"/>
      <c r="AM719" s="817" t="s">
        <v>169</v>
      </c>
      <c r="AN719" s="816"/>
      <c r="AO719" s="816" t="s">
        <v>685</v>
      </c>
      <c r="AP719" s="816" t="s">
        <v>685</v>
      </c>
      <c r="AQ719" s="816" t="s">
        <v>685</v>
      </c>
      <c r="AR719" s="816"/>
      <c r="AS719" s="816"/>
      <c r="AT719" s="816"/>
      <c r="AU719" s="816"/>
      <c r="AV719" s="816" t="s">
        <v>203</v>
      </c>
      <c r="AW719" s="816" t="s">
        <v>684</v>
      </c>
      <c r="AX719" s="816" t="s">
        <v>685</v>
      </c>
      <c r="AY719" s="816"/>
      <c r="AZ719" s="817" t="s">
        <v>169</v>
      </c>
      <c r="BA719" s="816"/>
      <c r="BB719" s="816"/>
      <c r="BC719" s="816"/>
      <c r="BD719" s="816"/>
      <c r="BE719" s="816"/>
      <c r="BF719" s="816"/>
      <c r="BG719" s="816" t="s">
        <v>685</v>
      </c>
      <c r="BH719" s="816"/>
      <c r="BI719" s="816"/>
      <c r="BJ719" s="816" t="s">
        <v>124</v>
      </c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5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 t="s">
        <v>682</v>
      </c>
      <c r="V720" s="695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>母性:304･母小実</v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101･201･301</v>
      </c>
      <c r="N721" s="857"/>
      <c r="O721" s="862" t="str">
        <f>VLOOKUP($C702,'2025年度(M2後期)'!$B$5:$N$207,COLUMN('2025年度(M2後期)'!$I$5)+1,0)&amp;""</f>
        <v>101･201･301</v>
      </c>
      <c r="P721" s="857"/>
      <c r="Q721" s="862" t="str">
        <f>VLOOKUP($C702,'2025年度(D1後期)'!$B$5:$N$207,COLUMN('2025年度(D1後期)'!$I$5)+1,0)&amp;""</f>
        <v>101･201･301</v>
      </c>
      <c r="R721" s="857"/>
      <c r="S721" s="862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5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>
      <c r="A722" s="856"/>
      <c r="B722" s="16" t="s">
        <v>62</v>
      </c>
      <c r="C722" s="903"/>
      <c r="D722" s="904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 t="s">
        <v>69</v>
      </c>
      <c r="V722" s="695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5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 t="s">
        <v>684</v>
      </c>
      <c r="AB723" s="816" t="s">
        <v>685</v>
      </c>
      <c r="AC723" s="816"/>
      <c r="AD723" s="816"/>
      <c r="AE723" s="816"/>
      <c r="AF723" s="816"/>
      <c r="AG723" s="816" t="s">
        <v>684</v>
      </c>
      <c r="AH723" s="816"/>
      <c r="AI723" s="816"/>
      <c r="AJ723" s="816"/>
      <c r="AK723" s="816"/>
      <c r="AL723" s="816"/>
      <c r="AM723" s="816"/>
      <c r="AN723" s="816"/>
      <c r="AO723" s="816" t="s">
        <v>685</v>
      </c>
      <c r="AP723" s="816" t="s">
        <v>685</v>
      </c>
      <c r="AQ723" s="816" t="s">
        <v>685</v>
      </c>
      <c r="AR723" s="816"/>
      <c r="AS723" s="816"/>
      <c r="AT723" s="816"/>
      <c r="AU723" s="816"/>
      <c r="AV723" s="816" t="s">
        <v>203</v>
      </c>
      <c r="AW723" s="816" t="s">
        <v>684</v>
      </c>
      <c r="AX723" s="816" t="s">
        <v>685</v>
      </c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21.7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5">
      <c r="A726" s="856"/>
      <c r="B726" s="16" t="s">
        <v>62</v>
      </c>
      <c r="C726" s="903"/>
      <c r="D726" s="904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46052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46052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972" t="str">
        <f>VLOOKUP($C727,'2025年度(2年後期)'!$B$5:$N$207,COLUMN('2025年度(2年後期)'!$C$5),0)&amp;""</f>
        <v>薬物療法と看護　本試験</v>
      </c>
      <c r="F728" s="917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総合学習</v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>特別研究</v>
      </c>
      <c r="T728" s="844"/>
      <c r="U728" s="20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 t="s">
        <v>689</v>
      </c>
      <c r="AI728" s="816"/>
      <c r="AJ728" s="816"/>
      <c r="AK728" s="816"/>
      <c r="AL728" s="816"/>
      <c r="AM728" s="817" t="s">
        <v>169</v>
      </c>
      <c r="AN728" s="816"/>
      <c r="AO728" s="816"/>
      <c r="AP728" s="816"/>
      <c r="AQ728" s="816"/>
      <c r="AR728" s="816"/>
      <c r="AS728" s="816"/>
      <c r="AT728" s="816"/>
      <c r="AU728" s="816"/>
      <c r="AV728" s="816" t="s">
        <v>203</v>
      </c>
      <c r="AW728" s="816"/>
      <c r="AX728" s="816"/>
      <c r="AY728" s="816"/>
      <c r="AZ728" s="817" t="s">
        <v>169</v>
      </c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 t="s">
        <v>414</v>
      </c>
      <c r="BV728" s="816" t="s">
        <v>414</v>
      </c>
      <c r="BW728" s="816"/>
    </row>
    <row r="729" spans="1:75" ht="15">
      <c r="A729" s="855"/>
      <c r="B729" s="15" t="s">
        <v>58</v>
      </c>
      <c r="C729" s="836" t="str">
        <f>IFERROR(VLOOKUP(C728,科目・教員!$A$2:$B$349,2,0),"")</f>
        <v/>
      </c>
      <c r="D729" s="837"/>
      <c r="E729" s="971" t="str">
        <f>IFERROR(VLOOKUP(E728,科目・教員!$A$2:$B$349,2,0),"")</f>
        <v/>
      </c>
      <c r="F729" s="919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0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971" t="str">
        <f>VLOOKUP($C727,'2025年度(2年後期)'!$B$5:$N$207,COLUMN('2025年度(2年後期)'!$C$5)+1,0)&amp;""</f>
        <v>202</v>
      </c>
      <c r="F730" s="919"/>
      <c r="G730" s="838" t="str">
        <f>VLOOKUP($C727,'2025年度(3年後期)'!$B$5:$N$207,COLUMN('2025年度(3年後期)'!$C$5)+1,0)&amp;""</f>
        <v>母性:304･母小実</v>
      </c>
      <c r="H730" s="837"/>
      <c r="I730" s="838" t="str">
        <f>VLOOKUP($C727,'2025年度(4年後期)'!$B$5:$N$206,COLUMN('2025年度(4年後期)'!$C$5)+1,0)&amp;""</f>
        <v>研修6･7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0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>
      <c r="A731" s="856"/>
      <c r="B731" s="16" t="s">
        <v>62</v>
      </c>
      <c r="C731" s="860"/>
      <c r="D731" s="833"/>
      <c r="E731" s="968"/>
      <c r="F731" s="921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0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6" t="str">
        <f>VLOOKUP($C727,'2025年度(1年後期)'!$B$5:$N$207,COLUMN('2025年度(1年後期)'!$E$5),0)&amp;""</f>
        <v>生活援助論Ⅱ　本試験(筆記)</v>
      </c>
      <c r="D732" s="917"/>
      <c r="E732" s="972" t="str">
        <f>VLOOKUP($C727,'2025年度(2年後期)'!$B$5:$N$207,COLUMN('2025年度(2年後期)'!$E$5),0)&amp;""</f>
        <v>地域生活とヘルスプロモーション　本試験</v>
      </c>
      <c r="F732" s="917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総合学習</v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>特別研究</v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 t="s">
        <v>690</v>
      </c>
      <c r="AI732" s="816"/>
      <c r="AJ732" s="816"/>
      <c r="AK732" s="816"/>
      <c r="AL732" s="816"/>
      <c r="AM732" s="817" t="s">
        <v>169</v>
      </c>
      <c r="AN732" s="816"/>
      <c r="AO732" s="816"/>
      <c r="AP732" s="816"/>
      <c r="AQ732" s="816"/>
      <c r="AR732" s="816"/>
      <c r="AS732" s="816"/>
      <c r="AT732" s="816"/>
      <c r="AU732" s="816"/>
      <c r="AV732" s="816" t="s">
        <v>203</v>
      </c>
      <c r="AW732" s="816"/>
      <c r="AX732" s="816"/>
      <c r="AY732" s="816"/>
      <c r="AZ732" s="817" t="s">
        <v>169</v>
      </c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 t="s">
        <v>691</v>
      </c>
      <c r="BO732" s="816"/>
      <c r="BP732" s="816"/>
      <c r="BQ732" s="816"/>
      <c r="BR732" s="816"/>
      <c r="BS732" s="816"/>
      <c r="BT732" s="816"/>
      <c r="BU732" s="816" t="s">
        <v>414</v>
      </c>
      <c r="BV732" s="816" t="s">
        <v>414</v>
      </c>
      <c r="BW732" s="816"/>
    </row>
    <row r="733" spans="1:75" ht="15">
      <c r="A733" s="855"/>
      <c r="B733" s="15" t="s">
        <v>58</v>
      </c>
      <c r="C733" s="918" t="str">
        <f>IFERROR(VLOOKUP(C732,科目・教員!$A$2:$B$349,2,0),"")</f>
        <v/>
      </c>
      <c r="D733" s="919"/>
      <c r="E733" s="971" t="str">
        <f>IFERROR(VLOOKUP(E732,科目・教員!$A$2:$B$349,2,0),"")</f>
        <v/>
      </c>
      <c r="F733" s="919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5" customHeight="1">
      <c r="A734" s="855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71" t="str">
        <f>VLOOKUP($C727,'2025年度(2年後期)'!$B$5:$N$207,COLUMN('2025年度(2年後期)'!$E$5)+1,0)&amp;""</f>
        <v>202</v>
      </c>
      <c r="F734" s="919"/>
      <c r="G734" s="838" t="str">
        <f>VLOOKUP($C727,'2025年度(3年後期)'!$B$5:$N$207,COLUMN('2025年度(3年後期)'!$E$5)+1,0)&amp;""</f>
        <v>母性:304･母小実</v>
      </c>
      <c r="H734" s="837"/>
      <c r="I734" s="838" t="str">
        <f>VLOOKUP($C727,'2025年度(4年後期)'!$B$5:$N$206,COLUMN('2025年度(4年後期)'!$E$5)+1,0)&amp;""</f>
        <v>研修6･7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>
      <c r="A735" s="869"/>
      <c r="B735" s="16" t="s">
        <v>62</v>
      </c>
      <c r="C735" s="920"/>
      <c r="D735" s="924"/>
      <c r="E735" s="968"/>
      <c r="F735" s="924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5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 t="s">
        <v>203</v>
      </c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21.7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5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970" t="str">
        <f>VLOOKUP($C727,'2025年度(2年後期)'!$B$5:$N$207,COLUMN('2025年度(2年後期)'!$G$5),0)&amp;""</f>
        <v>老年看護学概論　本試験</v>
      </c>
      <c r="F740" s="923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 t="s">
        <v>692</v>
      </c>
      <c r="AI740" s="816"/>
      <c r="AJ740" s="816"/>
      <c r="AK740" s="816"/>
      <c r="AL740" s="816"/>
      <c r="AM740" s="817" t="s">
        <v>169</v>
      </c>
      <c r="AN740" s="816"/>
      <c r="AO740" s="816"/>
      <c r="AP740" s="816"/>
      <c r="AQ740" s="816"/>
      <c r="AR740" s="816"/>
      <c r="AS740" s="816"/>
      <c r="AT740" s="816"/>
      <c r="AU740" s="816"/>
      <c r="AV740" s="816" t="s">
        <v>203</v>
      </c>
      <c r="AW740" s="816"/>
      <c r="AX740" s="816"/>
      <c r="AY740" s="816"/>
      <c r="AZ740" s="817" t="s">
        <v>169</v>
      </c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 t="s">
        <v>693</v>
      </c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5">
      <c r="A741" s="855"/>
      <c r="B741" s="15" t="s">
        <v>58</v>
      </c>
      <c r="C741" s="925" t="str">
        <f>IFERROR(VLOOKUP(C740,科目・教員!$A$2:$B$349,2,0),"")</f>
        <v/>
      </c>
      <c r="D741" s="926"/>
      <c r="E741" s="969" t="str">
        <f>IFERROR(VLOOKUP(E740,科目・教員!$A$2:$B$349,2,0),"")</f>
        <v/>
      </c>
      <c r="F741" s="926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21.75" customHeight="1">
      <c r="A742" s="855"/>
      <c r="B742" s="15" t="s">
        <v>60</v>
      </c>
      <c r="C742" s="925" t="str">
        <f>VLOOKUP($C727,'2025年度(1年後期)'!$B$5:$N$207,COLUMN('2025年度(1年後期)'!$G$5)+1,0)&amp;""</f>
        <v>大講義室</v>
      </c>
      <c r="D742" s="926"/>
      <c r="E742" s="969" t="str">
        <f>VLOOKUP($C727,'2025年度(2年後期)'!$B$5:$N$207,COLUMN('2025年度(2年後期)'!$G$5)+1,0)&amp;""</f>
        <v>202</v>
      </c>
      <c r="F742" s="926"/>
      <c r="G742" s="861" t="str">
        <f>VLOOKUP($C727,'2025年度(3年後期)'!$B$5:$N$207,COLUMN('2025年度(3年後期)'!$G$5)+1,0)&amp;""</f>
        <v>母性:304･母小実</v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5">
      <c r="A743" s="869"/>
      <c r="B743" s="16" t="s">
        <v>62</v>
      </c>
      <c r="C743" s="974"/>
      <c r="D743" s="975"/>
      <c r="E743" s="968"/>
      <c r="F743" s="924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7" t="s">
        <v>169</v>
      </c>
      <c r="AN744" s="816"/>
      <c r="AO744" s="816"/>
      <c r="AP744" s="816"/>
      <c r="AQ744" s="816"/>
      <c r="AR744" s="816"/>
      <c r="AS744" s="816"/>
      <c r="AT744" s="816"/>
      <c r="AU744" s="816"/>
      <c r="AV744" s="816" t="s">
        <v>203</v>
      </c>
      <c r="AW744" s="816"/>
      <c r="AX744" s="816"/>
      <c r="AY744" s="816"/>
      <c r="AZ744" s="817" t="s">
        <v>169</v>
      </c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5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21.7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>母性:304･母小実</v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5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5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 t="s">
        <v>203</v>
      </c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21.7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5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46053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46053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7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5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21.75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5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7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5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21.75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5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5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21.75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5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7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5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21.75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5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7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5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21.75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5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5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21.75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5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46054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46054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46054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46054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53" t="str">
        <f>VLOOKUP($C2,'2025年度(M1後期)'!$B$5:$N$207,COLUMN('2025年度(M1後期)'!$C$5),0)&amp;""</f>
        <v/>
      </c>
      <c r="N3" s="844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36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36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0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46055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972" t="str">
        <f>VLOOKUP($C27,'2025年度(2年後期)'!$B$5:$N$207,COLUMN('2025年度(2年後期)'!$C$5),0)&amp;""</f>
        <v>成人看護援助論Ⅱ　本試験</v>
      </c>
      <c r="F28" s="917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看護情報・管理学演習Ａ－Ⅰ
感染管理看護学演習Ａ－Ⅰ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>特別研究</v>
      </c>
      <c r="T28" s="844"/>
      <c r="U28" s="40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 t="s">
        <v>694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971" t="str">
        <f>IFERROR(VLOOKUP(E28,科目・教員!$A$2:$B$349,2,0),"")</f>
        <v/>
      </c>
      <c r="F29" s="919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46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971" t="str">
        <f>VLOOKUP($C27,'2025年度(2年後期)'!$B$5:$N$207,COLUMN('2025年度(2年後期)'!$C$5)+1,0)&amp;""</f>
        <v>大講義室</v>
      </c>
      <c r="F30" s="919"/>
      <c r="G30" s="838" t="str">
        <f>VLOOKUP($C27,'2025年度(3年後期)'!$B$5:$N$207,COLUMN('2025年度(3年後期)'!$C$5)+1,0)&amp;""</f>
        <v>母性:301･母小実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情報:別途指定
感染:別途指定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40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968"/>
      <c r="F31" s="921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46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972" t="str">
        <f>VLOOKUP($C27,'2025年度(2年後期)'!$B$5:$N$207,COLUMN('2025年度(2年後期)'!$E$5),0)&amp;""</f>
        <v>地域･在宅看護学概論　本試験</v>
      </c>
      <c r="F32" s="917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看護情報・管理学演習Ａ－Ⅰ
感染管理看護学演習Ａ－Ⅰ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>特別研究</v>
      </c>
      <c r="T32" s="844"/>
      <c r="U32" s="20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 t="s">
        <v>695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971" t="str">
        <f>IFERROR(VLOOKUP(E32,科目・教員!$A$2:$B$349,2,0),"")</f>
        <v/>
      </c>
      <c r="F33" s="919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20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971" t="str">
        <f>VLOOKUP($C27,'2025年度(2年後期)'!$B$5:$N$207,COLUMN('2025年度(2年後期)'!$E$5)+1,0)&amp;""</f>
        <v>大講義室</v>
      </c>
      <c r="F34" s="919"/>
      <c r="G34" s="838" t="str">
        <f>VLOOKUP($C27,'2025年度(3年後期)'!$B$5:$N$207,COLUMN('2025年度(3年後期)'!$E$5)+1,0)&amp;""</f>
        <v>母性:301･母小実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情報:別途指定
感染:別途指定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U34" s="20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968"/>
      <c r="F35" s="924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20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U36" s="20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U37" s="20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U38" s="20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U39" s="20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970" t="str">
        <f>VLOOKUP($C27,'2025年度(2年後期)'!$B$5:$N$207,COLUMN('2025年度(2年後期)'!$G$5),0)&amp;""</f>
        <v>小児看護学概論
小児看護援助論Ⅰ
本試験</v>
      </c>
      <c r="F40" s="923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20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696</v>
      </c>
      <c r="AH40" s="816" t="s">
        <v>696</v>
      </c>
      <c r="AI40" s="816"/>
      <c r="AJ40" s="816"/>
      <c r="AK40" s="816"/>
      <c r="AL40" s="816" t="s">
        <v>696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 t="s">
        <v>697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925" t="str">
        <f>IFERROR(VLOOKUP(C40,科目・教員!$A$2:$B$349,2,0),"")</f>
        <v/>
      </c>
      <c r="D41" s="926"/>
      <c r="E41" s="969" t="str">
        <f>IFERROR(VLOOKUP(E40,科目・教員!$A$2:$B$349,2,0),"")</f>
        <v/>
      </c>
      <c r="F41" s="926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20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925" t="str">
        <f>VLOOKUP($C27,'2025年度(1年後期)'!$B$5:$N$207,COLUMN('2025年度(1年後期)'!$G$5)+1,0)&amp;""</f>
        <v>201･202･基礎実</v>
      </c>
      <c r="D42" s="926"/>
      <c r="E42" s="969" t="str">
        <f>VLOOKUP($C27,'2025年度(2年後期)'!$B$5:$N$207,COLUMN('2025年度(2年後期)'!$G$5)+1,0)&amp;""</f>
        <v>大講義室</v>
      </c>
      <c r="F42" s="926"/>
      <c r="G42" s="861" t="str">
        <f>VLOOKUP($C27,'2025年度(3年後期)'!$B$5:$N$207,COLUMN('2025年度(3年後期)'!$G$5)+1,0)&amp;""</f>
        <v>母性:301･母小実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20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920"/>
      <c r="D43" s="924"/>
      <c r="E43" s="968"/>
      <c r="F43" s="924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20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20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696</v>
      </c>
      <c r="AH44" s="816" t="s">
        <v>696</v>
      </c>
      <c r="AI44" s="816"/>
      <c r="AJ44" s="816"/>
      <c r="AK44" s="816"/>
      <c r="AL44" s="816" t="s">
        <v>696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925" t="str">
        <f>IFERROR(VLOOKUP(C44,科目・教員!$A$2:$B$349,2,0),"")</f>
        <v/>
      </c>
      <c r="D45" s="926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20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925" t="str">
        <f>VLOOKUP($C27,'2025年度(1年後期)'!$B$5:$N$207,COLUMN('2025年度(1年後期)'!$I$5)+1,0)&amp;""</f>
        <v>201･202･基礎実</v>
      </c>
      <c r="D46" s="926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母性:301･母小実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20"/>
      <c r="D47" s="92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925" t="str">
        <f>IFERROR(VLOOKUP(C48,科目・教員!$A$2:$B$349,2,0),"")</f>
        <v/>
      </c>
      <c r="D49" s="926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925" t="str">
        <f>VLOOKUP($C27,'2025年度(1年後期)'!$B$5:$N$207,COLUMN('2025年度(1年後期)'!$K$5)+1,0)&amp;""</f>
        <v>201･202･基礎実</v>
      </c>
      <c r="D50" s="926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920"/>
      <c r="D51" s="924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46056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972" t="str">
        <f>VLOOKUP($C52,'2025年度(2年後期)'!$B$5:$N$207,COLUMN('2025年度(2年後期)'!$C$5),0)&amp;""</f>
        <v>母性看護援助論Ⅰ　本試験</v>
      </c>
      <c r="F53" s="917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成育看護学演習Ｂ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559" t="s">
        <v>100</v>
      </c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698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584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971" t="str">
        <f>IFERROR(VLOOKUP(E53,科目・教員!$A$2:$B$349,2,0),"")</f>
        <v/>
      </c>
      <c r="F54" s="919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559" t="s">
        <v>85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971" t="str">
        <f>VLOOKUP($C52,'2025年度(2年後期)'!$B$5:$N$207,COLUMN('2025年度(2年後期)'!$C$5)+1,0)&amp;""</f>
        <v>202</v>
      </c>
      <c r="F55" s="919"/>
      <c r="G55" s="838" t="str">
        <f>VLOOKUP($C52,'2025年度(3年後期)'!$B$5:$N$207,COLUMN('2025年度(3年後期)'!$C$5)+1,0)&amp;""</f>
        <v>母性:301･母小実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国際:別途指定
教育:別途指定
成育:別途指定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559" t="s">
        <v>182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68"/>
      <c r="F56" s="921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559" t="s">
        <v>584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916" t="str">
        <f>VLOOKUP($C52,'2025年度(1年後期)'!$B$5:$N$207,COLUMN('2025年度(1年後期)'!$E$5),0)&amp;""</f>
        <v>人間関係論　本試験</v>
      </c>
      <c r="D57" s="917"/>
      <c r="E57" s="972" t="str">
        <f>VLOOKUP($C52,'2025年度(2年後期)'!$B$5:$N$207,COLUMN('2025年度(2年後期)'!$E$5),0)&amp;""</f>
        <v>精神看護学概論　本試験</v>
      </c>
      <c r="F57" s="917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成育看護学演習Ｂ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699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 t="s">
        <v>700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918" t="str">
        <f>IFERROR(VLOOKUP(C57,科目・教員!$A$2:$B$349,2,0),"")</f>
        <v/>
      </c>
      <c r="D58" s="919"/>
      <c r="E58" s="971" t="str">
        <f>IFERROR(VLOOKUP(E57,科目・教員!$A$2:$B$349,2,0),"")</f>
        <v/>
      </c>
      <c r="F58" s="919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71" t="str">
        <f>VLOOKUP($C52,'2025年度(2年後期)'!$B$5:$N$207,COLUMN('2025年度(2年後期)'!$E$5)+1,0)&amp;""</f>
        <v>202</v>
      </c>
      <c r="F59" s="919"/>
      <c r="G59" s="838" t="str">
        <f>VLOOKUP($C52,'2025年度(3年後期)'!$B$5:$N$207,COLUMN('2025年度(3年後期)'!$E$5)+1,0)&amp;""</f>
        <v>母性:301･母小実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国際:別途指定
教育:別途指定
成育:別途指定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920"/>
      <c r="D60" s="924"/>
      <c r="E60" s="968"/>
      <c r="F60" s="924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22" t="str">
        <f>VLOOKUP($C52,'2025年度(1年後期)'!$B$5:$N$207,COLUMN('2025年度(1年後期)'!$G$5),0)&amp;""</f>
        <v>保健行動論　本試験</v>
      </c>
      <c r="D65" s="923"/>
      <c r="E65" s="970" t="str">
        <f>VLOOKUP($C52,'2025年度(2年後期)'!$B$5:$N$207,COLUMN('2025年度(2年後期)'!$G$5),0)&amp;""</f>
        <v>看護基礎理論　本試験</v>
      </c>
      <c r="F65" s="923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>感染管理看護学演習Ｂ
成人看護学演習Ｂ</v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701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 t="s">
        <v>702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925" t="str">
        <f>IFERROR(VLOOKUP(C65,科目・教員!$A$2:$B$349,2,0),"")</f>
        <v/>
      </c>
      <c r="D66" s="926"/>
      <c r="E66" s="969" t="str">
        <f>IFERROR(VLOOKUP(E65,科目・教員!$A$2:$B$349,2,0),"")</f>
        <v/>
      </c>
      <c r="F66" s="926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925" t="str">
        <f>VLOOKUP($C52,'2025年度(1年後期)'!$B$5:$N$207,COLUMN('2025年度(1年後期)'!$G$5)+1,0)&amp;""</f>
        <v>大講義室</v>
      </c>
      <c r="D67" s="926"/>
      <c r="E67" s="969" t="str">
        <f>VLOOKUP($C52,'2025年度(2年後期)'!$B$5:$N$207,COLUMN('2025年度(2年後期)'!$G$5)+1,0)&amp;""</f>
        <v>202</v>
      </c>
      <c r="F67" s="926"/>
      <c r="G67" s="861" t="str">
        <f>VLOOKUP($C52,'2025年度(3年後期)'!$B$5:$N$207,COLUMN('2025年度(3年後期)'!$G$5)+1,0)&amp;""</f>
        <v>母性:301･母小実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>感染:別途指定
成人:別途指定</v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920"/>
      <c r="D68" s="924"/>
      <c r="E68" s="968"/>
      <c r="F68" s="924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>感染管理看護学演習Ｂ
成人看護学演習Ｂ</v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 t="s">
        <v>703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925" t="str">
        <f>IFERROR(VLOOKUP(C69,科目・教員!$A$2:$B$349,2,0),"")</f>
        <v/>
      </c>
      <c r="D70" s="926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925" t="str">
        <f>VLOOKUP($C52,'2025年度(1年後期)'!$B$5:$N$207,COLUMN('2025年度(1年後期)'!$I$5)+1,0)&amp;""</f>
        <v>大講義室</v>
      </c>
      <c r="D71" s="926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母性:301･母小実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>感染:別途指定
成人:別途指定</v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20"/>
      <c r="D72" s="924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704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925" t="str">
        <f>IFERROR(VLOOKUP(C73,科目・教員!$A$2:$B$349,2,0),"")</f>
        <v/>
      </c>
      <c r="D74" s="926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925" t="str">
        <f>VLOOKUP($C52,'2025年度(1年後期)'!$B$5:$N$207,COLUMN('2025年度(1年後期)'!$K$5)+1,0)&amp;""</f>
        <v>203</v>
      </c>
      <c r="D75" s="926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74" t="s">
        <v>116</v>
      </c>
      <c r="D76" s="975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46057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長寿看護学演習Ａ－Ⅰ
成育看護学演習Ａ－Ⅳ(母性)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看護教育学演習Ｂ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長寿:別途指定
成育:別途指定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別途指定</v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6" t="str">
        <f>VLOOKUP($C77,'2025年度(1年後期)'!$B$5:$N$207,COLUMN('2025年度(1年後期)'!$E$5),0)&amp;""</f>
        <v>心と発達　本試験</v>
      </c>
      <c r="D82" s="917"/>
      <c r="E82" s="972" t="str">
        <f>VLOOKUP($C77,'2025年度(2年後期)'!$B$5:$N$207,COLUMN('2025年度(2年後期)'!$E$5),0)&amp;""</f>
        <v>感染防止技術論　本試験</v>
      </c>
      <c r="F82" s="917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長寿看護学演習Ａ－Ⅰ
成育看護学演習Ａ－Ⅳ(母性)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看護教育学演習Ｂ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705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706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8" t="str">
        <f>IFERROR(VLOOKUP(C82,科目・教員!$A$2:$B$349,2,0),"")</f>
        <v/>
      </c>
      <c r="D83" s="919"/>
      <c r="E83" s="971" t="str">
        <f>IFERROR(VLOOKUP(E82,科目・教員!$A$2:$B$349,2,0),"")</f>
        <v/>
      </c>
      <c r="F83" s="919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71" t="str">
        <f>VLOOKUP($C77,'2025年度(2年後期)'!$B$5:$N$207,COLUMN('2025年度(2年後期)'!$E$5)+1,0)&amp;""</f>
        <v>202</v>
      </c>
      <c r="F84" s="919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長寿:別途指定
成育:別途指定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別途指定</v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974" t="s">
        <v>116</v>
      </c>
      <c r="D85" s="975"/>
      <c r="E85" s="968"/>
      <c r="F85" s="924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970" t="str">
        <f>VLOOKUP($C77,'2025年度(2年後期)'!$B$5:$N$207,COLUMN('2025年度(2年後期)'!$G$5),0)&amp;""</f>
        <v>生活援助論Ⅳ　本試験</v>
      </c>
      <c r="F90" s="923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707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 t="s">
        <v>708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925" t="str">
        <f>IFERROR(VLOOKUP(C90,科目・教員!$A$2:$B$349,2,0),"")</f>
        <v/>
      </c>
      <c r="D91" s="926"/>
      <c r="E91" s="969" t="str">
        <f>IFERROR(VLOOKUP(E90,科目・教員!$A$2:$B$349,2,0),"")</f>
        <v/>
      </c>
      <c r="F91" s="926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925" t="str">
        <f>VLOOKUP($C77,'2025年度(1年後期)'!$B$5:$N$207,COLUMN('2025年度(1年後期)'!$G$5)+1,0)&amp;""</f>
        <v>大講義室</v>
      </c>
      <c r="D92" s="926"/>
      <c r="E92" s="969" t="str">
        <f>VLOOKUP($C77,'2025年度(2年後期)'!$B$5:$N$207,COLUMN('2025年度(2年後期)'!$G$5)+1,0)&amp;""</f>
        <v>202</v>
      </c>
      <c r="F92" s="926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920"/>
      <c r="D93" s="924"/>
      <c r="E93" s="968"/>
      <c r="F93" s="924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709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925" t="str">
        <f>IFERROR(VLOOKUP(C94,科目・教員!$A$2:$B$349,2,0),"")</f>
        <v/>
      </c>
      <c r="D95" s="926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925" t="str">
        <f>VLOOKUP($C77,'2025年度(1年後期)'!$B$5:$N$207,COLUMN('2025年度(1年後期)'!$I$5)+1,0)&amp;""</f>
        <v>203</v>
      </c>
      <c r="D96" s="926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74" t="s">
        <v>391</v>
      </c>
      <c r="D97" s="975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46058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972" t="str">
        <f>VLOOKUP($C102,'2025年度(2年後期)'!$B$5:$N$207,COLUMN('2025年度(2年後期)'!$C$5),0)&amp;""</f>
        <v>英語S　本試験</v>
      </c>
      <c r="F103" s="917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>総合学習</v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がん看護学演習Ａ－Ⅲ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看護情報・管理学演習Ｂ
長寿看護学演習Ｂ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9" t="s">
        <v>445</v>
      </c>
      <c r="V103" s="699" t="s">
        <v>384</v>
      </c>
      <c r="X103" s="582" t="s">
        <v>302</v>
      </c>
      <c r="Z103" s="866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710</v>
      </c>
      <c r="AJ103" s="816"/>
      <c r="AK103" s="816"/>
      <c r="AL103" s="816" t="s">
        <v>711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 t="s">
        <v>712</v>
      </c>
      <c r="BM103" s="905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971" t="str">
        <f>IFERROR(VLOOKUP(E103,科目・教員!$A$2:$B$349,2,0),"")</f>
        <v/>
      </c>
      <c r="F104" s="919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9" t="s">
        <v>710</v>
      </c>
      <c r="V104" s="699" t="s">
        <v>712</v>
      </c>
      <c r="X104" s="582" t="s">
        <v>711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971" t="str">
        <f>VLOOKUP($C102,'2025年度(2年後期)'!$B$5:$N$207,COLUMN('2025年度(2年後期)'!$C$5)+1,0)&amp;""</f>
        <v>201</v>
      </c>
      <c r="F105" s="919"/>
      <c r="G105" s="838" t="str">
        <f>VLOOKUP($C102,'2025年度(3年後期)'!$B$5:$N$207,COLUMN('2025年度(3年後期)'!$C$5)+1,0)&amp;""</f>
        <v>在宅:在宅実</v>
      </c>
      <c r="H105" s="837"/>
      <c r="I105" s="838" t="str">
        <f>VLOOKUP($C102,'2025年度(4年後期)'!$B$5:$N$206,COLUMN('2025年度(4年後期)'!$C$5)+1,0)&amp;""</f>
        <v>研修6･7</v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情報:別途指定
長寿:別途指定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974" t="s">
        <v>116</v>
      </c>
      <c r="F106" s="975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9" t="s">
        <v>242</v>
      </c>
      <c r="V106" s="699" t="s">
        <v>388</v>
      </c>
      <c r="X106" s="582" t="s">
        <v>713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916" t="str">
        <f>VLOOKUP($C102,'2025年度(1年後期)'!$B$5:$N$207,COLUMN('2025年度(1年後期)'!$E$5),0)&amp;""</f>
        <v>英語Ⅰ　本試験</v>
      </c>
      <c r="D107" s="917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>総合学習</v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がん看護学演習Ａ－Ⅲ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看護情報・管理学演習Ｂ
長寿看護学演習Ｂ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V107" s="699"/>
      <c r="X107" s="582"/>
      <c r="Z107" s="855" t="str">
        <f>A107</f>
        <v>２時限（11：00～12：30）</v>
      </c>
      <c r="AA107" s="816" t="s">
        <v>714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710</v>
      </c>
      <c r="AJ107" s="816"/>
      <c r="AK107" s="816"/>
      <c r="AL107" s="816" t="s">
        <v>711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 t="s">
        <v>712</v>
      </c>
      <c r="BM107" s="905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55"/>
      <c r="B108" s="26" t="s">
        <v>58</v>
      </c>
      <c r="C108" s="918" t="str">
        <f>IFERROR(VLOOKUP(C107,科目・教員!$A$2:$B$349,2,0),"")</f>
        <v/>
      </c>
      <c r="D108" s="919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V108" s="699"/>
      <c r="X108" s="582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>在宅:在宅実</v>
      </c>
      <c r="H109" s="837"/>
      <c r="I109" s="838" t="str">
        <f>VLOOKUP($C102,'2025年度(4年後期)'!$B$5:$N$206,COLUMN('2025年度(4年後期)'!$E$5)+1,0)&amp;""</f>
        <v>研修6･7</v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情報:別途指定
長寿:別途指定</v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974" t="s">
        <v>116</v>
      </c>
      <c r="D110" s="975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V110" s="699"/>
      <c r="X110" s="582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V111" s="699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 t="s">
        <v>712</v>
      </c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V112" s="699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V113" s="699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V114" s="699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970" t="str">
        <f>VLOOKUP($C102,'2025年度(2年後期)'!$B$5:$N$207,COLUMN('2025年度(2年後期)'!$G$5),0)&amp;""</f>
        <v>英語Ⅲ 本試験</v>
      </c>
      <c r="F115" s="923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21"/>
      <c r="V115" s="699"/>
      <c r="Z115" s="85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715</v>
      </c>
      <c r="AI115" s="816" t="s">
        <v>710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 t="s">
        <v>712</v>
      </c>
      <c r="BM115" s="905"/>
      <c r="BN115" s="816" t="s">
        <v>716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925" t="str">
        <f>IFERROR(VLOOKUP(C115,科目・教員!$A$2:$B$349,2,0),"")</f>
        <v/>
      </c>
      <c r="D116" s="926"/>
      <c r="E116" s="969" t="str">
        <f>IFERROR(VLOOKUP(E115,科目・教員!$A$2:$B$349,2,0),"")</f>
        <v/>
      </c>
      <c r="F116" s="926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V116" s="699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925" t="str">
        <f>VLOOKUP($C102,'2025年度(1年後期)'!$B$5:$N$207,COLUMN('2025年度(1年後期)'!$G$5)+1,0)&amp;""</f>
        <v>大講義室</v>
      </c>
      <c r="D117" s="926"/>
      <c r="E117" s="969" t="str">
        <f>VLOOKUP($C102,'2025年度(2年後期)'!$B$5:$N$207,COLUMN('2025年度(2年後期)'!$G$5)+1,0)&amp;""</f>
        <v>202</v>
      </c>
      <c r="F117" s="926"/>
      <c r="G117" s="861" t="str">
        <f>VLOOKUP($C102,'2025年度(3年後期)'!$B$5:$N$207,COLUMN('2025年度(3年後期)'!$G$5)+1,0)&amp;""</f>
        <v>在宅:在宅実</v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V117" s="699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974"/>
      <c r="D118" s="975"/>
      <c r="E118" s="974" t="s">
        <v>116</v>
      </c>
      <c r="F118" s="975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V118" s="699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V119" s="699"/>
      <c r="Z119" s="85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710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 t="s">
        <v>712</v>
      </c>
      <c r="BM119" s="905"/>
      <c r="BN119" s="816" t="s">
        <v>717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925" t="str">
        <f>IFERROR(VLOOKUP(C119,科目・教員!$A$2:$B$349,2,0),"")</f>
        <v/>
      </c>
      <c r="D120" s="926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V120" s="699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925" t="str">
        <f>VLOOKUP($C102,'2025年度(1年後期)'!$B$5:$N$207,COLUMN('2025年度(1年後期)'!$I$5)+1,0)&amp;""</f>
        <v>大講義室</v>
      </c>
      <c r="D121" s="926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>在宅:在宅実</v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V121" s="699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20"/>
      <c r="D122" s="92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V122" s="699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V123" s="699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 t="s">
        <v>712</v>
      </c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V124" s="699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V125" s="699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700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46059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入試設営</v>
      </c>
      <c r="N128" s="842"/>
      <c r="O128" s="843" t="str">
        <f>VLOOKUP($C127,'2025年度(M2後期)'!$B$5:$N$207,COLUMN('2025年度(M2後期)'!$C$5),0)&amp;""</f>
        <v>入試設営</v>
      </c>
      <c r="P128" s="844"/>
      <c r="Q128" s="843" t="str">
        <f>VLOOKUP($C127,'2025年度(D1後期)'!$B$5:$N$207,COLUMN('2025年度(D1後期)'!$C$5),0)&amp;""</f>
        <v>入試設営</v>
      </c>
      <c r="R128" s="844"/>
      <c r="S128" s="854" t="str">
        <f>VLOOKUP($C127,'2025年度(D23後期)'!$B$5:$N$207,COLUMN('2025年度(D23後期)'!$C$5),0)&amp;""</f>
        <v>入試設営</v>
      </c>
      <c r="T128" s="844"/>
      <c r="U128" s="473" t="s">
        <v>718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473" t="s">
        <v>719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>母性:研修7小児:研修6</v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473" t="s">
        <v>720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473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入試設営</v>
      </c>
      <c r="N132" s="844"/>
      <c r="O132" s="854" t="str">
        <f>VLOOKUP($C127,'2025年度(M2後期)'!$B$5:$N$207,COLUMN('2025年度(M2後期)'!$E$5),0)&amp;""</f>
        <v>入試設営</v>
      </c>
      <c r="P132" s="844"/>
      <c r="Q132" s="854" t="str">
        <f>VLOOKUP($C127,'2025年度(D1後期)'!$B$5:$N$207,COLUMN('2025年度(D1後期)'!$E$5),0)&amp;""</f>
        <v>入試設営</v>
      </c>
      <c r="R132" s="844"/>
      <c r="S132" s="854" t="str">
        <f>VLOOKUP($C127,'2025年度(D23後期)'!$B$5:$N$207,COLUMN('2025年度(D23後期)'!$E$5),0)&amp;""</f>
        <v>入試設営</v>
      </c>
      <c r="T132" s="844"/>
      <c r="U132" s="468" t="s">
        <v>721</v>
      </c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468" t="s">
        <v>722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>母性:研修7小児:研修6</v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468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468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468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468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468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468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54"/>
      <c r="O140" s="872" t="str">
        <f>VLOOKUP($C127,'2025年度(M2後期)'!$B$5:$N$207,COLUMN('2025年度(M2後期)'!$G$5),0)&amp;""</f>
        <v>入試設営</v>
      </c>
      <c r="P140" s="854"/>
      <c r="Q140" s="872" t="str">
        <f>VLOOKUP($C127,'2025年度(D1後期)'!$B$5:$N$207,COLUMN('2025年度(D1後期)'!$G$5),0)&amp;""</f>
        <v>入試設営</v>
      </c>
      <c r="R140" s="854"/>
      <c r="S140" s="872" t="str">
        <f>VLOOKUP($C127,'2025年度(D23後期)'!$B$5:$N$207,COLUMN('2025年度(D23後期)'!$G$5),0)&amp;""</f>
        <v>入試設営</v>
      </c>
      <c r="T140" s="854"/>
      <c r="U140" s="468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468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468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468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54"/>
      <c r="O144" s="872" t="str">
        <f>VLOOKUP($C127,'2025年度(M2後期)'!$B$5:$N$207,COLUMN('2025年度(M2後期)'!$I$5),0)&amp;""</f>
        <v>入試設営</v>
      </c>
      <c r="P144" s="854"/>
      <c r="Q144" s="872" t="str">
        <f>VLOOKUP($C127,'2025年度(D1後期)'!$B$5:$N$207,COLUMN('2025年度(D1後期)'!$I$5),0)&amp;""</f>
        <v>入試設営</v>
      </c>
      <c r="R144" s="854"/>
      <c r="S144" s="872" t="str">
        <f>VLOOKUP($C127,'2025年度(D23後期)'!$B$5:$N$207,COLUMN('2025年度(D23後期)'!$I$5),0)&amp;""</f>
        <v>入試設営</v>
      </c>
      <c r="T144" s="854"/>
      <c r="U144" s="46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46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46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46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54"/>
      <c r="O148" s="872" t="str">
        <f>VLOOKUP($C127,'2025年度(M2後期)'!$B$5:$N$207,COLUMN('2025年度(M2後期)'!$K$5),0)&amp;""</f>
        <v>入試設営</v>
      </c>
      <c r="P148" s="854"/>
      <c r="Q148" s="872" t="str">
        <f>VLOOKUP($C127,'2025年度(D1後期)'!$B$5:$N$207,COLUMN('2025年度(D1後期)'!$K$5),0)&amp;""</f>
        <v>入試設営</v>
      </c>
      <c r="R148" s="854"/>
      <c r="S148" s="872" t="str">
        <f>VLOOKUP($C127,'2025年度(D23後期)'!$B$5:$N$207,COLUMN('2025年度(D23後期)'!$K$5),0)&amp;""</f>
        <v>入試設営</v>
      </c>
      <c r="T148" s="854"/>
      <c r="U148" s="468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468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468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469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46060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46060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看護学部入試（1次）</v>
      </c>
      <c r="N153" s="842"/>
      <c r="O153" s="843" t="str">
        <f>VLOOKUP($C152,'2025年度(M2後期)'!$B$5:$N$207,COLUMN('2025年度(M2後期)'!$C$5),0)&amp;""</f>
        <v>看護学部入試（1次）</v>
      </c>
      <c r="P153" s="844"/>
      <c r="Q153" s="843" t="str">
        <f>VLOOKUP($C152,'2025年度(D1後期)'!$B$5:$N$207,COLUMN('2025年度(D1後期)'!$C$5),0)&amp;""</f>
        <v>看護学部入試（1次）</v>
      </c>
      <c r="R153" s="844"/>
      <c r="S153" s="854" t="str">
        <f>VLOOKUP($C152,'2025年度(D23後期)'!$B$5:$N$207,COLUMN('2025年度(D23後期)'!$C$5),0)&amp;""</f>
        <v>看護学部入試（1次）</v>
      </c>
      <c r="T153" s="844"/>
      <c r="U153" s="473" t="s">
        <v>718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6"/>
      <c r="BH153" s="816"/>
      <c r="BI153" s="983"/>
      <c r="BJ153" s="983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473" t="s">
        <v>723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7"/>
      <c r="BH154" s="817"/>
      <c r="BI154" s="983"/>
      <c r="BJ154" s="983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473" t="s">
        <v>720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7"/>
      <c r="BH155" s="817"/>
      <c r="BI155" s="983"/>
      <c r="BJ155" s="983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473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18"/>
      <c r="BH156" s="818"/>
      <c r="BI156" s="983"/>
      <c r="BJ156" s="983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看護学部入試（1次）</v>
      </c>
      <c r="N157" s="844"/>
      <c r="O157" s="854" t="str">
        <f>VLOOKUP($C152,'2025年度(M2後期)'!$B$5:$N$207,COLUMN('2025年度(M2後期)'!$E$5),0)&amp;""</f>
        <v>看護学部入試（1次）</v>
      </c>
      <c r="P157" s="844"/>
      <c r="Q157" s="854" t="str">
        <f>VLOOKUP($C152,'2025年度(D1後期)'!$B$5:$N$207,COLUMN('2025年度(D1後期)'!$E$5),0)&amp;""</f>
        <v>看護学部入試（1次）</v>
      </c>
      <c r="R157" s="844"/>
      <c r="S157" s="854" t="str">
        <f>VLOOKUP($C152,'2025年度(D23後期)'!$B$5:$N$207,COLUMN('2025年度(D23後期)'!$E$5),0)&amp;""</f>
        <v>看護学部入試（1次）</v>
      </c>
      <c r="T157" s="844"/>
      <c r="U157" s="468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6"/>
      <c r="BH157" s="816"/>
      <c r="BI157" s="983"/>
      <c r="BJ157" s="983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468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7"/>
      <c r="BH158" s="817"/>
      <c r="BI158" s="983"/>
      <c r="BJ158" s="983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468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7"/>
      <c r="BH159" s="817"/>
      <c r="BI159" s="983"/>
      <c r="BJ159" s="983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468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18"/>
      <c r="BH160" s="818"/>
      <c r="BI160" s="983"/>
      <c r="BJ160" s="983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468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6"/>
      <c r="BH161" s="816"/>
      <c r="BI161" s="983"/>
      <c r="BJ161" s="983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468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7"/>
      <c r="BH162" s="817"/>
      <c r="BI162" s="983"/>
      <c r="BJ162" s="983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468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7"/>
      <c r="BH163" s="817"/>
      <c r="BI163" s="983"/>
      <c r="BJ163" s="983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468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18"/>
      <c r="BH164" s="818"/>
      <c r="BI164" s="983"/>
      <c r="BJ164" s="983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54"/>
      <c r="O165" s="872" t="str">
        <f>VLOOKUP($C152,'2025年度(M2後期)'!$B$5:$N$207,COLUMN('2025年度(M2後期)'!$G$5),0)&amp;""</f>
        <v>看護学部入試（1次）</v>
      </c>
      <c r="P165" s="854"/>
      <c r="Q165" s="872" t="str">
        <f>VLOOKUP($C152,'2025年度(D1後期)'!$B$5:$N$207,COLUMN('2025年度(D1後期)'!$G$5),0)&amp;""</f>
        <v>看護学部入試（1次）</v>
      </c>
      <c r="R165" s="854"/>
      <c r="S165" s="872" t="str">
        <f>VLOOKUP($C152,'2025年度(D23後期)'!$B$5:$N$207,COLUMN('2025年度(D23後期)'!$G$5),0)&amp;""</f>
        <v>看護学部入試（1次）</v>
      </c>
      <c r="T165" s="854"/>
      <c r="U165" s="468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6"/>
      <c r="BH165" s="816"/>
      <c r="BI165" s="983"/>
      <c r="BJ165" s="983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468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7"/>
      <c r="BH166" s="817"/>
      <c r="BI166" s="983"/>
      <c r="BJ166" s="983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468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7"/>
      <c r="BH167" s="817"/>
      <c r="BI167" s="983"/>
      <c r="BJ167" s="983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468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18"/>
      <c r="BH168" s="818"/>
      <c r="BI168" s="983"/>
      <c r="BJ168" s="983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54"/>
      <c r="O169" s="872" t="str">
        <f>VLOOKUP($C152,'2025年度(M2後期)'!$B$5:$N$207,COLUMN('2025年度(M2後期)'!$I$5),0)&amp;""</f>
        <v>看護学部入試（1次）</v>
      </c>
      <c r="P169" s="854"/>
      <c r="Q169" s="872" t="str">
        <f>VLOOKUP($C152,'2025年度(D1後期)'!$B$5:$N$207,COLUMN('2025年度(D1後期)'!$I$5),0)&amp;""</f>
        <v>看護学部入試（1次）</v>
      </c>
      <c r="R169" s="854"/>
      <c r="S169" s="872" t="str">
        <f>VLOOKUP($C152,'2025年度(D23後期)'!$B$5:$N$207,COLUMN('2025年度(D23後期)'!$I$5),0)&amp;""</f>
        <v>看護学部入試（1次）</v>
      </c>
      <c r="T169" s="854"/>
      <c r="U169" s="468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6"/>
      <c r="BH169" s="816"/>
      <c r="BI169" s="983"/>
      <c r="BJ169" s="983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468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7"/>
      <c r="BH170" s="817"/>
      <c r="BI170" s="983"/>
      <c r="BJ170" s="983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468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7"/>
      <c r="BH171" s="817"/>
      <c r="BI171" s="983"/>
      <c r="BJ171" s="983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468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18"/>
      <c r="BH172" s="818"/>
      <c r="BI172" s="983"/>
      <c r="BJ172" s="983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54"/>
      <c r="O173" s="872" t="str">
        <f>VLOOKUP($C152,'2025年度(M2後期)'!$B$5:$N$207,COLUMN('2025年度(M2後期)'!$K$5),0)&amp;""</f>
        <v>看護学部入試（1次）</v>
      </c>
      <c r="P173" s="854"/>
      <c r="Q173" s="872" t="str">
        <f>VLOOKUP($C152,'2025年度(D1後期)'!$B$5:$N$207,COLUMN('2025年度(D1後期)'!$K$5),0)&amp;""</f>
        <v>看護学部入試（1次）</v>
      </c>
      <c r="R173" s="854"/>
      <c r="S173" s="872" t="str">
        <f>VLOOKUP($C152,'2025年度(D23後期)'!$B$5:$N$207,COLUMN('2025年度(D23後期)'!$K$5),0)&amp;""</f>
        <v>看護学部入試（1次）</v>
      </c>
      <c r="T173" s="854"/>
      <c r="U173" s="468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6"/>
      <c r="BH173" s="816"/>
      <c r="BI173" s="983"/>
      <c r="BJ173" s="983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468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7"/>
      <c r="BH174" s="817"/>
      <c r="BI174" s="983"/>
      <c r="BJ174" s="983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468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7"/>
      <c r="BH175" s="817"/>
      <c r="BI175" s="983"/>
      <c r="BJ175" s="983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469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18"/>
      <c r="BH176" s="818"/>
      <c r="BI176" s="983"/>
      <c r="BJ176" s="983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46061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46061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46062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6" t="str">
        <f>VLOOKUP($C202,'2025年度(1年後期)'!$B$5:$N$207,COLUMN('2025年度(1年後期)'!$C$5),0)&amp;""</f>
        <v>生活援助論Ⅱ　追再試(実技)</v>
      </c>
      <c r="D203" s="917"/>
      <c r="E203" s="972" t="str">
        <f>VLOOKUP($C202,'2025年度(2年後期)'!$B$5:$N$207,COLUMN('2025年度(2年後期)'!$C$5),0)&amp;""</f>
        <v>地域･在宅看護学概論
追再試</v>
      </c>
      <c r="F203" s="917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看護情報・管理学演習Ａ－Ⅰ
感染管理看護学演習Ａ－Ⅰ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724</v>
      </c>
      <c r="AH203" s="816"/>
      <c r="AI203" s="816" t="s">
        <v>725</v>
      </c>
      <c r="AJ203" s="816"/>
      <c r="AK203" s="816"/>
      <c r="AL203" s="816" t="s">
        <v>724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8" t="str">
        <f>IFERROR(VLOOKUP(C203,科目・教員!$A$2:$B$349,2,0),"")</f>
        <v/>
      </c>
      <c r="D204" s="919"/>
      <c r="E204" s="971" t="str">
        <f>IFERROR(VLOOKUP(E203,科目・教員!$A$2:$B$349,2,0),"")</f>
        <v/>
      </c>
      <c r="F204" s="919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71" t="str">
        <f>VLOOKUP($C202,'2025年度(2年後期)'!$B$5:$N$207,COLUMN('2025年度(2年後期)'!$C$5)+1,0)&amp;""</f>
        <v>203</v>
      </c>
      <c r="F205" s="919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情報:別途指定
感染:別途指定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20"/>
      <c r="D206" s="921"/>
      <c r="E206" s="968"/>
      <c r="F206" s="921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6" t="str">
        <f>VLOOKUP($C202,'2025年度(1年後期)'!$B$5:$N$207,COLUMN('2025年度(1年後期)'!$E$5),0)&amp;""</f>
        <v>生活援助論Ⅱ　追再試(実技)</v>
      </c>
      <c r="D207" s="917"/>
      <c r="E207" s="972" t="str">
        <f>VLOOKUP($C202,'2025年度(2年後期)'!$B$5:$N$207,COLUMN('2025年度(2年後期)'!$E$5),0)&amp;""</f>
        <v>精神看護学概論
追再試</v>
      </c>
      <c r="F207" s="917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看護情報・管理学演習Ａ－Ⅰ
感染管理看護学演習Ａ－Ⅰ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724</v>
      </c>
      <c r="AH207" s="816"/>
      <c r="AI207" s="816" t="s">
        <v>726</v>
      </c>
      <c r="AJ207" s="816"/>
      <c r="AK207" s="816"/>
      <c r="AL207" s="816" t="s">
        <v>724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8" t="str">
        <f>IFERROR(VLOOKUP(C207,科目・教員!$A$2:$B$349,2,0),"")</f>
        <v/>
      </c>
      <c r="D208" s="919"/>
      <c r="E208" s="971" t="str">
        <f>IFERROR(VLOOKUP(E207,科目・教員!$A$2:$B$349,2,0),"")</f>
        <v/>
      </c>
      <c r="F208" s="919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71" t="str">
        <f>VLOOKUP($C202,'2025年度(2年後期)'!$B$5:$N$207,COLUMN('2025年度(2年後期)'!$E$5)+1,0)&amp;""</f>
        <v>203</v>
      </c>
      <c r="F209" s="919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情報:別途指定
感染:別途指定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920"/>
      <c r="D210" s="924"/>
      <c r="E210" s="968"/>
      <c r="F210" s="924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970" t="str">
        <f>VLOOKUP($C202,'2025年度(2年後期)'!$B$5:$N$207,COLUMN('2025年度(2年後期)'!$G$5),0)&amp;""</f>
        <v>看護基礎理論
追再試</v>
      </c>
      <c r="F215" s="923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790" t="s">
        <v>582</v>
      </c>
      <c r="W215" s="13"/>
      <c r="Z215" s="855" t="str">
        <f>A215</f>
        <v>３時限（13：30～15：00）</v>
      </c>
      <c r="AA215" s="816"/>
      <c r="AB215" s="816"/>
      <c r="AC215" s="816" t="s">
        <v>727</v>
      </c>
      <c r="AD215" s="816"/>
      <c r="AE215" s="816"/>
      <c r="AF215" s="816"/>
      <c r="AG215" s="816"/>
      <c r="AH215" s="816"/>
      <c r="AI215" s="816" t="s">
        <v>728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925" t="str">
        <f>IFERROR(VLOOKUP(C215,科目・教員!$A$2:$B$349,2,0),"")</f>
        <v/>
      </c>
      <c r="D216" s="926"/>
      <c r="E216" s="969" t="str">
        <f>IFERROR(VLOOKUP(E215,科目・教員!$A$2:$B$349,2,0),"")</f>
        <v/>
      </c>
      <c r="F216" s="926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90" t="s">
        <v>241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925" t="str">
        <f>VLOOKUP($C202,'2025年度(1年後期)'!$B$5:$N$207,COLUMN('2025年度(1年後期)'!$G$5)+1,0)&amp;""</f>
        <v>103</v>
      </c>
      <c r="D217" s="926"/>
      <c r="E217" s="969" t="str">
        <f>VLOOKUP($C202,'2025年度(2年後期)'!$B$5:$N$207,COLUMN('2025年度(2年後期)'!$G$5)+1,0)&amp;""</f>
        <v>203</v>
      </c>
      <c r="F217" s="926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90" t="s">
        <v>115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920"/>
      <c r="D218" s="924"/>
      <c r="E218" s="968"/>
      <c r="F218" s="924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90" t="s">
        <v>583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970" t="str">
        <f>VLOOKUP($C202,'2025年度(2年後期)'!$B$5:$N$207,COLUMN('2025年度(2年後期)'!$I$5),0)&amp;""</f>
        <v>母性看護援助論Ⅰ
追再試</v>
      </c>
      <c r="F219" s="923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21"/>
      <c r="W219" s="13"/>
      <c r="Z219" s="855" t="str">
        <f>A219</f>
        <v>４時限（15：10～16：40）</v>
      </c>
      <c r="AA219" s="816"/>
      <c r="AB219" s="816"/>
      <c r="AC219" s="816" t="s">
        <v>729</v>
      </c>
      <c r="AD219" s="816"/>
      <c r="AE219" s="816"/>
      <c r="AF219" s="816"/>
      <c r="AG219" s="816"/>
      <c r="AH219" s="816"/>
      <c r="AI219" s="816" t="s">
        <v>730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925" t="str">
        <f>IFERROR(VLOOKUP(C219,科目・教員!$A$2:$B$349,2,0),"")</f>
        <v/>
      </c>
      <c r="D220" s="926"/>
      <c r="E220" s="969" t="str">
        <f>IFERROR(VLOOKUP(E219,科目・教員!$A$2:$B$349,2,0),"")</f>
        <v/>
      </c>
      <c r="F220" s="926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925" t="str">
        <f>VLOOKUP($C202,'2025年度(1年後期)'!$B$5:$N$207,COLUMN('2025年度(1年後期)'!$I$5)+1,0)&amp;""</f>
        <v>103</v>
      </c>
      <c r="D221" s="926"/>
      <c r="E221" s="969" t="str">
        <f>VLOOKUP($C202,'2025年度(2年後期)'!$B$5:$N$207,COLUMN('2025年度(2年後期)'!$I$5)+1,0)&amp;""</f>
        <v>203</v>
      </c>
      <c r="F221" s="926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20"/>
      <c r="D222" s="924"/>
      <c r="E222" s="968"/>
      <c r="F222" s="924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46063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6" t="str">
        <f>VLOOKUP($C227,'2025年度(1年後期)'!$B$5:$N$207,COLUMN('2025年度(1年後期)'!$C$5),0)&amp;""</f>
        <v>保健行動論　追再試</v>
      </c>
      <c r="D228" s="917"/>
      <c r="E228" s="972" t="str">
        <f>VLOOKUP($C227,'2025年度(2年後期)'!$B$5:$N$207,COLUMN('2025年度(2年後期)'!$C$5),0)&amp;""</f>
        <v>成人看護援助論Ⅱ
追再試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成育看護学演習Ｂ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 t="s">
        <v>731</v>
      </c>
      <c r="AD228" s="816"/>
      <c r="AE228" s="816"/>
      <c r="AF228" s="816"/>
      <c r="AG228" s="816"/>
      <c r="AH228" s="816"/>
      <c r="AI228" s="816" t="s">
        <v>732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8" t="str">
        <f>IFERROR(VLOOKUP(C228,科目・教員!$A$2:$B$349,2,0),"")</f>
        <v/>
      </c>
      <c r="D229" s="919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71" t="str">
        <f>VLOOKUP($C227,'2025年度(2年後期)'!$B$5:$N$207,COLUMN('2025年度(2年後期)'!$C$5)+1,0)&amp;""</f>
        <v>203</v>
      </c>
      <c r="F230" s="919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20"/>
      <c r="D231" s="921"/>
      <c r="E231" s="968"/>
      <c r="F231" s="921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6" t="str">
        <f>VLOOKUP($C227,'2025年度(1年後期)'!$B$5:$N$207,COLUMN('2025年度(1年後期)'!$E$5),0)&amp;""</f>
        <v>国語表現法　追再試</v>
      </c>
      <c r="D232" s="917"/>
      <c r="E232" s="972" t="str">
        <f>VLOOKUP($C227,'2025年度(2年後期)'!$B$5:$N$207,COLUMN('2025年度(2年後期)'!$E$5),0)&amp;""</f>
        <v>生活援助論Ⅳ　追再試(筆記)</v>
      </c>
      <c r="F232" s="917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成育看護学演習Ｂ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Z232" s="855" t="str">
        <f>A232</f>
        <v>２時限（11：00～12：30）</v>
      </c>
      <c r="AA232" s="816"/>
      <c r="AB232" s="816"/>
      <c r="AC232" s="816" t="s">
        <v>733</v>
      </c>
      <c r="AD232" s="816"/>
      <c r="AE232" s="816"/>
      <c r="AF232" s="816"/>
      <c r="AG232" s="816"/>
      <c r="AH232" s="816"/>
      <c r="AI232" s="816" t="s">
        <v>734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8" t="str">
        <f>IFERROR(VLOOKUP(C232,科目・教員!$A$2:$B$349,2,0),"")</f>
        <v/>
      </c>
      <c r="D233" s="919"/>
      <c r="E233" s="971" t="str">
        <f>IFERROR(VLOOKUP(E232,科目・教員!$A$2:$B$349,2,0),"")</f>
        <v/>
      </c>
      <c r="F233" s="919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71" t="str">
        <f>VLOOKUP($C227,'2025年度(2年後期)'!$B$5:$N$207,COLUMN('2025年度(2年後期)'!$E$5)+1,0)&amp;""</f>
        <v>203</v>
      </c>
      <c r="F234" s="919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国際:別途指定
教育:別途指定
成育:別途指定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20"/>
      <c r="D235" s="924"/>
      <c r="E235" s="968"/>
      <c r="F235" s="924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922" t="str">
        <f>VLOOKUP($C227,'2025年度(1年後期)'!$B$5:$N$207,COLUMN('2025年度(1年後期)'!$G$5),0)&amp;""</f>
        <v>心と発達　追再試</v>
      </c>
      <c r="D240" s="923"/>
      <c r="E240" s="970" t="str">
        <f>VLOOKUP($C227,'2025年度(2年後期)'!$B$5:$N$207,COLUMN('2025年度(2年後期)'!$G$5),0)&amp;""</f>
        <v>小児看護学概論
小児看護援助論Ⅰ
追再試</v>
      </c>
      <c r="F240" s="923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>感染管理看護学演習Ｂ
成人看護学演習Ｂ</v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/>
      <c r="AB240" s="816"/>
      <c r="AC240" s="816" t="s">
        <v>735</v>
      </c>
      <c r="AD240" s="816"/>
      <c r="AE240" s="816"/>
      <c r="AF240" s="816"/>
      <c r="AG240" s="816"/>
      <c r="AH240" s="816"/>
      <c r="AI240" s="816" t="s">
        <v>736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925" t="str">
        <f>IFERROR(VLOOKUP(C240,科目・教員!$A$2:$B$349,2,0),"")</f>
        <v/>
      </c>
      <c r="D241" s="926"/>
      <c r="E241" s="969" t="str">
        <f>IFERROR(VLOOKUP(E240,科目・教員!$A$2:$B$349,2,0),"")</f>
        <v/>
      </c>
      <c r="F241" s="926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925" t="str">
        <f>VLOOKUP($C227,'2025年度(1年後期)'!$B$5:$N$207,COLUMN('2025年度(1年後期)'!$G$5)+1,0)&amp;""</f>
        <v>103</v>
      </c>
      <c r="D242" s="926"/>
      <c r="E242" s="969" t="str">
        <f>VLOOKUP($C227,'2025年度(2年後期)'!$B$5:$N$207,COLUMN('2025年度(2年後期)'!$G$5)+1,0)&amp;""</f>
        <v>203</v>
      </c>
      <c r="F242" s="926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>感染:別途指定
成人:別途指定</v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20"/>
      <c r="D243" s="924"/>
      <c r="E243" s="968"/>
      <c r="F243" s="924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922" t="str">
        <f>VLOOKUP($C227,'2025年度(1年後期)'!$B$5:$N$207,COLUMN('2025年度(1年後期)'!$I$5),0)&amp;""</f>
        <v>中国語　追再試</v>
      </c>
      <c r="D244" s="923"/>
      <c r="E244" s="970" t="str">
        <f>VLOOKUP($C227,'2025年度(2年後期)'!$B$5:$N$207,COLUMN('2025年度(2年後期)'!$I$5),0)&amp;""</f>
        <v>地域生活とヘルスプロモーション　追再試</v>
      </c>
      <c r="F244" s="923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>感染管理看護学演習Ｂ
成人看護学演習Ｂ</v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 t="s">
        <v>737</v>
      </c>
      <c r="AD244" s="816"/>
      <c r="AE244" s="816"/>
      <c r="AF244" s="816"/>
      <c r="AG244" s="816"/>
      <c r="AH244" s="816"/>
      <c r="AI244" s="816" t="s">
        <v>738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925" t="str">
        <f>IFERROR(VLOOKUP(C244,科目・教員!$A$2:$B$349,2,0),"")</f>
        <v/>
      </c>
      <c r="D245" s="926"/>
      <c r="E245" s="969" t="str">
        <f>IFERROR(VLOOKUP(E244,科目・教員!$A$2:$B$349,2,0),"")</f>
        <v/>
      </c>
      <c r="F245" s="926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925" t="str">
        <f>VLOOKUP($C227,'2025年度(1年後期)'!$B$5:$N$207,COLUMN('2025年度(1年後期)'!$I$5)+1,0)&amp;""</f>
        <v>103</v>
      </c>
      <c r="D246" s="926"/>
      <c r="E246" s="969" t="str">
        <f>VLOOKUP($C227,'2025年度(2年後期)'!$B$5:$N$207,COLUMN('2025年度(2年後期)'!$I$5)+1,0)&amp;""</f>
        <v>203</v>
      </c>
      <c r="F246" s="926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>感染:別途指定
成人:別途指定</v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20"/>
      <c r="D247" s="924"/>
      <c r="E247" s="968"/>
      <c r="F247" s="924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 t="s">
        <v>739</v>
      </c>
      <c r="AD248" s="816"/>
      <c r="AE248" s="816"/>
      <c r="AF248" s="816"/>
      <c r="AG248" s="816"/>
      <c r="AH248" s="816"/>
      <c r="AI248" s="816" t="s">
        <v>740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925" t="str">
        <f>IFERROR(VLOOKUP(C248,科目・教員!$A$2:$B$349,2,0),"")</f>
        <v/>
      </c>
      <c r="D249" s="926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925" t="str">
        <f>VLOOKUP($C227,'2025年度(1年後期)'!$B$5:$N$207,COLUMN('2025年度(1年後期)'!$K$5)+1,0)&amp;""</f>
        <v>103</v>
      </c>
      <c r="D250" s="926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920"/>
      <c r="D251" s="924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46064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46064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46065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916" t="str">
        <f>VLOOKUP($C277,'2025年度(1年後期)'!$B$5:$N$207,COLUMN('2025年度(1年後期)'!$C$5),0)&amp;""</f>
        <v>生活援助論Ⅱ　追再試(筆記)</v>
      </c>
      <c r="D278" s="917"/>
      <c r="E278" s="972" t="str">
        <f>VLOOKUP($C277,'2025年度(2年後期)'!$B$5:$N$207,COLUMN('2025年度(2年後期)'!$C$5),0)&amp;""</f>
        <v>感染防止技術論
追再試</v>
      </c>
      <c r="F278" s="917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がん看護学演習Ａ－Ⅲ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看護情報・管理学演習Ｂ
長寿看護学演習Ｂ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95" t="s">
        <v>207</v>
      </c>
      <c r="Z278" s="866" t="str">
        <f>A278</f>
        <v xml:space="preserve">１時限（09：20～10：50） </v>
      </c>
      <c r="AA278" s="816"/>
      <c r="AB278" s="816"/>
      <c r="AC278" s="816" t="s">
        <v>741</v>
      </c>
      <c r="AD278" s="816"/>
      <c r="AE278" s="816"/>
      <c r="AF278" s="816"/>
      <c r="AG278" s="816"/>
      <c r="AH278" s="816"/>
      <c r="AI278" s="816" t="s">
        <v>742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 t="s">
        <v>628</v>
      </c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918" t="str">
        <f>IFERROR(VLOOKUP(C278,科目・教員!$A$2:$B$349,2,0),"")</f>
        <v/>
      </c>
      <c r="D279" s="919"/>
      <c r="E279" s="971" t="str">
        <f>IFERROR(VLOOKUP(E278,科目・教員!$A$2:$B$349,2,0),"")</f>
        <v/>
      </c>
      <c r="F279" s="919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95" t="s">
        <v>628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71" t="str">
        <f>VLOOKUP($C277,'2025年度(2年後期)'!$B$5:$N$207,COLUMN('2025年度(2年後期)'!$C$5)+1,0)&amp;""</f>
        <v>203</v>
      </c>
      <c r="F280" s="919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情報:別途指定
長寿:別途指定</v>
      </c>
      <c r="R280" s="837"/>
      <c r="S280" s="857" t="str">
        <f>VLOOKUP($C277,'2025年度(D23後期)'!$B$5:$N$207,COLUMN('2025年度(D23後期)'!$C$5)+1,0)&amp;""</f>
        <v/>
      </c>
      <c r="T280" s="837"/>
      <c r="U280" s="695" t="s">
        <v>387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20"/>
      <c r="D281" s="921"/>
      <c r="E281" s="968"/>
      <c r="F281" s="921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95" t="s">
        <v>144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英語Ⅰ　追再試</v>
      </c>
      <c r="D282" s="917"/>
      <c r="E282" s="972" t="str">
        <f>VLOOKUP($C277,'2025年度(2年後期)'!$B$5:$N$207,COLUMN('2025年度(2年後期)'!$E$5),0)&amp;""</f>
        <v>英語Ⅲ　追再試</v>
      </c>
      <c r="F282" s="917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がん看護学演習Ａ－Ⅲ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看護情報・管理学演習Ｂ
長寿看護学演習Ｂ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582" t="s">
        <v>231</v>
      </c>
      <c r="W282" s="640" t="s">
        <v>743</v>
      </c>
      <c r="Z282" s="855" t="str">
        <f>A282</f>
        <v>２時限（11：00～12：30）</v>
      </c>
      <c r="AA282" s="816"/>
      <c r="AB282" s="816"/>
      <c r="AC282" s="816" t="s">
        <v>744</v>
      </c>
      <c r="AD282" s="816"/>
      <c r="AE282" s="816"/>
      <c r="AF282" s="816"/>
      <c r="AG282" s="816"/>
      <c r="AH282" s="816"/>
      <c r="AI282" s="816" t="s">
        <v>745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 t="s">
        <v>746</v>
      </c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 t="s">
        <v>747</v>
      </c>
      <c r="BL282" s="905" t="s">
        <v>628</v>
      </c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971" t="str">
        <f>IFERROR(VLOOKUP(E282,科目・教員!$A$2:$B$349,2,0),"")</f>
        <v/>
      </c>
      <c r="F283" s="919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582" t="s">
        <v>748</v>
      </c>
      <c r="W283" s="640" t="s">
        <v>749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71" t="str">
        <f>VLOOKUP($C277,'2025年度(2年後期)'!$B$5:$N$207,COLUMN('2025年度(2年後期)'!$E$5)+1,0)&amp;""</f>
        <v>203</v>
      </c>
      <c r="F284" s="919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情報:別途指定
長寿:別途指定</v>
      </c>
      <c r="R284" s="837"/>
      <c r="S284" s="857" t="str">
        <f>VLOOKUP($C277,'2025年度(D23後期)'!$B$5:$N$207,COLUMN('2025年度(D23後期)'!$E$5)+1,0)&amp;""</f>
        <v/>
      </c>
      <c r="T284" s="837"/>
      <c r="U284" s="582" t="s">
        <v>182</v>
      </c>
      <c r="W284" s="640" t="s">
        <v>750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968"/>
      <c r="F285" s="924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582" t="s">
        <v>747</v>
      </c>
      <c r="W285" s="640" t="s">
        <v>119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582"/>
      <c r="W286" s="640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 t="s">
        <v>746</v>
      </c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 t="s">
        <v>747</v>
      </c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582"/>
      <c r="W287" s="640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582"/>
      <c r="W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W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970" t="str">
        <f>VLOOKUP($C277,'2025年度(2年後期)'!$B$5:$N$207,COLUMN('2025年度(2年後期)'!$G$5),0)&amp;""</f>
        <v>薬物療法と看護
追再試</v>
      </c>
      <c r="F290" s="923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W290" s="640"/>
      <c r="Z290" s="855" t="str">
        <f>A290</f>
        <v>３時限（13：30～15：00）</v>
      </c>
      <c r="AA290" s="816"/>
      <c r="AB290" s="816"/>
      <c r="AC290" s="816" t="s">
        <v>751</v>
      </c>
      <c r="AD290" s="816"/>
      <c r="AE290" s="816"/>
      <c r="AF290" s="816"/>
      <c r="AG290" s="816"/>
      <c r="AH290" s="816"/>
      <c r="AI290" s="816" t="s">
        <v>752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 t="s">
        <v>746</v>
      </c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 t="s">
        <v>628</v>
      </c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969" t="str">
        <f>IFERROR(VLOOKUP(E290,科目・教員!$A$2:$B$349,2,0),"")</f>
        <v/>
      </c>
      <c r="F291" s="926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W291" s="64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103</v>
      </c>
      <c r="D292" s="926"/>
      <c r="E292" s="969" t="str">
        <f>VLOOKUP($C277,'2025年度(2年後期)'!$B$5:$N$207,COLUMN('2025年度(2年後期)'!$G$5)+1,0)&amp;""</f>
        <v>203</v>
      </c>
      <c r="F292" s="926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W292" s="64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20"/>
      <c r="D293" s="924"/>
      <c r="E293" s="968"/>
      <c r="F293" s="924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W293" s="64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970" t="str">
        <f>VLOOKUP($C277,'2025年度(2年後期)'!$B$5:$N$207,COLUMN('2025年度(2年後期)'!$I$5),0)&amp;""</f>
        <v>老年看護学概論
追再試</v>
      </c>
      <c r="F294" s="923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5" t="str">
        <f>A294</f>
        <v>４時限（15：10～16：40）</v>
      </c>
      <c r="AA294" s="816"/>
      <c r="AB294" s="816"/>
      <c r="AC294" s="816" t="s">
        <v>753</v>
      </c>
      <c r="AD294" s="816"/>
      <c r="AE294" s="816"/>
      <c r="AF294" s="816"/>
      <c r="AG294" s="816"/>
      <c r="AH294" s="816"/>
      <c r="AI294" s="816" t="s">
        <v>754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 t="s">
        <v>746</v>
      </c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 t="s">
        <v>628</v>
      </c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925" t="str">
        <f>IFERROR(VLOOKUP(C294,科目・教員!$A$2:$B$349,2,0),"")</f>
        <v/>
      </c>
      <c r="D295" s="926"/>
      <c r="E295" s="969" t="str">
        <f>IFERROR(VLOOKUP(E294,科目・教員!$A$2:$B$349,2,0),"")</f>
        <v/>
      </c>
      <c r="F295" s="926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V295" s="767" t="s">
        <v>193</v>
      </c>
      <c r="W295" s="640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925" t="str">
        <f>VLOOKUP($C277,'2025年度(1年後期)'!$B$5:$N$207,COLUMN('2025年度(1年後期)'!$I$5)+1,0)&amp;""</f>
        <v>103</v>
      </c>
      <c r="D296" s="926"/>
      <c r="E296" s="969" t="str">
        <f>VLOOKUP($C277,'2025年度(2年後期)'!$B$5:$N$207,COLUMN('2025年度(2年後期)'!$I$5)+1,0)&amp;""</f>
        <v>203</v>
      </c>
      <c r="F296" s="926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V296" s="767" t="s">
        <v>367</v>
      </c>
      <c r="W296" s="640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20"/>
      <c r="D297" s="924"/>
      <c r="E297" s="968"/>
      <c r="F297" s="924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V297" s="767" t="s">
        <v>325</v>
      </c>
      <c r="W297" s="640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970" t="str">
        <f>VLOOKUP($C277,'2025年度(2年後期)'!$B$5:$N$207,COLUMN('2025年度(2年後期)'!$K$5),0)&amp;""</f>
        <v>英語S　追再試</v>
      </c>
      <c r="F298" s="923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 t="s">
        <v>755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 t="s">
        <v>628</v>
      </c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925" t="str">
        <f>IFERROR(VLOOKUP(C298,科目・教員!$A$2:$B$349,2,0),"")</f>
        <v/>
      </c>
      <c r="D299" s="926"/>
      <c r="E299" s="969" t="str">
        <f>IFERROR(VLOOKUP(E298,科目・教員!$A$2:$B$349,2,0),"")</f>
        <v/>
      </c>
      <c r="F299" s="926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925" t="str">
        <f>VLOOKUP($C277,'2025年度(1年後期)'!$B$5:$N$207,COLUMN('2025年度(1年後期)'!$K$5)+1,0)&amp;""</f>
        <v>103</v>
      </c>
      <c r="D300" s="926"/>
      <c r="E300" s="969" t="str">
        <f>VLOOKUP($C277,'2025年度(2年後期)'!$B$5:$N$207,COLUMN('2025年度(2年後期)'!$K$5)+1,0)&amp;""</f>
        <v>203</v>
      </c>
      <c r="F300" s="926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20"/>
      <c r="D301" s="924"/>
      <c r="E301" s="968"/>
      <c r="F301" s="924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46066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入試設営</v>
      </c>
      <c r="N303" s="842"/>
      <c r="O303" s="843" t="str">
        <f>VLOOKUP($C302,'2025年度(M2後期)'!$B$5:$N$207,COLUMN('2025年度(M2後期)'!$C$5),0)&amp;""</f>
        <v>入試設営</v>
      </c>
      <c r="P303" s="844"/>
      <c r="Q303" s="843" t="str">
        <f>VLOOKUP($C302,'2025年度(D1後期)'!$B$5:$N$207,COLUMN('2025年度(D1後期)'!$C$5),0)&amp;""</f>
        <v>入試設営</v>
      </c>
      <c r="R303" s="844"/>
      <c r="S303" s="854" t="str">
        <f>VLOOKUP($C302,'2025年度(D23後期)'!$B$5:$N$207,COLUMN('2025年度(D23後期)'!$C$5),0)&amp;""</f>
        <v>入試設営</v>
      </c>
      <c r="T303" s="844"/>
      <c r="U303" s="473" t="s">
        <v>718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473" t="s">
        <v>756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473" t="s">
        <v>720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473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入試設営</v>
      </c>
      <c r="N307" s="844"/>
      <c r="O307" s="854" t="str">
        <f>VLOOKUP($C302,'2025年度(M2後期)'!$B$5:$N$207,COLUMN('2025年度(M2後期)'!$E$5),0)&amp;""</f>
        <v>入試設営</v>
      </c>
      <c r="P307" s="844"/>
      <c r="Q307" s="854" t="str">
        <f>VLOOKUP($C302,'2025年度(D1後期)'!$B$5:$N$207,COLUMN('2025年度(D1後期)'!$E$5),0)&amp;""</f>
        <v>入試設営</v>
      </c>
      <c r="R307" s="844"/>
      <c r="S307" s="854" t="str">
        <f>VLOOKUP($C302,'2025年度(D23後期)'!$B$5:$N$207,COLUMN('2025年度(D23後期)'!$E$5),0)&amp;""</f>
        <v>入試設営</v>
      </c>
      <c r="T307" s="844"/>
      <c r="U307" s="468" t="s">
        <v>721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468" t="s">
        <v>722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468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468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468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468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468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468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54"/>
      <c r="O315" s="872" t="str">
        <f>VLOOKUP($C302,'2025年度(M2後期)'!$B$5:$N$207,COLUMN('2025年度(M2後期)'!$G$5),0)&amp;""</f>
        <v>入試設営</v>
      </c>
      <c r="P315" s="854"/>
      <c r="Q315" s="872" t="str">
        <f>VLOOKUP($C302,'2025年度(D1後期)'!$B$5:$N$207,COLUMN('2025年度(D1後期)'!$G$5),0)&amp;""</f>
        <v>入試設営</v>
      </c>
      <c r="R315" s="854"/>
      <c r="S315" s="872" t="str">
        <f>VLOOKUP($C302,'2025年度(D23後期)'!$B$5:$N$207,COLUMN('2025年度(D23後期)'!$G$5),0)&amp;""</f>
        <v>入試設営</v>
      </c>
      <c r="T315" s="854"/>
      <c r="U315" s="468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468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468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468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54"/>
      <c r="O319" s="872" t="str">
        <f>VLOOKUP($C302,'2025年度(M2後期)'!$B$5:$N$207,COLUMN('2025年度(M2後期)'!$I$5),0)&amp;""</f>
        <v>入試設営</v>
      </c>
      <c r="P319" s="854"/>
      <c r="Q319" s="872" t="str">
        <f>VLOOKUP($C302,'2025年度(D1後期)'!$B$5:$N$207,COLUMN('2025年度(D1後期)'!$I$5),0)&amp;""</f>
        <v>入試設営</v>
      </c>
      <c r="R319" s="854"/>
      <c r="S319" s="872" t="str">
        <f>VLOOKUP($C302,'2025年度(D23後期)'!$B$5:$N$207,COLUMN('2025年度(D23後期)'!$I$5),0)&amp;""</f>
        <v>入試設営</v>
      </c>
      <c r="T319" s="854"/>
      <c r="U319" s="468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905" t="s">
        <v>367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468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906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468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906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468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907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54"/>
      <c r="O323" s="872" t="str">
        <f>VLOOKUP($C302,'2025年度(M2後期)'!$B$5:$N$207,COLUMN('2025年度(M2後期)'!$K$5),0)&amp;""</f>
        <v>入試設営</v>
      </c>
      <c r="P323" s="854"/>
      <c r="Q323" s="872" t="str">
        <f>VLOOKUP($C302,'2025年度(D1後期)'!$B$5:$N$207,COLUMN('2025年度(D1後期)'!$K$5),0)&amp;""</f>
        <v>入試設営</v>
      </c>
      <c r="R323" s="854"/>
      <c r="S323" s="872" t="str">
        <f>VLOOKUP($C302,'2025年度(D23後期)'!$B$5:$N$207,COLUMN('2025年度(D23後期)'!$K$5),0)&amp;""</f>
        <v>入試設営</v>
      </c>
      <c r="T323" s="854"/>
      <c r="U323" s="468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468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468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469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46067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46067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看護学部入試（2次）</v>
      </c>
      <c r="N328" s="842"/>
      <c r="O328" s="843" t="str">
        <f>VLOOKUP($C327,'2025年度(M2後期)'!$B$5:$N$207,COLUMN('2025年度(M2後期)'!$C$5),0)&amp;""</f>
        <v>看護学部入試（2次）</v>
      </c>
      <c r="P328" s="844"/>
      <c r="Q328" s="843" t="str">
        <f>VLOOKUP($C327,'2025年度(D1後期)'!$B$5:$N$207,COLUMN('2025年度(D1後期)'!$C$5),0)&amp;""</f>
        <v>看護学部入試（2次）</v>
      </c>
      <c r="R328" s="844"/>
      <c r="S328" s="854" t="str">
        <f>VLOOKUP($C327,'2025年度(D23後期)'!$B$5:$N$207,COLUMN('2025年度(D23後期)'!$C$5),0)&amp;""</f>
        <v>看護学部入試（2次）</v>
      </c>
      <c r="T328" s="844"/>
      <c r="U328" s="473" t="s">
        <v>718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473" t="s">
        <v>757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473" t="s">
        <v>720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473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看護学部入試（2次）</v>
      </c>
      <c r="N332" s="844"/>
      <c r="O332" s="854" t="str">
        <f>VLOOKUP($C327,'2025年度(M2後期)'!$B$5:$N$207,COLUMN('2025年度(M2後期)'!$E$5),0)&amp;""</f>
        <v>看護学部入試（2次）</v>
      </c>
      <c r="P332" s="844"/>
      <c r="Q332" s="854" t="str">
        <f>VLOOKUP($C327,'2025年度(D1後期)'!$B$5:$N$207,COLUMN('2025年度(D1後期)'!$E$5),0)&amp;""</f>
        <v>看護学部入試（2次）</v>
      </c>
      <c r="R332" s="844"/>
      <c r="S332" s="854" t="str">
        <f>VLOOKUP($C327,'2025年度(D23後期)'!$B$5:$N$207,COLUMN('2025年度(D23後期)'!$E$5),0)&amp;""</f>
        <v>看護学部入試（2次）</v>
      </c>
      <c r="T332" s="844"/>
      <c r="U332" s="468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468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468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468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46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46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46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46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54"/>
      <c r="O340" s="872" t="str">
        <f>VLOOKUP($C327,'2025年度(M2後期)'!$B$5:$N$207,COLUMN('2025年度(M2後期)'!$G$5),0)&amp;""</f>
        <v>看護学部入試（2次）</v>
      </c>
      <c r="P340" s="854"/>
      <c r="Q340" s="872" t="str">
        <f>VLOOKUP($C327,'2025年度(D1後期)'!$B$5:$N$207,COLUMN('2025年度(D1後期)'!$G$5),0)&amp;""</f>
        <v>看護学部入試（2次）</v>
      </c>
      <c r="R340" s="854"/>
      <c r="S340" s="872" t="str">
        <f>VLOOKUP($C327,'2025年度(D23後期)'!$B$5:$N$207,COLUMN('2025年度(D23後期)'!$G$5),0)&amp;""</f>
        <v>看護学部入試（2次）</v>
      </c>
      <c r="T340" s="854"/>
      <c r="U340" s="468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46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46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46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54"/>
      <c r="O344" s="872" t="str">
        <f>VLOOKUP($C327,'2025年度(M2後期)'!$B$5:$N$207,COLUMN('2025年度(M2後期)'!$I$5),0)&amp;""</f>
        <v>看護学部入試（2次）</v>
      </c>
      <c r="P344" s="854"/>
      <c r="Q344" s="872" t="str">
        <f>VLOOKUP($C327,'2025年度(D1後期)'!$B$5:$N$207,COLUMN('2025年度(D1後期)'!$I$5),0)&amp;""</f>
        <v>看護学部入試（2次）</v>
      </c>
      <c r="R344" s="854"/>
      <c r="S344" s="872" t="str">
        <f>VLOOKUP($C327,'2025年度(D23後期)'!$B$5:$N$207,COLUMN('2025年度(D23後期)'!$I$5),0)&amp;""</f>
        <v>看護学部入試（2次）</v>
      </c>
      <c r="T344" s="854"/>
      <c r="U344" s="46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46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46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54"/>
      <c r="O348" s="872" t="str">
        <f>VLOOKUP($C327,'2025年度(M2後期)'!$B$5:$N$207,COLUMN('2025年度(M2後期)'!$K$5),0)&amp;""</f>
        <v>看護学部入試（2次）</v>
      </c>
      <c r="P348" s="854"/>
      <c r="Q348" s="872" t="str">
        <f>VLOOKUP($C327,'2025年度(D1後期)'!$B$5:$N$207,COLUMN('2025年度(D1後期)'!$K$5),0)&amp;""</f>
        <v>看護学部入試（2次）</v>
      </c>
      <c r="R348" s="854"/>
      <c r="S348" s="872" t="str">
        <f>VLOOKUP($C327,'2025年度(D23後期)'!$B$5:$N$207,COLUMN('2025年度(D23後期)'!$K$5),0)&amp;""</f>
        <v>看護学部入試（2次）</v>
      </c>
      <c r="T348" s="854"/>
      <c r="U348" s="468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468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468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469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46068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46068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30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30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30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30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46069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看護情報・管理学演習Ａ－Ⅰ
感染管理看護学演習Ａ－Ⅰ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758</v>
      </c>
      <c r="AX378" s="816"/>
      <c r="AY378" s="816"/>
      <c r="AZ378" s="816"/>
      <c r="BA378" s="816"/>
      <c r="BB378" s="816"/>
      <c r="BC378" s="816"/>
      <c r="BD378" s="816"/>
      <c r="BE378" s="816" t="s">
        <v>758</v>
      </c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本間　典子</v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301･実験室1･実験室2</v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情報:別途指定
感染:別途指定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看護情報・管理学演習Ａ－Ⅰ
感染管理看護学演習Ａ－Ⅰ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758</v>
      </c>
      <c r="AX382" s="816"/>
      <c r="AY382" s="816"/>
      <c r="AZ382" s="816"/>
      <c r="BA382" s="816"/>
      <c r="BB382" s="816"/>
      <c r="BC382" s="816"/>
      <c r="BD382" s="816"/>
      <c r="BE382" s="816" t="s">
        <v>758</v>
      </c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本間　典子</v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301･実験室1･実験室2</v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情報:別途指定
感染:別途指定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758</v>
      </c>
      <c r="AX390" s="816"/>
      <c r="AY390" s="816"/>
      <c r="AZ390" s="816"/>
      <c r="BA390" s="816"/>
      <c r="BB390" s="816"/>
      <c r="BC390" s="816"/>
      <c r="BD390" s="816"/>
      <c r="BE390" s="816" t="s">
        <v>758</v>
      </c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本間　典子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301･実験室1･実験室2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758</v>
      </c>
      <c r="AX394" s="816"/>
      <c r="AY394" s="816"/>
      <c r="AZ394" s="816"/>
      <c r="BA394" s="816"/>
      <c r="BB394" s="816"/>
      <c r="BC394" s="816"/>
      <c r="BD394" s="816"/>
      <c r="BE394" s="816" t="s">
        <v>758</v>
      </c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301･実験室1･実験室2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46070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成育看護学演習Ｂ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758</v>
      </c>
      <c r="AX403" s="816"/>
      <c r="AY403" s="816"/>
      <c r="AZ403" s="816"/>
      <c r="BA403" s="816"/>
      <c r="BB403" s="816"/>
      <c r="BC403" s="816"/>
      <c r="BD403" s="816"/>
      <c r="BE403" s="816" t="s">
        <v>758</v>
      </c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本間　典子</v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301･実験室1･実験室2</v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成育看護学演習Ｂ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758</v>
      </c>
      <c r="AX407" s="816"/>
      <c r="AY407" s="816"/>
      <c r="AZ407" s="816"/>
      <c r="BA407" s="816"/>
      <c r="BB407" s="816"/>
      <c r="BC407" s="816"/>
      <c r="BD407" s="816"/>
      <c r="BE407" s="816" t="s">
        <v>758</v>
      </c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本間　典子</v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301･実験室1･実験室2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国際:別途指定
教育:別途指定
成育:別途指定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>感染管理看護学演習Ｂ
成人看護学演習Ｂ</v>
      </c>
      <c r="R415" s="854"/>
      <c r="S415" s="872" t="str">
        <f>VLOOKUP($C402,'2025年度(D23後期)'!$B$5:$N$207,COLUMN('2025年度(D23後期)'!$G$5),0)&amp;""</f>
        <v>特別研究</v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758</v>
      </c>
      <c r="AX415" s="816"/>
      <c r="AY415" s="816"/>
      <c r="AZ415" s="816"/>
      <c r="BA415" s="816"/>
      <c r="BB415" s="816"/>
      <c r="BC415" s="816"/>
      <c r="BD415" s="816"/>
      <c r="BE415" s="816" t="s">
        <v>758</v>
      </c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301･実験室1･実験室2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別途指定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>感染:別途指定
成人:別途指定</v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>感染管理看護学演習Ｂ
成人看護学演習Ｂ</v>
      </c>
      <c r="R419" s="854"/>
      <c r="S419" s="872" t="str">
        <f>VLOOKUP($C402,'2025年度(D23後期)'!$B$5:$N$207,COLUMN('2025年度(D23後期)'!$I$5),0)&amp;""</f>
        <v>特別研究</v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758</v>
      </c>
      <c r="AX419" s="816"/>
      <c r="AY419" s="816"/>
      <c r="AZ419" s="816"/>
      <c r="BA419" s="816"/>
      <c r="BB419" s="816"/>
      <c r="BC419" s="816"/>
      <c r="BD419" s="816"/>
      <c r="BE419" s="816" t="s">
        <v>758</v>
      </c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本間　典子</v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301･実験室1･実験室2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別途指定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>感染:別途指定
成人:別途指定</v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46071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長寿看護学演習Ａ－Ⅰ
成育看護学演習Ａ－Ⅳ(母性)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看護教育学演習Ｂ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758</v>
      </c>
      <c r="AX428" s="816"/>
      <c r="AY428" s="816"/>
      <c r="AZ428" s="816"/>
      <c r="BA428" s="816"/>
      <c r="BB428" s="816"/>
      <c r="BC428" s="816"/>
      <c r="BD428" s="816"/>
      <c r="BE428" s="816" t="s">
        <v>758</v>
      </c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>本間　典子</v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301･実験室1･実験室2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長寿:別途指定
成育:別途指定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長寿看護学演習Ａ－Ⅰ
成育看護学演習Ａ－Ⅳ(母性)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看護教育学演習Ｂ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21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758</v>
      </c>
      <c r="AX432" s="816"/>
      <c r="AY432" s="816"/>
      <c r="AZ432" s="816"/>
      <c r="BA432" s="816"/>
      <c r="BB432" s="816"/>
      <c r="BC432" s="816"/>
      <c r="BD432" s="816"/>
      <c r="BE432" s="816" t="s">
        <v>758</v>
      </c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本間　典子</v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301･実験室1･実験室2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長寿:別途指定
成育:別途指定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別途指定</v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758</v>
      </c>
      <c r="AX440" s="816"/>
      <c r="AY440" s="816"/>
      <c r="AZ440" s="816"/>
      <c r="BA440" s="816"/>
      <c r="BB440" s="816"/>
      <c r="BC440" s="816"/>
      <c r="BD440" s="816"/>
      <c r="BE440" s="816" t="s">
        <v>758</v>
      </c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本間　典子</v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301･実験室1･実験室2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758</v>
      </c>
      <c r="AX444" s="816"/>
      <c r="AY444" s="816"/>
      <c r="AZ444" s="816"/>
      <c r="BA444" s="816"/>
      <c r="BB444" s="816"/>
      <c r="BC444" s="816"/>
      <c r="BD444" s="816"/>
      <c r="BE444" s="816" t="s">
        <v>758</v>
      </c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本間　典子</v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301･実験室1･実験室2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46072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看護情報・管理学演習Ｂ
長寿看護学演習Ｂ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95" t="s">
        <v>207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758</v>
      </c>
      <c r="AX453" s="816"/>
      <c r="AY453" s="816"/>
      <c r="AZ453" s="816"/>
      <c r="BA453" s="816"/>
      <c r="BB453" s="816"/>
      <c r="BC453" s="816"/>
      <c r="BD453" s="816"/>
      <c r="BE453" s="816" t="s">
        <v>758</v>
      </c>
      <c r="BF453" s="816"/>
      <c r="BG453" s="816"/>
      <c r="BH453" s="816"/>
      <c r="BI453" s="816"/>
      <c r="BJ453" s="816"/>
      <c r="BK453" s="905"/>
      <c r="BL453" s="905" t="s">
        <v>628</v>
      </c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本間　典子</v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95" t="s">
        <v>628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301･実験室1･実験室2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情報:別途指定
長寿:別途指定</v>
      </c>
      <c r="R455" s="837"/>
      <c r="S455" s="857" t="str">
        <f>VLOOKUP($C452,'2025年度(D23後期)'!$B$5:$N$207,COLUMN('2025年度(D23後期)'!$C$5)+1,0)&amp;""</f>
        <v/>
      </c>
      <c r="T455" s="837"/>
      <c r="U455" s="695" t="s">
        <v>387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95" t="s">
        <v>144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看護情報・管理学演習Ｂ
長寿看護学演習Ｂ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758</v>
      </c>
      <c r="AX457" s="816"/>
      <c r="AY457" s="816"/>
      <c r="AZ457" s="816"/>
      <c r="BA457" s="816"/>
      <c r="BB457" s="816"/>
      <c r="BC457" s="816"/>
      <c r="BD457" s="816"/>
      <c r="BE457" s="816" t="s">
        <v>758</v>
      </c>
      <c r="BF457" s="816"/>
      <c r="BG457" s="816"/>
      <c r="BH457" s="816"/>
      <c r="BI457" s="816"/>
      <c r="BJ457" s="816"/>
      <c r="BK457" s="905"/>
      <c r="BL457" s="905" t="s">
        <v>628</v>
      </c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本間　典子</v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301･実験室1･実験室2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情報:別途指定
長寿:別途指定</v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758</v>
      </c>
      <c r="AX465" s="816"/>
      <c r="AY465" s="816"/>
      <c r="AZ465" s="816"/>
      <c r="BA465" s="816"/>
      <c r="BB465" s="816"/>
      <c r="BC465" s="816"/>
      <c r="BD465" s="816"/>
      <c r="BE465" s="816" t="s">
        <v>758</v>
      </c>
      <c r="BF465" s="816"/>
      <c r="BG465" s="816"/>
      <c r="BH465" s="816"/>
      <c r="BI465" s="816"/>
      <c r="BJ465" s="816"/>
      <c r="BK465" s="905"/>
      <c r="BL465" s="905" t="s">
        <v>628</v>
      </c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>本間　典子</v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301･実験室1･実験室2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758</v>
      </c>
      <c r="AX469" s="816"/>
      <c r="AY469" s="816"/>
      <c r="AZ469" s="816"/>
      <c r="BA469" s="816"/>
      <c r="BB469" s="816"/>
      <c r="BC469" s="816"/>
      <c r="BD469" s="816"/>
      <c r="BE469" s="816" t="s">
        <v>758</v>
      </c>
      <c r="BF469" s="816"/>
      <c r="BG469" s="816"/>
      <c r="BH469" s="816"/>
      <c r="BI469" s="816"/>
      <c r="BJ469" s="816"/>
      <c r="BK469" s="905"/>
      <c r="BL469" s="905" t="s">
        <v>628</v>
      </c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>本間　典子</v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301･実験室1･実験室2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 t="s">
        <v>628</v>
      </c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46073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がん看護学演習Ａ－Ⅲ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704" t="s">
        <v>384</v>
      </c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758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758</v>
      </c>
      <c r="BF478" s="816"/>
      <c r="BG478" s="816" t="s">
        <v>246</v>
      </c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本間　典子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704" t="s">
        <v>246</v>
      </c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301･実験室1･実験室2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成人：201，202，203，204，205，302，303，304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704" t="s">
        <v>136</v>
      </c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704" t="s">
        <v>759</v>
      </c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がん看護学演習Ａ－Ⅲ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56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758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758</v>
      </c>
      <c r="BF482" s="816"/>
      <c r="BG482" s="816" t="s">
        <v>246</v>
      </c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本間　典子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6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301･実験室1･実験室2</v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>成人：201，202，203，204，205，302，303，304</v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56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6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56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 t="s">
        <v>246</v>
      </c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56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56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56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56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758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758</v>
      </c>
      <c r="BF490" s="816"/>
      <c r="BG490" s="816" t="s">
        <v>246</v>
      </c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本間　典子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56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301･実験室1･実験室2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成人：201，202，203，204，205，302，303，304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56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56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758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758</v>
      </c>
      <c r="BF494" s="816"/>
      <c r="BG494" s="816" t="s">
        <v>246</v>
      </c>
      <c r="BH494" s="816" t="s">
        <v>246</v>
      </c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本間　典子</v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/>
      <c r="V495" s="697" t="s">
        <v>246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301･実験室1･実験室2</v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成人：201，202，203，204，205，302，303，304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561"/>
      <c r="V496" s="697" t="s">
        <v>136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/>
      <c r="V497" s="697" t="s">
        <v>760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561"/>
      <c r="V498" s="697" t="s">
        <v>761</v>
      </c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561"/>
      <c r="V499" s="697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561"/>
      <c r="V500" s="697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562"/>
      <c r="V501" s="698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46074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46074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46075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46075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46076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46076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46077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>領域別実習(補習)</v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>領域別実習(補習)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>領域別実習(補習)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>領域別実習(補習)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46078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>領域別実習(補習)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>領域別実習(補習)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>領域別実習(補習)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813" t="s">
        <v>129</v>
      </c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 t="s">
        <v>584</v>
      </c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813" t="s">
        <v>85</v>
      </c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813" t="s">
        <v>182</v>
      </c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813" t="s">
        <v>584</v>
      </c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>領域別実習(補習)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905" t="s">
        <v>367</v>
      </c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V620" s="767" t="s">
        <v>193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906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V621" s="767" t="s">
        <v>367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906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V622" s="767" t="s">
        <v>325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907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46079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>領域別実習(補習)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>領域別実習(補習)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>領域別実習(補習)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>領域別実習(補習)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46080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>領域別実習(補習)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>領域別実習(補習)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>領域別実習(補習)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領域別実習(補習)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46081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46081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46082</v>
      </c>
      <c r="V702" s="820"/>
      <c r="W702" s="820"/>
      <c r="X702" s="820"/>
      <c r="Y702" s="8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5" t="s">
        <v>762</v>
      </c>
      <c r="B703" s="12" t="s">
        <v>55</v>
      </c>
      <c r="C703" s="853" t="e">
        <f>VLOOKUP($C702,#REF!,COLUMN(#REF!),0)&amp;""</f>
        <v>#REF!</v>
      </c>
      <c r="D703" s="844"/>
      <c r="E703" s="843" t="e">
        <f>VLOOKUP($C702,#REF!,COLUMN(#REF!),0)&amp;""</f>
        <v>#REF!</v>
      </c>
      <c r="F703" s="844"/>
      <c r="G703" s="843" t="e">
        <f>VLOOKUP($C702,#REF!,COLUMN(#REF!),0)&amp;""</f>
        <v>#REF!</v>
      </c>
      <c r="H703" s="844"/>
      <c r="I703" s="843" t="e">
        <f>VLOOKUP($C702,#REF!,COLUMN(#REF!),0)&amp;""</f>
        <v>#REF!</v>
      </c>
      <c r="J703" s="844"/>
      <c r="K703" s="854" t="e">
        <f>VLOOKUP($C702,#REF!,COLUMN(#REF!),0)&amp;""</f>
        <v>#REF!</v>
      </c>
      <c r="L703" s="844"/>
      <c r="M703" s="853" t="e">
        <f>VLOOKUP($C702,#REF!,COLUMN(#REF!),0)&amp;""</f>
        <v>#REF!</v>
      </c>
      <c r="N703" s="842"/>
      <c r="O703" s="843" t="e">
        <f>VLOOKUP($C702,#REF!,COLUMN(#REF!),0)&amp;""</f>
        <v>#REF!</v>
      </c>
      <c r="P703" s="844"/>
      <c r="Q703" s="843" t="e">
        <f>VLOOKUP($C702,#REF!,COLUMN(#REF!),0)&amp;""</f>
        <v>#REF!</v>
      </c>
      <c r="R703" s="844"/>
      <c r="S703" s="854" t="e">
        <f>VLOOKUP($C702,#REF!,COLUMN(#REF!),0)&amp;""</f>
        <v>#REF!</v>
      </c>
      <c r="T703" s="844"/>
      <c r="U703" s="25"/>
      <c r="Z703" s="866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55"/>
      <c r="B704" s="15" t="s">
        <v>58</v>
      </c>
      <c r="C704" s="836" t="str">
        <f>IFERROR(VLOOKUP(C703,#REF!,2,0),"")</f>
        <v/>
      </c>
      <c r="D704" s="837"/>
      <c r="E704" s="838" t="str">
        <f>IFERROR(VLOOKUP(E703,#REF!,2,0),"")</f>
        <v/>
      </c>
      <c r="F704" s="837"/>
      <c r="G704" s="838" t="str">
        <f>IFERROR(VLOOKUP(G703,#REF!,2,0),"")</f>
        <v/>
      </c>
      <c r="H704" s="837"/>
      <c r="I704" s="838" t="str">
        <f>IFERROR(VLOOKUP(I703,#REF!,2,0),"")</f>
        <v/>
      </c>
      <c r="J704" s="837"/>
      <c r="K704" s="857" t="str">
        <f>IFERROR(VLOOKUP(K703,#REF!,2,0),"")</f>
        <v/>
      </c>
      <c r="L704" s="837"/>
      <c r="M704" s="836" t="str">
        <f>IFERROR(VLOOKUP(M703,#REF!,2,0),"")</f>
        <v/>
      </c>
      <c r="N704" s="837"/>
      <c r="O704" s="838" t="str">
        <f>IFERROR(VLOOKUP(O703,#REF!,2,0),"")</f>
        <v/>
      </c>
      <c r="P704" s="837"/>
      <c r="Q704" s="838" t="str">
        <f>IFERROR(VLOOKUP(Q703,#REF!,2,0),"")</f>
        <v/>
      </c>
      <c r="R704" s="837"/>
      <c r="S704" s="857" t="str">
        <f>IFERROR(VLOOKUP(S703,#REF!,2,0),"")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55"/>
      <c r="B705" s="15" t="s">
        <v>60</v>
      </c>
      <c r="C705" s="836" t="e">
        <f>VLOOKUP($C702,#REF!,COLUMN(#REF!)+1,0)&amp;""</f>
        <v>#REF!</v>
      </c>
      <c r="D705" s="837"/>
      <c r="E705" s="838" t="e">
        <f>VLOOKUP($C702,#REF!,COLUMN(#REF!)+1,0)&amp;""</f>
        <v>#REF!</v>
      </c>
      <c r="F705" s="837"/>
      <c r="G705" s="838" t="e">
        <f>VLOOKUP($C702,#REF!,COLUMN(#REF!)+1,0)&amp;""</f>
        <v>#REF!</v>
      </c>
      <c r="H705" s="837"/>
      <c r="I705" s="838" t="e">
        <f>VLOOKUP($C702,#REF!,COLUMN(#REF!)+1,0)&amp;""</f>
        <v>#REF!</v>
      </c>
      <c r="J705" s="837"/>
      <c r="K705" s="857" t="e">
        <f>VLOOKUP($C702,#REF!,COLUMN(#REF!)+1,0)&amp;""</f>
        <v>#REF!</v>
      </c>
      <c r="L705" s="837"/>
      <c r="M705" s="836" t="e">
        <f>VLOOKUP($C702,#REF!,COLUMN(#REF!)+1,0)&amp;""</f>
        <v>#REF!</v>
      </c>
      <c r="N705" s="837"/>
      <c r="O705" s="838" t="e">
        <f>VLOOKUP($C702,#REF!,COLUMN(#REF!)+1,0)&amp;""</f>
        <v>#REF!</v>
      </c>
      <c r="P705" s="837"/>
      <c r="Q705" s="838" t="e">
        <f>VLOOKUP($C702,#REF!,COLUMN(#REF!)+1,0)&amp;""</f>
        <v>#REF!</v>
      </c>
      <c r="R705" s="837"/>
      <c r="S705" s="857" t="e">
        <f>VLOOKUP($C702,#REF!,COLUMN(#REF!)+1,0)&amp;""</f>
        <v>#REF!</v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3"/>
      <c r="M706" s="860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55" t="s">
        <v>763</v>
      </c>
      <c r="B707" s="15" t="s">
        <v>55</v>
      </c>
      <c r="C707" s="853" t="e">
        <f>VLOOKUP($C702,#REF!,COLUMN(#REF!),0)&amp;""</f>
        <v>#REF!</v>
      </c>
      <c r="D707" s="844"/>
      <c r="E707" s="843" t="e">
        <f>VLOOKUP($C702,#REF!,COLUMN(#REF!),0)&amp;""</f>
        <v>#REF!</v>
      </c>
      <c r="F707" s="844"/>
      <c r="G707" s="843" t="e">
        <f>VLOOKUP($C702,#REF!,COLUMN(#REF!),0)&amp;""</f>
        <v>#REF!</v>
      </c>
      <c r="H707" s="844"/>
      <c r="I707" s="843" t="e">
        <f>VLOOKUP($C702,#REF!,COLUMN(#REF!),0)&amp;""</f>
        <v>#REF!</v>
      </c>
      <c r="J707" s="844"/>
      <c r="K707" s="854" t="e">
        <f>VLOOKUP($C702,#REF!,COLUMN(#REF!),0)&amp;""</f>
        <v>#REF!</v>
      </c>
      <c r="L707" s="844"/>
      <c r="M707" s="854" t="e">
        <f>VLOOKUP($C702,#REF!,COLUMN(#REF!),0)&amp;""</f>
        <v>#REF!</v>
      </c>
      <c r="N707" s="844"/>
      <c r="O707" s="854" t="e">
        <f>VLOOKUP($C702,#REF!,COLUMN(#REF!),0)&amp;""</f>
        <v>#REF!</v>
      </c>
      <c r="P707" s="844"/>
      <c r="Q707" s="854" t="e">
        <f>VLOOKUP($C702,#REF!,COLUMN(#REF!),0)&amp;""</f>
        <v>#REF!</v>
      </c>
      <c r="R707" s="844"/>
      <c r="S707" s="854" t="e">
        <f>VLOOKUP($C702,#REF!,COLUMN(#REF!),0)&amp;""</f>
        <v>#REF!</v>
      </c>
      <c r="T707" s="844"/>
      <c r="U707" s="21"/>
      <c r="Z707" s="85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55"/>
      <c r="B708" s="15" t="s">
        <v>58</v>
      </c>
      <c r="C708" s="836" t="str">
        <f>IFERROR(VLOOKUP(C707,#REF!,2,0),"")</f>
        <v/>
      </c>
      <c r="D708" s="837"/>
      <c r="E708" s="838" t="str">
        <f>IFERROR(VLOOKUP(E707,#REF!,2,0),"")</f>
        <v/>
      </c>
      <c r="F708" s="837"/>
      <c r="G708" s="838" t="str">
        <f>IFERROR(VLOOKUP(G707,#REF!,2,0),"")</f>
        <v/>
      </c>
      <c r="H708" s="837"/>
      <c r="I708" s="838" t="str">
        <f>IFERROR(VLOOKUP(I707,#REF!,2,0),"")</f>
        <v/>
      </c>
      <c r="J708" s="837"/>
      <c r="K708" s="857" t="str">
        <f>IFERROR(VLOOKUP(K707,#REF!,2,0),"")</f>
        <v/>
      </c>
      <c r="L708" s="837"/>
      <c r="M708" s="857" t="str">
        <f>IFERROR(VLOOKUP(M707,#REF!,2,0),"")</f>
        <v/>
      </c>
      <c r="N708" s="837"/>
      <c r="O708" s="857" t="str">
        <f>IFERROR(VLOOKUP(O707,#REF!,2,0),"")</f>
        <v/>
      </c>
      <c r="P708" s="837"/>
      <c r="Q708" s="857" t="str">
        <f>IFERROR(VLOOKUP(Q707,#REF!,2,0),"")</f>
        <v/>
      </c>
      <c r="R708" s="837"/>
      <c r="S708" s="857" t="str">
        <f>IFERROR(VLOOKUP(S707,#REF!,2,0),"")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55"/>
      <c r="B709" s="15" t="s">
        <v>60</v>
      </c>
      <c r="C709" s="836" t="e">
        <f>VLOOKUP($C702,#REF!,COLUMN(#REF!)+1,0)&amp;""</f>
        <v>#REF!</v>
      </c>
      <c r="D709" s="837"/>
      <c r="E709" s="838" t="e">
        <f>VLOOKUP($C702,#REF!,COLUMN(#REF!)+1,0)&amp;""</f>
        <v>#REF!</v>
      </c>
      <c r="F709" s="837"/>
      <c r="G709" s="838" t="e">
        <f>VLOOKUP($C702,#REF!,COLUMN(#REF!)+1,0)&amp;""</f>
        <v>#REF!</v>
      </c>
      <c r="H709" s="837"/>
      <c r="I709" s="838" t="e">
        <f>VLOOKUP($C702,#REF!,COLUMN(#REF!)+1,0)&amp;""</f>
        <v>#REF!</v>
      </c>
      <c r="J709" s="837"/>
      <c r="K709" s="857" t="e">
        <f>VLOOKUP($C702,#REF!,COLUMN(#REF!)+1,0)&amp;""</f>
        <v>#REF!</v>
      </c>
      <c r="L709" s="837"/>
      <c r="M709" s="857" t="e">
        <f>VLOOKUP($C702,#REF!,COLUMN(#REF!)+1,0)&amp;""</f>
        <v>#REF!</v>
      </c>
      <c r="N709" s="837"/>
      <c r="O709" s="857" t="e">
        <f>VLOOKUP($C702,#REF!,COLUMN(#REF!)+1,0)&amp;""</f>
        <v>#REF!</v>
      </c>
      <c r="P709" s="837"/>
      <c r="Q709" s="857" t="e">
        <f>VLOOKUP($C702,#REF!,COLUMN(#REF!)+1,0)&amp;""</f>
        <v>#REF!</v>
      </c>
      <c r="R709" s="837"/>
      <c r="S709" s="857" t="e">
        <f>VLOOKUP($C702,#REF!,COLUMN(#REF!)+1,0)&amp;""</f>
        <v>#REF!</v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58"/>
      <c r="M710" s="834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66" t="s">
        <v>764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4"/>
      <c r="M711" s="854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37"/>
      <c r="M712" s="857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37"/>
      <c r="M713" s="857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5"/>
      <c r="M714" s="877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55" t="s">
        <v>74</v>
      </c>
      <c r="B715" s="15" t="s">
        <v>55</v>
      </c>
      <c r="C715" s="870" t="e">
        <f>VLOOKUP($C702,#REF!,COLUMN(#REF!),0)&amp;""</f>
        <v>#REF!</v>
      </c>
      <c r="D715" s="854"/>
      <c r="E715" s="871" t="e">
        <f>VLOOKUP($C702,#REF!,COLUMN(#REF!),0)&amp;""</f>
        <v>#REF!</v>
      </c>
      <c r="F715" s="854"/>
      <c r="G715" s="871" t="e">
        <f>VLOOKUP($C702,#REF!,COLUMN(#REF!),0)&amp;""</f>
        <v>#REF!</v>
      </c>
      <c r="H715" s="854"/>
      <c r="I715" s="871" t="e">
        <f>VLOOKUP($C702,#REF!,COLUMN(#REF!),0)&amp;""</f>
        <v>#REF!</v>
      </c>
      <c r="J715" s="854"/>
      <c r="K715" s="872" t="e">
        <f>VLOOKUP($C702,#REF!,COLUMN(#REF!),0)&amp;""</f>
        <v>#REF!</v>
      </c>
      <c r="L715" s="854"/>
      <c r="M715" s="872" t="e">
        <f>VLOOKUP($C702,#REF!,COLUMN(#REF!),0)&amp;""</f>
        <v>#REF!</v>
      </c>
      <c r="N715" s="854"/>
      <c r="O715" s="872" t="e">
        <f>VLOOKUP($C702,#REF!,COLUMN(#REF!),0)&amp;""</f>
        <v>#REF!</v>
      </c>
      <c r="P715" s="854"/>
      <c r="Q715" s="872" t="e">
        <f>VLOOKUP($C702,#REF!,COLUMN(#REF!),0)&amp;""</f>
        <v>#REF!</v>
      </c>
      <c r="R715" s="854"/>
      <c r="S715" s="872" t="e">
        <f>VLOOKUP($C702,#REF!,COLUMN(#REF!),0)&amp;""</f>
        <v>#REF!</v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55"/>
      <c r="B716" s="15" t="s">
        <v>58</v>
      </c>
      <c r="C716" s="873" t="str">
        <f>IFERROR(VLOOKUP(C715,#REF!,2,0),"")</f>
        <v/>
      </c>
      <c r="D716" s="857"/>
      <c r="E716" s="861" t="str">
        <f>IFERROR(VLOOKUP(E715,#REF!,2,0),"")</f>
        <v/>
      </c>
      <c r="F716" s="857"/>
      <c r="G716" s="861" t="str">
        <f>IFERROR(VLOOKUP(G715,#REF!,2,0),"")</f>
        <v/>
      </c>
      <c r="H716" s="857"/>
      <c r="I716" s="861" t="str">
        <f>IFERROR(VLOOKUP(I715,#REF!,2,0),"")</f>
        <v/>
      </c>
      <c r="J716" s="857"/>
      <c r="K716" s="862" t="str">
        <f>IFERROR(VLOOKUP(K715,#REF!,2,0),"")</f>
        <v/>
      </c>
      <c r="L716" s="857"/>
      <c r="M716" s="862" t="str">
        <f>IFERROR(VLOOKUP(M715,#REF!,2,0),"")</f>
        <v/>
      </c>
      <c r="N716" s="857"/>
      <c r="O716" s="862" t="str">
        <f>IFERROR(VLOOKUP(O715,#REF!,2,0),"")</f>
        <v/>
      </c>
      <c r="P716" s="857"/>
      <c r="Q716" s="862" t="str">
        <f>IFERROR(VLOOKUP(Q715,#REF!,2,0),"")</f>
        <v/>
      </c>
      <c r="R716" s="857"/>
      <c r="S716" s="862" t="str">
        <f>IFERROR(VLOOKUP(S715,#REF!,2,0),"")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55"/>
      <c r="B717" s="15" t="s">
        <v>60</v>
      </c>
      <c r="C717" s="873" t="e">
        <f>VLOOKUP($C702,#REF!,COLUMN(#REF!)+1,0)&amp;""</f>
        <v>#REF!</v>
      </c>
      <c r="D717" s="857"/>
      <c r="E717" s="861" t="e">
        <f>VLOOKUP($C702,#REF!,COLUMN(#REF!)+1,0)&amp;""</f>
        <v>#REF!</v>
      </c>
      <c r="F717" s="857"/>
      <c r="G717" s="861" t="e">
        <f>VLOOKUP($C702,#REF!,COLUMN(#REF!)+1,0)&amp;""</f>
        <v>#REF!</v>
      </c>
      <c r="H717" s="857"/>
      <c r="I717" s="861" t="e">
        <f>VLOOKUP($C702,#REF!,COLUMN(#REF!)+1,0)&amp;""</f>
        <v>#REF!</v>
      </c>
      <c r="J717" s="857"/>
      <c r="K717" s="862" t="e">
        <f>VLOOKUP($C702,#REF!,COLUMN(#REF!)+1,0)&amp;""</f>
        <v>#REF!</v>
      </c>
      <c r="L717" s="857"/>
      <c r="M717" s="862" t="e">
        <f>VLOOKUP($C702,#REF!,COLUMN(#REF!)+1,0)&amp;""</f>
        <v>#REF!</v>
      </c>
      <c r="N717" s="857"/>
      <c r="O717" s="862" t="e">
        <f>VLOOKUP($C702,#REF!,COLUMN(#REF!)+1,0)&amp;""</f>
        <v>#REF!</v>
      </c>
      <c r="P717" s="857"/>
      <c r="Q717" s="862" t="e">
        <f>VLOOKUP($C702,#REF!,COLUMN(#REF!)+1,0)&amp;""</f>
        <v>#REF!</v>
      </c>
      <c r="R717" s="857"/>
      <c r="S717" s="862" t="e">
        <f>VLOOKUP($C702,#REF!,COLUMN(#REF!)+1,0)&amp;""</f>
        <v>#REF!</v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58"/>
      <c r="M718" s="834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55" t="s">
        <v>80</v>
      </c>
      <c r="B719" s="15" t="s">
        <v>55</v>
      </c>
      <c r="C719" s="870" t="e">
        <f>VLOOKUP($C702,#REF!,COLUMN(#REF!),0)&amp;""</f>
        <v>#REF!</v>
      </c>
      <c r="D719" s="854"/>
      <c r="E719" s="871" t="e">
        <f>VLOOKUP($C702,#REF!,COLUMN(#REF!),0)&amp;""</f>
        <v>#REF!</v>
      </c>
      <c r="F719" s="854"/>
      <c r="G719" s="871" t="e">
        <f>VLOOKUP($C702,#REF!,COLUMN(#REF!),0)&amp;""</f>
        <v>#REF!</v>
      </c>
      <c r="H719" s="854"/>
      <c r="I719" s="871" t="e">
        <f>VLOOKUP($C702,#REF!,COLUMN(#REF!),0)&amp;""</f>
        <v>#REF!</v>
      </c>
      <c r="J719" s="854"/>
      <c r="K719" s="872" t="e">
        <f>VLOOKUP($C702,#REF!,COLUMN(#REF!),0)&amp;""</f>
        <v>#REF!</v>
      </c>
      <c r="L719" s="854"/>
      <c r="M719" s="872" t="e">
        <f>VLOOKUP($C702,#REF!,COLUMN(#REF!),0)&amp;""</f>
        <v>#REF!</v>
      </c>
      <c r="N719" s="854"/>
      <c r="O719" s="872" t="e">
        <f>VLOOKUP($C702,#REF!,COLUMN(#REF!),0)&amp;""</f>
        <v>#REF!</v>
      </c>
      <c r="P719" s="854"/>
      <c r="Q719" s="872" t="e">
        <f>VLOOKUP($C702,#REF!,COLUMN(#REF!),0)&amp;""</f>
        <v>#REF!</v>
      </c>
      <c r="R719" s="854"/>
      <c r="S719" s="872" t="e">
        <f>VLOOKUP($C702,#REF!,COLUMN(#REF!),0)&amp;""</f>
        <v>#REF!</v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55"/>
      <c r="B720" s="15" t="s">
        <v>58</v>
      </c>
      <c r="C720" s="873" t="str">
        <f>IFERROR(VLOOKUP(C719,#REF!,2,0),"")</f>
        <v/>
      </c>
      <c r="D720" s="857"/>
      <c r="E720" s="861" t="str">
        <f>IFERROR(VLOOKUP(E719,#REF!,2,0),"")</f>
        <v/>
      </c>
      <c r="F720" s="857"/>
      <c r="G720" s="861" t="str">
        <f>IFERROR(VLOOKUP(G719,#REF!,2,0),"")</f>
        <v/>
      </c>
      <c r="H720" s="857"/>
      <c r="I720" s="861" t="str">
        <f>IFERROR(VLOOKUP(I719,#REF!,2,0),"")</f>
        <v/>
      </c>
      <c r="J720" s="857"/>
      <c r="K720" s="862" t="str">
        <f>IFERROR(VLOOKUP(K719,#REF!,2,0),"")</f>
        <v/>
      </c>
      <c r="L720" s="857"/>
      <c r="M720" s="862" t="str">
        <f>IFERROR(VLOOKUP(M719,#REF!,2,0),"")</f>
        <v/>
      </c>
      <c r="N720" s="857"/>
      <c r="O720" s="862" t="str">
        <f>IFERROR(VLOOKUP(O719,#REF!,2,0),"")</f>
        <v/>
      </c>
      <c r="P720" s="857"/>
      <c r="Q720" s="862" t="str">
        <f>IFERROR(VLOOKUP(Q719,#REF!,2,0),"")</f>
        <v/>
      </c>
      <c r="R720" s="857"/>
      <c r="S720" s="862" t="str">
        <f>IFERROR(VLOOKUP(S719,#REF!,2,0),"")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55"/>
      <c r="B721" s="15" t="s">
        <v>60</v>
      </c>
      <c r="C721" s="873" t="e">
        <f>VLOOKUP($C702,#REF!,COLUMN(#REF!)+1,0)&amp;""</f>
        <v>#REF!</v>
      </c>
      <c r="D721" s="857"/>
      <c r="E721" s="861" t="e">
        <f>VLOOKUP($C702,#REF!,COLUMN(#REF!)+1,0)&amp;""</f>
        <v>#REF!</v>
      </c>
      <c r="F721" s="857"/>
      <c r="G721" s="861" t="e">
        <f>VLOOKUP($C702,#REF!,COLUMN(#REF!)+1,0)&amp;""</f>
        <v>#REF!</v>
      </c>
      <c r="H721" s="857"/>
      <c r="I721" s="861" t="e">
        <f>VLOOKUP($C702,#REF!,COLUMN(#REF!)+1,0)&amp;""</f>
        <v>#REF!</v>
      </c>
      <c r="J721" s="857"/>
      <c r="K721" s="862" t="e">
        <f>VLOOKUP($C702,#REF!,COLUMN(#REF!)+1,0)&amp;""</f>
        <v>#REF!</v>
      </c>
      <c r="L721" s="857"/>
      <c r="M721" s="862" t="e">
        <f>VLOOKUP($C702,#REF!,COLUMN(#REF!)+1,0)&amp;""</f>
        <v>#REF!</v>
      </c>
      <c r="N721" s="857"/>
      <c r="O721" s="862" t="e">
        <f>VLOOKUP($C702,#REF!,COLUMN(#REF!)+1,0)&amp;""</f>
        <v>#REF!</v>
      </c>
      <c r="P721" s="857"/>
      <c r="Q721" s="862" t="e">
        <f>VLOOKUP($C702,#REF!,COLUMN(#REF!)+1,0)&amp;""</f>
        <v>#REF!</v>
      </c>
      <c r="R721" s="857"/>
      <c r="S721" s="862" t="e">
        <f>VLOOKUP($C702,#REF!,COLUMN(#REF!)+1,0)&amp;""</f>
        <v>#REF!</v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58"/>
      <c r="M722" s="834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55" t="s">
        <v>87</v>
      </c>
      <c r="B723" s="15" t="s">
        <v>55</v>
      </c>
      <c r="C723" s="870" t="e">
        <f>VLOOKUP($C702,#REF!,COLUMN(#REF!),0)&amp;""</f>
        <v>#REF!</v>
      </c>
      <c r="D723" s="854"/>
      <c r="E723" s="871" t="e">
        <f>VLOOKUP($C702,#REF!,COLUMN(#REF!),0)&amp;""</f>
        <v>#REF!</v>
      </c>
      <c r="F723" s="854"/>
      <c r="G723" s="871" t="e">
        <f>VLOOKUP($C702,#REF!,COLUMN(#REF!),0)&amp;""</f>
        <v>#REF!</v>
      </c>
      <c r="H723" s="854"/>
      <c r="I723" s="871" t="e">
        <f>VLOOKUP($C702,#REF!,COLUMN(#REF!),0)&amp;""</f>
        <v>#REF!</v>
      </c>
      <c r="J723" s="854"/>
      <c r="K723" s="872" t="e">
        <f>VLOOKUP($C702,#REF!,COLUMN(#REF!),0)&amp;""</f>
        <v>#REF!</v>
      </c>
      <c r="L723" s="854"/>
      <c r="M723" s="872" t="e">
        <f>VLOOKUP($C702,#REF!,COLUMN(#REF!),0)&amp;""</f>
        <v>#REF!</v>
      </c>
      <c r="N723" s="854"/>
      <c r="O723" s="872" t="e">
        <f>VLOOKUP($C702,#REF!,COLUMN(#REF!),0)&amp;""</f>
        <v>#REF!</v>
      </c>
      <c r="P723" s="854"/>
      <c r="Q723" s="872" t="e">
        <f>VLOOKUP($C702,#REF!,COLUMN(#REF!),0)&amp;""</f>
        <v>#REF!</v>
      </c>
      <c r="R723" s="854"/>
      <c r="S723" s="872" t="e">
        <f>VLOOKUP($C702,#REF!,COLUMN(#REF!),0)&amp;""</f>
        <v>#REF!</v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55"/>
      <c r="B724" s="15" t="s">
        <v>58</v>
      </c>
      <c r="C724" s="873" t="str">
        <f>IFERROR(VLOOKUP(C723,#REF!,2,0),"")</f>
        <v/>
      </c>
      <c r="D724" s="857"/>
      <c r="E724" s="861" t="str">
        <f>IFERROR(VLOOKUP(E723,#REF!,2,0),"")</f>
        <v/>
      </c>
      <c r="F724" s="857"/>
      <c r="G724" s="861" t="str">
        <f>IFERROR(VLOOKUP(G723,#REF!,2,0),"")</f>
        <v/>
      </c>
      <c r="H724" s="857"/>
      <c r="I724" s="861" t="str">
        <f>IFERROR(VLOOKUP(I723,#REF!,2,0),"")</f>
        <v/>
      </c>
      <c r="J724" s="857"/>
      <c r="K724" s="862" t="str">
        <f>IFERROR(VLOOKUP(K723,#REF!,2,0),"")</f>
        <v/>
      </c>
      <c r="L724" s="857"/>
      <c r="M724" s="862" t="str">
        <f>IFERROR(VLOOKUP(M723,#REF!,2,0),"")</f>
        <v/>
      </c>
      <c r="N724" s="857"/>
      <c r="O724" s="862" t="str">
        <f>IFERROR(VLOOKUP(O723,#REF!,2,0),"")</f>
        <v/>
      </c>
      <c r="P724" s="857"/>
      <c r="Q724" s="862" t="str">
        <f>IFERROR(VLOOKUP(Q723,#REF!,2,0),"")</f>
        <v/>
      </c>
      <c r="R724" s="857"/>
      <c r="S724" s="862" t="str">
        <f>IFERROR(VLOOKUP(S723,#REF!,2,0),"")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55"/>
      <c r="B725" s="15" t="s">
        <v>60</v>
      </c>
      <c r="C725" s="873" t="e">
        <f>VLOOKUP($C702,#REF!,COLUMN(#REF!)+1,0)&amp;""</f>
        <v>#REF!</v>
      </c>
      <c r="D725" s="857"/>
      <c r="E725" s="861" t="e">
        <f>VLOOKUP($C702,#REF!,COLUMN(#REF!)+1,0)&amp;""</f>
        <v>#REF!</v>
      </c>
      <c r="F725" s="857"/>
      <c r="G725" s="861" t="e">
        <f>VLOOKUP($C702,#REF!,COLUMN(#REF!)+1,0)&amp;""</f>
        <v>#REF!</v>
      </c>
      <c r="H725" s="857"/>
      <c r="I725" s="861" t="e">
        <f>VLOOKUP($C702,#REF!,COLUMN(#REF!)+1,0)&amp;""</f>
        <v>#REF!</v>
      </c>
      <c r="J725" s="857"/>
      <c r="K725" s="862" t="e">
        <f>VLOOKUP($C702,#REF!,COLUMN(#REF!)+1,0)&amp;""</f>
        <v>#REF!</v>
      </c>
      <c r="L725" s="857"/>
      <c r="M725" s="862" t="e">
        <f>VLOOKUP($C702,#REF!,COLUMN(#REF!)+1,0)&amp;""</f>
        <v>#REF!</v>
      </c>
      <c r="N725" s="857"/>
      <c r="O725" s="862" t="e">
        <f>VLOOKUP($C702,#REF!,COLUMN(#REF!)+1,0)&amp;""</f>
        <v>#REF!</v>
      </c>
      <c r="P725" s="857"/>
      <c r="Q725" s="862" t="e">
        <f>VLOOKUP($C702,#REF!,COLUMN(#REF!)+1,0)&amp;""</f>
        <v>#REF!</v>
      </c>
      <c r="R725" s="857"/>
      <c r="S725" s="862" t="e">
        <f>VLOOKUP($C702,#REF!,COLUMN(#REF!)+1,0)&amp;""</f>
        <v>#REF!</v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58"/>
      <c r="M726" s="834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46082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46082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21.75">
      <c r="A2" s="23"/>
      <c r="B2" s="24"/>
      <c r="C2" s="910">
        <f>A1</f>
        <v>46082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46082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46083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>国際実習Ⅱオリエンテーション（履修希望者）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765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301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>キャリアガイダンス・卒研オリエンテーション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766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301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>JIHS･NC合同就職説明会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U40" s="582" t="s">
        <v>767</v>
      </c>
      <c r="Z40" s="855" t="str">
        <f>A40</f>
        <v>３時限（13：30～15：00）</v>
      </c>
      <c r="AA40" s="816" t="s">
        <v>768</v>
      </c>
      <c r="AB40" s="816"/>
      <c r="AC40" s="816"/>
      <c r="AD40" s="816"/>
      <c r="AE40" s="816"/>
      <c r="AF40" s="905" t="s">
        <v>768</v>
      </c>
      <c r="AG40" s="905" t="s">
        <v>768</v>
      </c>
      <c r="AH40" s="905" t="s">
        <v>768</v>
      </c>
      <c r="AI40" s="816"/>
      <c r="AJ40" s="816"/>
      <c r="AK40" s="816"/>
      <c r="AL40" s="816"/>
      <c r="AM40" s="816"/>
      <c r="AN40" s="905" t="s">
        <v>768</v>
      </c>
      <c r="AO40" s="905" t="s">
        <v>768</v>
      </c>
      <c r="AP40" s="905" t="s">
        <v>768</v>
      </c>
      <c r="AQ40" s="905" t="s">
        <v>768</v>
      </c>
      <c r="AR40" s="905" t="s">
        <v>768</v>
      </c>
      <c r="AS40" s="905" t="s">
        <v>768</v>
      </c>
      <c r="AT40" s="905" t="s">
        <v>768</v>
      </c>
      <c r="AU40" s="905" t="s">
        <v>768</v>
      </c>
      <c r="AV40" s="905" t="s">
        <v>768</v>
      </c>
      <c r="AW40" s="905" t="s">
        <v>768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582"/>
      <c r="Z41" s="855"/>
      <c r="AA41" s="817"/>
      <c r="AB41" s="817"/>
      <c r="AC41" s="817"/>
      <c r="AD41" s="817"/>
      <c r="AE41" s="817"/>
      <c r="AF41" s="906"/>
      <c r="AG41" s="906"/>
      <c r="AH41" s="906"/>
      <c r="AI41" s="817"/>
      <c r="AJ41" s="817"/>
      <c r="AK41" s="817"/>
      <c r="AL41" s="817"/>
      <c r="AM41" s="817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101･201･202･301
(演習21～29)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582"/>
      <c r="Z42" s="855"/>
      <c r="AA42" s="817"/>
      <c r="AB42" s="817"/>
      <c r="AC42" s="817"/>
      <c r="AD42" s="817"/>
      <c r="AE42" s="817"/>
      <c r="AF42" s="906"/>
      <c r="AG42" s="906"/>
      <c r="AH42" s="906"/>
      <c r="AI42" s="817"/>
      <c r="AJ42" s="817"/>
      <c r="AK42" s="817"/>
      <c r="AL42" s="817"/>
      <c r="AM42" s="817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582"/>
      <c r="Z43" s="856"/>
      <c r="AA43" s="818"/>
      <c r="AB43" s="818"/>
      <c r="AC43" s="818"/>
      <c r="AD43" s="818"/>
      <c r="AE43" s="818"/>
      <c r="AF43" s="907"/>
      <c r="AG43" s="907"/>
      <c r="AH43" s="907"/>
      <c r="AI43" s="818"/>
      <c r="AJ43" s="818"/>
      <c r="AK43" s="818"/>
      <c r="AL43" s="818"/>
      <c r="AM43" s="818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JIHS･NC合同就職説明会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U44" s="582"/>
      <c r="Z44" s="855" t="str">
        <f>A44</f>
        <v>４時限（15：10～16：40）</v>
      </c>
      <c r="AA44" s="905" t="s">
        <v>768</v>
      </c>
      <c r="AB44" s="816"/>
      <c r="AC44" s="816"/>
      <c r="AD44" s="816"/>
      <c r="AE44" s="816"/>
      <c r="AF44" s="905" t="s">
        <v>768</v>
      </c>
      <c r="AG44" s="905" t="s">
        <v>768</v>
      </c>
      <c r="AH44" s="905" t="s">
        <v>768</v>
      </c>
      <c r="AI44" s="816"/>
      <c r="AJ44" s="816"/>
      <c r="AK44" s="816"/>
      <c r="AL44" s="816"/>
      <c r="AM44" s="816"/>
      <c r="AN44" s="905" t="s">
        <v>768</v>
      </c>
      <c r="AO44" s="905" t="s">
        <v>768</v>
      </c>
      <c r="AP44" s="905" t="s">
        <v>768</v>
      </c>
      <c r="AQ44" s="905" t="s">
        <v>768</v>
      </c>
      <c r="AR44" s="905" t="s">
        <v>768</v>
      </c>
      <c r="AS44" s="905" t="s">
        <v>768</v>
      </c>
      <c r="AT44" s="905" t="s">
        <v>768</v>
      </c>
      <c r="AU44" s="905" t="s">
        <v>768</v>
      </c>
      <c r="AV44" s="905" t="s">
        <v>768</v>
      </c>
      <c r="AW44" s="905" t="s">
        <v>768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582"/>
      <c r="Z45" s="855"/>
      <c r="AA45" s="906"/>
      <c r="AB45" s="817"/>
      <c r="AC45" s="817"/>
      <c r="AD45" s="817"/>
      <c r="AE45" s="817"/>
      <c r="AF45" s="906"/>
      <c r="AG45" s="906"/>
      <c r="AH45" s="906"/>
      <c r="AI45" s="817"/>
      <c r="AJ45" s="817"/>
      <c r="AK45" s="817"/>
      <c r="AL45" s="817"/>
      <c r="AM45" s="817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101･201･202･301
(演習21～29)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582"/>
      <c r="Z46" s="855"/>
      <c r="AA46" s="906"/>
      <c r="AB46" s="817"/>
      <c r="AC46" s="817"/>
      <c r="AD46" s="817"/>
      <c r="AE46" s="817"/>
      <c r="AF46" s="906"/>
      <c r="AG46" s="906"/>
      <c r="AH46" s="906"/>
      <c r="AI46" s="817"/>
      <c r="AJ46" s="817"/>
      <c r="AK46" s="817"/>
      <c r="AL46" s="817"/>
      <c r="AM46" s="817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582"/>
      <c r="Z47" s="856"/>
      <c r="AA47" s="907"/>
      <c r="AB47" s="818"/>
      <c r="AC47" s="818"/>
      <c r="AD47" s="818"/>
      <c r="AE47" s="818"/>
      <c r="AF47" s="907"/>
      <c r="AG47" s="907"/>
      <c r="AH47" s="907"/>
      <c r="AI47" s="818"/>
      <c r="AJ47" s="818"/>
      <c r="AK47" s="818"/>
      <c r="AL47" s="818"/>
      <c r="AM47" s="818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46084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>統合・政策オリエンテーション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301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>統合・政策オリエンテーション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301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>JIHS･NC合同就職説明会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582" t="s">
        <v>767</v>
      </c>
      <c r="Z65" s="855" t="str">
        <f>A65</f>
        <v>３時限（13：30～15：00）</v>
      </c>
      <c r="AA65" s="905" t="s">
        <v>768</v>
      </c>
      <c r="AB65" s="905"/>
      <c r="AC65" s="905"/>
      <c r="AD65" s="905"/>
      <c r="AE65" s="905"/>
      <c r="AF65" s="905" t="s">
        <v>768</v>
      </c>
      <c r="AG65" s="905" t="s">
        <v>768</v>
      </c>
      <c r="AH65" s="905" t="s">
        <v>768</v>
      </c>
      <c r="AI65" s="905"/>
      <c r="AJ65" s="905"/>
      <c r="AK65" s="905"/>
      <c r="AL65" s="905"/>
      <c r="AM65" s="905"/>
      <c r="AN65" s="905" t="s">
        <v>768</v>
      </c>
      <c r="AO65" s="905" t="s">
        <v>768</v>
      </c>
      <c r="AP65" s="905" t="s">
        <v>768</v>
      </c>
      <c r="AQ65" s="905" t="s">
        <v>768</v>
      </c>
      <c r="AR65" s="905" t="s">
        <v>768</v>
      </c>
      <c r="AS65" s="905" t="s">
        <v>768</v>
      </c>
      <c r="AT65" s="905" t="s">
        <v>768</v>
      </c>
      <c r="AU65" s="905" t="s">
        <v>768</v>
      </c>
      <c r="AV65" s="905" t="s">
        <v>768</v>
      </c>
      <c r="AW65" s="905" t="s">
        <v>768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582"/>
      <c r="Z66" s="855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101･201･202･301
(演習21～29)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582"/>
      <c r="Z67" s="855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582"/>
      <c r="Z68" s="856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JIHS･NC合同就職説明会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582"/>
      <c r="Z69" s="855" t="str">
        <f>A69</f>
        <v>４時限（15：10～16：40）</v>
      </c>
      <c r="AA69" s="905" t="s">
        <v>768</v>
      </c>
      <c r="AB69" s="905"/>
      <c r="AC69" s="905"/>
      <c r="AD69" s="905"/>
      <c r="AE69" s="905"/>
      <c r="AF69" s="905" t="s">
        <v>768</v>
      </c>
      <c r="AG69" s="905" t="s">
        <v>768</v>
      </c>
      <c r="AH69" s="905" t="s">
        <v>768</v>
      </c>
      <c r="AI69" s="905"/>
      <c r="AJ69" s="905"/>
      <c r="AK69" s="905"/>
      <c r="AL69" s="905"/>
      <c r="AM69" s="905"/>
      <c r="AN69" s="905" t="s">
        <v>768</v>
      </c>
      <c r="AO69" s="905" t="s">
        <v>768</v>
      </c>
      <c r="AP69" s="905" t="s">
        <v>768</v>
      </c>
      <c r="AQ69" s="905" t="s">
        <v>768</v>
      </c>
      <c r="AR69" s="905" t="s">
        <v>768</v>
      </c>
      <c r="AS69" s="905" t="s">
        <v>768</v>
      </c>
      <c r="AT69" s="905" t="s">
        <v>768</v>
      </c>
      <c r="AU69" s="905" t="s">
        <v>768</v>
      </c>
      <c r="AV69" s="905" t="s">
        <v>768</v>
      </c>
      <c r="AW69" s="905" t="s">
        <v>768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582"/>
      <c r="Z70" s="855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101･201･202･301
(演習21～29)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582"/>
      <c r="Z71" s="855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582"/>
      <c r="Z72" s="856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46085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582" t="s">
        <v>767</v>
      </c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82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82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582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582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82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582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582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46086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809" t="s">
        <v>129</v>
      </c>
      <c r="Z115" s="855" t="str">
        <f>A115</f>
        <v>３時限（13：30～15：00）</v>
      </c>
      <c r="AA115" s="816" t="s">
        <v>770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809" t="s">
        <v>770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809" t="s">
        <v>535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809" t="s">
        <v>205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46087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Ｍ･Ｄ論文発表会</v>
      </c>
      <c r="N128" s="842"/>
      <c r="O128" s="843" t="str">
        <f>VLOOKUP($C127,'2025年度(M2後期)'!$B$5:$N$207,COLUMN('2025年度(M2後期)'!$C$5),0)&amp;""</f>
        <v>Ｍ･Ｄ論文発表会</v>
      </c>
      <c r="P128" s="844"/>
      <c r="Q128" s="843" t="str">
        <f>VLOOKUP($C127,'2025年度(D1後期)'!$B$5:$N$207,COLUMN('2025年度(D1後期)'!$C$5),0)&amp;""</f>
        <v>Ｍ･Ｄ論文発表会</v>
      </c>
      <c r="R128" s="844"/>
      <c r="S128" s="854" t="str">
        <f>VLOOKUP($C127,'2025年度(D23後期)'!$B$5:$N$207,COLUMN('2025年度(D23後期)'!$C$5),0)&amp;""</f>
        <v>Ｍ･Ｄ論文発表会</v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771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講堂</v>
      </c>
      <c r="N130" s="837"/>
      <c r="O130" s="838" t="str">
        <f>VLOOKUP($C127,'2025年度(M2後期)'!$B$5:$N$207,COLUMN('2025年度(M2後期)'!$C$5)+1,0)&amp;""</f>
        <v>講堂</v>
      </c>
      <c r="P130" s="837"/>
      <c r="Q130" s="838" t="str">
        <f>VLOOKUP($C127,'2025年度(D1後期)'!$B$5:$N$207,COLUMN('2025年度(D1後期)'!$C$5)+1,0)&amp;""</f>
        <v>講堂</v>
      </c>
      <c r="R130" s="837"/>
      <c r="S130" s="857" t="str">
        <f>VLOOKUP($C127,'2025年度(D23後期)'!$B$5:$N$207,COLUMN('2025年度(D23後期)'!$C$5)+1,0)&amp;""</f>
        <v>講堂</v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Ｍ･Ｄ論文発表会</v>
      </c>
      <c r="N132" s="844"/>
      <c r="O132" s="854" t="str">
        <f>VLOOKUP($C127,'2025年度(M2後期)'!$B$5:$N$207,COLUMN('2025年度(M2後期)'!$E$5),0)&amp;""</f>
        <v>Ｍ･Ｄ論文発表会</v>
      </c>
      <c r="P132" s="844"/>
      <c r="Q132" s="854" t="str">
        <f>VLOOKUP($C127,'2025年度(D1後期)'!$B$5:$N$207,COLUMN('2025年度(D1後期)'!$E$5),0)&amp;""</f>
        <v>Ｍ･Ｄ論文発表会</v>
      </c>
      <c r="R132" s="844"/>
      <c r="S132" s="854" t="str">
        <f>VLOOKUP($C127,'2025年度(D23後期)'!$B$5:$N$207,COLUMN('2025年度(D23後期)'!$E$5),0)&amp;""</f>
        <v>Ｍ･Ｄ論文発表会</v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771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講堂</v>
      </c>
      <c r="N134" s="837"/>
      <c r="O134" s="857" t="str">
        <f>VLOOKUP($C127,'2025年度(M2後期)'!$B$5:$N$207,COLUMN('2025年度(M2後期)'!$E$5)+1,0)&amp;""</f>
        <v>講堂</v>
      </c>
      <c r="P134" s="837"/>
      <c r="Q134" s="857" t="str">
        <f>VLOOKUP($C127,'2025年度(D1後期)'!$B$5:$N$207,COLUMN('2025年度(D1後期)'!$E$5)+1,0)&amp;""</f>
        <v>講堂</v>
      </c>
      <c r="R134" s="837"/>
      <c r="S134" s="857" t="str">
        <f>VLOOKUP($C127,'2025年度(D23後期)'!$B$5:$N$207,COLUMN('2025年度(D23後期)'!$E$5)+1,0)&amp;""</f>
        <v>講堂</v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Ｍ･Ｄ論文発表会</v>
      </c>
      <c r="N140" s="854"/>
      <c r="O140" s="872" t="str">
        <f>VLOOKUP($C127,'2025年度(M2後期)'!$B$5:$N$207,COLUMN('2025年度(M2後期)'!$G$5),0)&amp;""</f>
        <v>Ｍ･Ｄ論文発表会</v>
      </c>
      <c r="P140" s="854"/>
      <c r="Q140" s="872" t="str">
        <f>VLOOKUP($C127,'2025年度(D1後期)'!$B$5:$N$207,COLUMN('2025年度(D1後期)'!$G$5),0)&amp;""</f>
        <v>Ｍ･Ｄ論文発表会</v>
      </c>
      <c r="R140" s="854"/>
      <c r="S140" s="872" t="str">
        <f>VLOOKUP($C127,'2025年度(D23後期)'!$B$5:$N$207,COLUMN('2025年度(D23後期)'!$G$5),0)&amp;""</f>
        <v>Ｍ･Ｄ論文発表会</v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771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講堂</v>
      </c>
      <c r="N142" s="857"/>
      <c r="O142" s="862" t="str">
        <f>VLOOKUP($C127,'2025年度(M2後期)'!$B$5:$N$207,COLUMN('2025年度(M2後期)'!$G$5)+1,0)&amp;""</f>
        <v>講堂</v>
      </c>
      <c r="P142" s="857"/>
      <c r="Q142" s="862" t="str">
        <f>VLOOKUP($C127,'2025年度(D1後期)'!$B$5:$N$207,COLUMN('2025年度(D1後期)'!$G$5)+1,0)&amp;""</f>
        <v>講堂</v>
      </c>
      <c r="R142" s="857"/>
      <c r="S142" s="862" t="str">
        <f>VLOOKUP($C127,'2025年度(D23後期)'!$B$5:$N$207,COLUMN('2025年度(D23後期)'!$G$5)+1,0)&amp;""</f>
        <v>講堂</v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Ｍ研究計画発表会</v>
      </c>
      <c r="N144" s="854"/>
      <c r="O144" s="872" t="str">
        <f>VLOOKUP($C127,'2025年度(M2後期)'!$B$5:$N$207,COLUMN('2025年度(M2後期)'!$I$5),0)&amp;""</f>
        <v>Ｍ研究計画発表会</v>
      </c>
      <c r="P144" s="854"/>
      <c r="Q144" s="872" t="str">
        <f>VLOOKUP($C127,'2025年度(D1後期)'!$B$5:$N$207,COLUMN('2025年度(D1後期)'!$I$5),0)&amp;""</f>
        <v>Ｍ研究計画発表会</v>
      </c>
      <c r="R144" s="854"/>
      <c r="S144" s="872" t="str">
        <f>VLOOKUP($C127,'2025年度(D23後期)'!$B$5:$N$207,COLUMN('2025年度(D23後期)'!$I$5),0)&amp;""</f>
        <v>Ｍ研究計画発表会</v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46088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46088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46089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46089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46090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32"/>
      <c r="V215" s="705" t="s">
        <v>582</v>
      </c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772</v>
      </c>
      <c r="BB215" s="816" t="s">
        <v>772</v>
      </c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05" t="s">
        <v>772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05" t="s">
        <v>773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05" t="s">
        <v>774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21"/>
      <c r="V219" s="705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772</v>
      </c>
      <c r="BB219" s="816" t="s">
        <v>772</v>
      </c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V220" s="705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V221" s="705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V222" s="705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46091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46092</v>
      </c>
      <c r="V252" s="820"/>
      <c r="W252" s="820"/>
      <c r="X252" s="820"/>
      <c r="Y252" s="8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46093</v>
      </c>
      <c r="V277" s="820"/>
      <c r="W277" s="820"/>
      <c r="X277" s="820"/>
      <c r="Y277" s="8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46094</v>
      </c>
      <c r="V302" s="820"/>
      <c r="W302" s="820"/>
      <c r="X302" s="820"/>
      <c r="Y302" s="8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607" t="s">
        <v>94</v>
      </c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607" t="s">
        <v>141</v>
      </c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607" t="s">
        <v>139</v>
      </c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608" t="s">
        <v>69</v>
      </c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46095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46095</v>
      </c>
      <c r="V327" s="826"/>
      <c r="W327" s="826"/>
      <c r="X327" s="826"/>
      <c r="Y327" s="8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5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5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46096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46096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46097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46098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>卒業式リハーサル
14:00-16:40</v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775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>講堂</v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>卒業式リハーサル
14:00-16:40</v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775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>講堂</v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46099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Y428" s="801" t="s">
        <v>776</v>
      </c>
      <c r="Z428" s="866" t="str">
        <f>A428</f>
        <v xml:space="preserve">１時限（09：20～10：50） </v>
      </c>
      <c r="AA428" s="816"/>
      <c r="AB428" s="816"/>
      <c r="AC428" s="816"/>
      <c r="AD428" s="996" t="s">
        <v>777</v>
      </c>
      <c r="AE428" s="996" t="s">
        <v>778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Y429" s="801" t="s">
        <v>492</v>
      </c>
      <c r="Z429" s="855"/>
      <c r="AA429" s="817"/>
      <c r="AB429" s="817"/>
      <c r="AC429" s="817"/>
      <c r="AD429" s="997"/>
      <c r="AE429" s="99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Y430" s="801" t="s">
        <v>779</v>
      </c>
      <c r="Z430" s="855"/>
      <c r="AA430" s="817"/>
      <c r="AB430" s="817"/>
      <c r="AC430" s="817"/>
      <c r="AD430" s="997"/>
      <c r="AE430" s="99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Y431" s="801" t="s">
        <v>780</v>
      </c>
      <c r="Z431" s="856"/>
      <c r="AA431" s="818"/>
      <c r="AB431" s="818"/>
      <c r="AC431" s="818"/>
      <c r="AD431" s="998"/>
      <c r="AE431" s="99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1"/>
      <c r="Y432" s="801" t="s">
        <v>781</v>
      </c>
      <c r="Z432" s="855" t="str">
        <f>A432</f>
        <v>２時限（11：00～12：30）</v>
      </c>
      <c r="AA432" s="816"/>
      <c r="AB432" s="816"/>
      <c r="AC432" s="816"/>
      <c r="AD432" s="991" t="s">
        <v>375</v>
      </c>
      <c r="AE432" s="991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Y433" s="801" t="s">
        <v>782</v>
      </c>
      <c r="Z433" s="855"/>
      <c r="AA433" s="817"/>
      <c r="AB433" s="817"/>
      <c r="AC433" s="817"/>
      <c r="AD433" s="991"/>
      <c r="AE433" s="991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Y434" s="802" t="s">
        <v>375</v>
      </c>
      <c r="Z434" s="855"/>
      <c r="AA434" s="817"/>
      <c r="AB434" s="817"/>
      <c r="AC434" s="817"/>
      <c r="AD434" s="991"/>
      <c r="AE434" s="991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Y435" s="801" t="s">
        <v>495</v>
      </c>
      <c r="Z435" s="856"/>
      <c r="AA435" s="818"/>
      <c r="AB435" s="818"/>
      <c r="AC435" s="818"/>
      <c r="AD435" s="992"/>
      <c r="AE435" s="992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Y436" s="802" t="s">
        <v>375</v>
      </c>
      <c r="Z436" s="855" t="str">
        <f>A436</f>
        <v>昼休み（12：30～13：30）</v>
      </c>
      <c r="AA436" s="816"/>
      <c r="AB436" s="816"/>
      <c r="AC436" s="816"/>
      <c r="AD436" s="991" t="s">
        <v>375</v>
      </c>
      <c r="AE436" s="991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Y437" s="802" t="s">
        <v>375</v>
      </c>
      <c r="Z437" s="855"/>
      <c r="AA437" s="817"/>
      <c r="AB437" s="817"/>
      <c r="AC437" s="817"/>
      <c r="AD437" s="991"/>
      <c r="AE437" s="991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Y438" s="802" t="s">
        <v>375</v>
      </c>
      <c r="Z438" s="855"/>
      <c r="AA438" s="817"/>
      <c r="AB438" s="817"/>
      <c r="AC438" s="817"/>
      <c r="AD438" s="991"/>
      <c r="AE438" s="991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Y439" s="802" t="s">
        <v>375</v>
      </c>
      <c r="Z439" s="856"/>
      <c r="AA439" s="818"/>
      <c r="AB439" s="818"/>
      <c r="AC439" s="818"/>
      <c r="AD439" s="992"/>
      <c r="AE439" s="992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Y440" s="802" t="s">
        <v>375</v>
      </c>
      <c r="Z440" s="855" t="str">
        <f>A440</f>
        <v>３時限（13：30～15：00）</v>
      </c>
      <c r="AA440" s="816"/>
      <c r="AB440" s="816"/>
      <c r="AC440" s="816"/>
      <c r="AD440" s="991" t="s">
        <v>375</v>
      </c>
      <c r="AE440" s="991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Y441" s="802" t="s">
        <v>375</v>
      </c>
      <c r="Z441" s="855"/>
      <c r="AA441" s="817"/>
      <c r="AB441" s="817"/>
      <c r="AC441" s="817"/>
      <c r="AD441" s="991"/>
      <c r="AE441" s="991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Y442" s="802" t="s">
        <v>375</v>
      </c>
      <c r="Z442" s="855"/>
      <c r="AA442" s="817"/>
      <c r="AB442" s="817"/>
      <c r="AC442" s="817"/>
      <c r="AD442" s="991"/>
      <c r="AE442" s="991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Y443" s="802" t="s">
        <v>375</v>
      </c>
      <c r="Z443" s="856"/>
      <c r="AA443" s="818"/>
      <c r="AB443" s="818"/>
      <c r="AC443" s="818"/>
      <c r="AD443" s="992"/>
      <c r="AE443" s="992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Y444" s="802" t="s">
        <v>375</v>
      </c>
      <c r="Z444" s="855" t="str">
        <f>A444</f>
        <v>４時限（15：10～16：40）</v>
      </c>
      <c r="AA444" s="816"/>
      <c r="AB444" s="816"/>
      <c r="AC444" s="816"/>
      <c r="AD444" s="991" t="s">
        <v>375</v>
      </c>
      <c r="AE444" s="991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Y445" s="802" t="s">
        <v>375</v>
      </c>
      <c r="Z445" s="855"/>
      <c r="AA445" s="817"/>
      <c r="AB445" s="817"/>
      <c r="AC445" s="817"/>
      <c r="AD445" s="991"/>
      <c r="AE445" s="991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Y446" s="802" t="s">
        <v>375</v>
      </c>
      <c r="Z446" s="855"/>
      <c r="AA446" s="817"/>
      <c r="AB446" s="817"/>
      <c r="AC446" s="817"/>
      <c r="AD446" s="991"/>
      <c r="AE446" s="991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Y447" s="802" t="s">
        <v>375</v>
      </c>
      <c r="Z447" s="856"/>
      <c r="AA447" s="818"/>
      <c r="AB447" s="818"/>
      <c r="AC447" s="818"/>
      <c r="AD447" s="992"/>
      <c r="AE447" s="992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Y448" s="802" t="s">
        <v>375</v>
      </c>
      <c r="Z448" s="855" t="str">
        <f>A448</f>
        <v>５時限（16：50～18：20）</v>
      </c>
      <c r="AA448" s="816"/>
      <c r="AB448" s="816"/>
      <c r="AC448" s="816"/>
      <c r="AD448" s="991" t="s">
        <v>375</v>
      </c>
      <c r="AE448" s="991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Y449" s="802" t="s">
        <v>375</v>
      </c>
      <c r="Z449" s="855"/>
      <c r="AA449" s="817"/>
      <c r="AB449" s="817"/>
      <c r="AC449" s="817"/>
      <c r="AD449" s="991"/>
      <c r="AE449" s="991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Y450" s="802" t="s">
        <v>375</v>
      </c>
      <c r="Z450" s="855"/>
      <c r="AA450" s="817"/>
      <c r="AB450" s="817"/>
      <c r="AC450" s="817"/>
      <c r="AD450" s="991"/>
      <c r="AE450" s="991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803" t="s">
        <v>375</v>
      </c>
      <c r="Z451" s="856"/>
      <c r="AA451" s="818"/>
      <c r="AB451" s="818"/>
      <c r="AC451" s="818"/>
      <c r="AD451" s="992"/>
      <c r="AE451" s="992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46100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/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>卒業式</v>
      </c>
      <c r="J453" s="844"/>
      <c r="K453" s="854" t="str">
        <f>VLOOKUP($C452,'2025年度(助産後期)'!$B$5:$N$207,COLUMN('2025年度(助産後期)'!$C$5),0)&amp;""</f>
        <v>卒業式</v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Y453" s="801" t="s">
        <v>492</v>
      </c>
      <c r="Z453" s="866" t="str">
        <f>A453</f>
        <v xml:space="preserve">１時限（09：20～10：50） </v>
      </c>
      <c r="AA453" s="993" t="s">
        <v>783</v>
      </c>
      <c r="AB453" s="993" t="s">
        <v>783</v>
      </c>
      <c r="AC453" s="816"/>
      <c r="AD453" s="996" t="s">
        <v>784</v>
      </c>
      <c r="AE453" s="996" t="s">
        <v>785</v>
      </c>
      <c r="AF453" s="816" t="s">
        <v>786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Y454" s="801" t="s">
        <v>779</v>
      </c>
      <c r="Z454" s="855"/>
      <c r="AA454" s="994"/>
      <c r="AB454" s="994"/>
      <c r="AC454" s="817"/>
      <c r="AD454" s="997"/>
      <c r="AE454" s="99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/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Y455" s="801" t="s">
        <v>780</v>
      </c>
      <c r="Z455" s="855"/>
      <c r="AA455" s="994"/>
      <c r="AB455" s="994"/>
      <c r="AC455" s="817"/>
      <c r="AD455" s="997"/>
      <c r="AE455" s="99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Y456" s="801" t="s">
        <v>781</v>
      </c>
      <c r="Z456" s="856"/>
      <c r="AA456" s="995"/>
      <c r="AB456" s="995"/>
      <c r="AC456" s="818"/>
      <c r="AD456" s="998"/>
      <c r="AE456" s="99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/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>卒業式</v>
      </c>
      <c r="J457" s="844"/>
      <c r="K457" s="854" t="str">
        <f>VLOOKUP($C452,'2025年度(助産後期)'!$B$5:$N$207,COLUMN('2025年度(助産後期)'!$E$5),0)&amp;""</f>
        <v>卒業式</v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21"/>
      <c r="Y457" s="801" t="s">
        <v>375</v>
      </c>
      <c r="Z457" s="855" t="str">
        <f>A457</f>
        <v>２時限（11：00～12：30）</v>
      </c>
      <c r="AA457" s="989" t="s">
        <v>375</v>
      </c>
      <c r="AB457" s="989" t="s">
        <v>375</v>
      </c>
      <c r="AC457" s="816"/>
      <c r="AD457" s="991" t="s">
        <v>375</v>
      </c>
      <c r="AE457" s="991" t="s">
        <v>375</v>
      </c>
      <c r="AF457" s="816" t="s">
        <v>786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Y458" s="801" t="s">
        <v>495</v>
      </c>
      <c r="Z458" s="855"/>
      <c r="AA458" s="989"/>
      <c r="AB458" s="989"/>
      <c r="AC458" s="817"/>
      <c r="AD458" s="991"/>
      <c r="AE458" s="991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/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Y459" s="801"/>
      <c r="Z459" s="855"/>
      <c r="AA459" s="989"/>
      <c r="AB459" s="989"/>
      <c r="AC459" s="817"/>
      <c r="AD459" s="991"/>
      <c r="AE459" s="991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Y460" s="801" t="s">
        <v>375</v>
      </c>
      <c r="Z460" s="856"/>
      <c r="AA460" s="990"/>
      <c r="AB460" s="990"/>
      <c r="AC460" s="818"/>
      <c r="AD460" s="992"/>
      <c r="AE460" s="992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Y461" s="802" t="s">
        <v>375</v>
      </c>
      <c r="Z461" s="855" t="str">
        <f>A461</f>
        <v>昼休み（12：30～13：30）</v>
      </c>
      <c r="AA461" s="989" t="s">
        <v>375</v>
      </c>
      <c r="AB461" s="989" t="s">
        <v>375</v>
      </c>
      <c r="AC461" s="816"/>
      <c r="AD461" s="991" t="s">
        <v>375</v>
      </c>
      <c r="AE461" s="991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Y462" s="802" t="s">
        <v>375</v>
      </c>
      <c r="Z462" s="855"/>
      <c r="AA462" s="989"/>
      <c r="AB462" s="989"/>
      <c r="AC462" s="817"/>
      <c r="AD462" s="991"/>
      <c r="AE462" s="991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Y463" s="802" t="s">
        <v>375</v>
      </c>
      <c r="Z463" s="855"/>
      <c r="AA463" s="989"/>
      <c r="AB463" s="989"/>
      <c r="AC463" s="817"/>
      <c r="AD463" s="991"/>
      <c r="AE463" s="991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Y464" s="802" t="s">
        <v>375</v>
      </c>
      <c r="Z464" s="856"/>
      <c r="AA464" s="990"/>
      <c r="AB464" s="990"/>
      <c r="AC464" s="818"/>
      <c r="AD464" s="992"/>
      <c r="AE464" s="992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/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Y465" s="802" t="s">
        <v>375</v>
      </c>
      <c r="Z465" s="855" t="str">
        <f>A465</f>
        <v>３時限（13：30～15：00）</v>
      </c>
      <c r="AA465" s="989" t="s">
        <v>375</v>
      </c>
      <c r="AB465" s="989" t="s">
        <v>375</v>
      </c>
      <c r="AC465" s="816"/>
      <c r="AD465" s="991" t="s">
        <v>375</v>
      </c>
      <c r="AE465" s="991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Y466" s="802" t="s">
        <v>375</v>
      </c>
      <c r="Z466" s="855"/>
      <c r="AA466" s="989"/>
      <c r="AB466" s="989"/>
      <c r="AC466" s="817"/>
      <c r="AD466" s="991"/>
      <c r="AE466" s="991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/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Y467" s="802" t="s">
        <v>375</v>
      </c>
      <c r="Z467" s="855"/>
      <c r="AA467" s="989"/>
      <c r="AB467" s="989"/>
      <c r="AC467" s="817"/>
      <c r="AD467" s="991"/>
      <c r="AE467" s="991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Y468" s="802" t="s">
        <v>375</v>
      </c>
      <c r="Z468" s="856"/>
      <c r="AA468" s="990"/>
      <c r="AB468" s="990"/>
      <c r="AC468" s="818"/>
      <c r="AD468" s="992"/>
      <c r="AE468" s="992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Y469" s="802" t="s">
        <v>375</v>
      </c>
      <c r="Z469" s="855" t="str">
        <f>A469</f>
        <v>４時限（15：10～16：40）</v>
      </c>
      <c r="AA469" s="989" t="s">
        <v>375</v>
      </c>
      <c r="AB469" s="989" t="s">
        <v>375</v>
      </c>
      <c r="AC469" s="816"/>
      <c r="AD469" s="991" t="s">
        <v>375</v>
      </c>
      <c r="AE469" s="991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Y470" s="802" t="s">
        <v>375</v>
      </c>
      <c r="Z470" s="855"/>
      <c r="AA470" s="989"/>
      <c r="AB470" s="989"/>
      <c r="AC470" s="817"/>
      <c r="AD470" s="991"/>
      <c r="AE470" s="991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Y471" s="802" t="s">
        <v>375</v>
      </c>
      <c r="Z471" s="855"/>
      <c r="AA471" s="989"/>
      <c r="AB471" s="989"/>
      <c r="AC471" s="817"/>
      <c r="AD471" s="991"/>
      <c r="AE471" s="991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Y472" s="802" t="s">
        <v>375</v>
      </c>
      <c r="Z472" s="856"/>
      <c r="AA472" s="990"/>
      <c r="AB472" s="990"/>
      <c r="AC472" s="818"/>
      <c r="AD472" s="992"/>
      <c r="AE472" s="992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802" t="s">
        <v>375</v>
      </c>
      <c r="Z473" s="855" t="str">
        <f>A473</f>
        <v>５時限（16：50～18：20）</v>
      </c>
      <c r="AA473" s="989" t="s">
        <v>375</v>
      </c>
      <c r="AB473" s="989" t="s">
        <v>375</v>
      </c>
      <c r="AC473" s="816"/>
      <c r="AD473" s="991" t="s">
        <v>375</v>
      </c>
      <c r="AE473" s="991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802" t="s">
        <v>375</v>
      </c>
      <c r="Z474" s="855"/>
      <c r="AA474" s="989"/>
      <c r="AB474" s="989"/>
      <c r="AC474" s="817"/>
      <c r="AD474" s="991"/>
      <c r="AE474" s="991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802" t="s">
        <v>375</v>
      </c>
      <c r="Z475" s="855"/>
      <c r="AA475" s="989"/>
      <c r="AB475" s="989"/>
      <c r="AC475" s="817"/>
      <c r="AD475" s="991"/>
      <c r="AE475" s="991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803" t="s">
        <v>375</v>
      </c>
      <c r="Z476" s="856"/>
      <c r="AA476" s="990"/>
      <c r="AB476" s="990"/>
      <c r="AC476" s="818"/>
      <c r="AD476" s="992"/>
      <c r="AE476" s="992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46101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46101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Y478" s="658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Y479" s="658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Y480" s="658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Y481" s="658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Y482" s="658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Y483" s="658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Y484" s="658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Y485" s="658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Y486" s="658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Y487" s="658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Y488" s="658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Y489" s="658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Y490" s="658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Y491" s="658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Y492" s="658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Y493" s="658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Y494" s="658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Y495" s="658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Y496" s="658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Y497" s="658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658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658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658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683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46102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46102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46103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46103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46104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46105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46106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46107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46108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46109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46109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46110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46110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46111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VLOOKUP($C727,'2025年度(4年後期)'!$B$5:$N$207,COLUMN('2025年度(4年後期)'!$C$5),0)&amp;""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VLOOKUP($C727,'2025年度(4年後期)'!$B$5:$N$207,COLUMN('2025年度(4年後期)'!$C$5)+1,0)&amp;""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VLOOKUP($C727,'2025年度(4年後期)'!$B$5:$N$207,COLUMN('2025年度(4年後期)'!$E$5),0)&amp;""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VLOOKUP($C727,'2025年度(4年後期)'!$B$5:$N$207,COLUMN('2025年度(4年後期)'!$E$5)+1,0)&amp;""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VLOOKUP($C727,'2025年度(4年後期)'!$B$5:$N$207,COLUMN('2025年度(4年後期)'!$G$5),0)&amp;""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VLOOKUP($C727,'2025年度(4年後期)'!$B$5:$N$207,COLUMN('2025年度(4年後期)'!$G$5)+1,0)&amp;""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VLOOKUP($C727,'2025年度(4年後期)'!$B$5:$N$207,COLUMN('2025年度(4年後期)'!$I$5),0)&amp;""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VLOOKUP($C727,'2025年度(4年後期)'!$B$5:$N$207,COLUMN('2025年度(4年後期)'!$I$5)+1,0)&amp;""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VLOOKUP($C727,'2025年度(4年後期)'!$B$5:$N$207,COLUMN('2025年度(4年後期)'!$K$5),0)&amp;""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VLOOKUP($C727,'2025年度(4年後期)'!$B$5:$N$207,COLUMN('2025年度(4年後期)'!$K$5)+1,0)&amp;""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5">
        <f>C752</f>
        <v>46112</v>
      </c>
      <c r="V752" s="986"/>
      <c r="W752" s="986"/>
      <c r="X752" s="986"/>
      <c r="Y752" s="986"/>
      <c r="Z752" s="9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VLOOKUP($C752,'2025年度(1年後期)'!$B$5:$N$208,COLUMN('2025年度(1年後期)'!$C$5),0)&amp;""</f>
        <v/>
      </c>
      <c r="D753" s="844"/>
      <c r="E753" s="843" t="str">
        <f>VLOOKUP($C752,'2025年度(2年後期)'!$B$5:$N$208,COLUMN('2025年度(2年後期)'!$C$5),0)&amp;""</f>
        <v/>
      </c>
      <c r="F753" s="844"/>
      <c r="G753" s="843" t="str">
        <f>VLOOKUP($C752,'2025年度(3年後期)'!$B$5:$N$208,COLUMN('2025年度(3年後期)'!$C$5),0)&amp;""</f>
        <v/>
      </c>
      <c r="H753" s="844"/>
      <c r="I753" s="843" t="str">
        <f>VLOOKUP($C752,'2025年度(4年後期)'!$B$5:$N$208,COLUMN('2025年度(4年後期)'!$C$5),0)&amp;""</f>
        <v/>
      </c>
      <c r="J753" s="844"/>
      <c r="K753" s="854" t="str">
        <f>VLOOKUP($C752,'2025年度(助産後期)'!$B$5:$N$208,COLUMN('2025年度(助産後期)'!$C$5),0)&amp;""</f>
        <v/>
      </c>
      <c r="L753" s="842"/>
      <c r="M753" s="841" t="str">
        <f>VLOOKUP($C752,'2025年度(M1後期)'!$B$5:$N$208,COLUMN('2025年度(M1後期)'!$C$5),0)&amp;""</f>
        <v/>
      </c>
      <c r="N753" s="842"/>
      <c r="O753" s="843" t="str">
        <f>VLOOKUP($C752,'2025年度(M2後期)'!$B$5:$N$208,COLUMN('2025年度(M2後期)'!$C$5),0)&amp;""</f>
        <v/>
      </c>
      <c r="P753" s="844"/>
      <c r="Q753" s="843" t="str">
        <f>VLOOKUP($C752,'2025年度(D1後期)'!$B$5:$N$208,COLUMN('2025年度(D1後期)'!$C$5),0)&amp;""</f>
        <v/>
      </c>
      <c r="R753" s="844"/>
      <c r="S753" s="854" t="str">
        <f>VLOOKUP($C752,'2025年度(D23後期)'!$B$5:$N$208,COLUMN('2025年度(D23後期)'!$C$5),0)&amp;""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6"/>
      <c r="BH753" s="816"/>
      <c r="BI753" s="983"/>
      <c r="BJ753" s="983"/>
      <c r="BK753" s="905"/>
      <c r="BL753" s="905"/>
      <c r="BM753" s="905"/>
      <c r="BN753" s="983"/>
      <c r="BO753" s="816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7"/>
      <c r="BH754" s="817"/>
      <c r="BI754" s="983"/>
      <c r="BJ754" s="983"/>
      <c r="BK754" s="906"/>
      <c r="BL754" s="906"/>
      <c r="BM754" s="906"/>
      <c r="BN754" s="983"/>
      <c r="BO754" s="817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55"/>
      <c r="B755" s="15" t="s">
        <v>60</v>
      </c>
      <c r="C755" s="836" t="str">
        <f>VLOOKUP($C752,'2025年度(1年後期)'!$B$5:$N$208,COLUMN('2025年度(1年後期)'!$C$5)+1,0)&amp;""</f>
        <v/>
      </c>
      <c r="D755" s="837"/>
      <c r="E755" s="838" t="str">
        <f>VLOOKUP($C752,'2025年度(2年後期)'!$B$5:$N$208,COLUMN('2025年度(2年後期)'!$C$5)+1,0)&amp;""</f>
        <v/>
      </c>
      <c r="F755" s="837"/>
      <c r="G755" s="838" t="str">
        <f>VLOOKUP($C752,'2025年度(3年後期)'!$B$5:$N$208,COLUMN('2025年度(3年後期)'!$C$5)+1,0)&amp;""</f>
        <v/>
      </c>
      <c r="H755" s="837"/>
      <c r="I755" s="838" t="str">
        <f>VLOOKUP($C752,'2025年度(4年後期)'!$B$5:$N$208,COLUMN('2025年度(4年後期)'!$C$5)+1,0)&amp;""</f>
        <v/>
      </c>
      <c r="J755" s="837"/>
      <c r="K755" s="857" t="str">
        <f>VLOOKUP($C752,'2025年度(助産後期)'!$B$5:$N$208,COLUMN('2025年度(助産後期)'!$C$5)+1,0)&amp;""</f>
        <v/>
      </c>
      <c r="L755" s="859"/>
      <c r="M755" s="868" t="str">
        <f>VLOOKUP($C752,'2025年度(M1後期)'!$B$5:$N$208,COLUMN('2025年度(M1後期)'!$C$5)+1,0)&amp;""</f>
        <v/>
      </c>
      <c r="N755" s="837"/>
      <c r="O755" s="838" t="str">
        <f>VLOOKUP($C752,'2025年度(M2後期)'!$B$5:$N$208,COLUMN('2025年度(M2後期)'!$C$5)+1,0)&amp;""</f>
        <v/>
      </c>
      <c r="P755" s="837"/>
      <c r="Q755" s="838" t="str">
        <f>VLOOKUP($C752,'2025年度(D1後期)'!$B$5:$N$208,COLUMN('2025年度(D1後期)'!$C$5)+1,0)&amp;""</f>
        <v/>
      </c>
      <c r="R755" s="837"/>
      <c r="S755" s="857" t="str">
        <f>VLOOKUP($C752,'2025年度(D23後期)'!$B$5:$N$208,COLUMN('2025年度(D23後期)'!$C$5)+1,0)&amp;""</f>
        <v/>
      </c>
      <c r="T755" s="837"/>
      <c r="U755" s="25"/>
      <c r="Z755" s="855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7"/>
      <c r="BH755" s="817"/>
      <c r="BI755" s="983"/>
      <c r="BJ755" s="983"/>
      <c r="BK755" s="906"/>
      <c r="BL755" s="906"/>
      <c r="BM755" s="906"/>
      <c r="BN755" s="983"/>
      <c r="BO755" s="817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18"/>
      <c r="BH756" s="818"/>
      <c r="BI756" s="983"/>
      <c r="BJ756" s="983"/>
      <c r="BK756" s="907"/>
      <c r="BL756" s="907"/>
      <c r="BM756" s="907"/>
      <c r="BN756" s="983"/>
      <c r="BO756" s="818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VLOOKUP($C752,'2025年度(1年後期)'!$B$5:$N$208,COLUMN('2025年度(1年後期)'!$E$5),0)&amp;""</f>
        <v/>
      </c>
      <c r="D757" s="844"/>
      <c r="E757" s="843" t="str">
        <f>VLOOKUP($C752,'2025年度(2年後期)'!$B$5:$N$208,COLUMN('2025年度(2年後期)'!$E$5),0)&amp;""</f>
        <v/>
      </c>
      <c r="F757" s="844"/>
      <c r="G757" s="843" t="str">
        <f>VLOOKUP($C752,'2025年度(3年後期)'!$B$5:$N$208,COLUMN('2025年度(3年後期)'!$E$5),0)&amp;""</f>
        <v/>
      </c>
      <c r="H757" s="844"/>
      <c r="I757" s="843" t="str">
        <f>VLOOKUP($C752,'2025年度(4年後期)'!$B$5:$N$208,COLUMN('2025年度(4年後期)'!$E$5),0)&amp;""</f>
        <v/>
      </c>
      <c r="J757" s="844"/>
      <c r="K757" s="854" t="str">
        <f>VLOOKUP($C752,'2025年度(助産後期)'!$B$5:$N$208,COLUMN('2025年度(助産後期)'!$E$5),0)&amp;""</f>
        <v/>
      </c>
      <c r="L757" s="842"/>
      <c r="M757" s="853" t="str">
        <f>VLOOKUP($C752,'2025年度(M1後期)'!$B$5:$N$208,COLUMN('2025年度(M1後期)'!$E$5),0)&amp;""</f>
        <v/>
      </c>
      <c r="N757" s="844"/>
      <c r="O757" s="854" t="str">
        <f>VLOOKUP($C752,'2025年度(M2後期)'!$B$5:$N$208,COLUMN('2025年度(M2後期)'!$E$5),0)&amp;""</f>
        <v/>
      </c>
      <c r="P757" s="844"/>
      <c r="Q757" s="854" t="str">
        <f>VLOOKUP($C752,'2025年度(D1後期)'!$B$5:$N$208,COLUMN('2025年度(D1後期)'!$E$5),0)&amp;""</f>
        <v/>
      </c>
      <c r="R757" s="844"/>
      <c r="S757" s="854" t="str">
        <f>VLOOKUP($C752,'2025年度(D23後期)'!$B$5:$N$208,COLUMN('2025年度(D23後期)'!$E$5),0)&amp;""</f>
        <v/>
      </c>
      <c r="T757" s="844"/>
      <c r="U757" s="21"/>
      <c r="Z757" s="86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6"/>
      <c r="BH757" s="816"/>
      <c r="BI757" s="983"/>
      <c r="BJ757" s="983"/>
      <c r="BK757" s="905"/>
      <c r="BL757" s="905"/>
      <c r="BM757" s="905"/>
      <c r="BN757" s="983"/>
      <c r="BO757" s="816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7"/>
      <c r="BH758" s="817"/>
      <c r="BI758" s="983"/>
      <c r="BJ758" s="983"/>
      <c r="BK758" s="906"/>
      <c r="BL758" s="906"/>
      <c r="BM758" s="906"/>
      <c r="BN758" s="983"/>
      <c r="BO758" s="817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55"/>
      <c r="B759" s="15" t="s">
        <v>60</v>
      </c>
      <c r="C759" s="836" t="str">
        <f>VLOOKUP($C752,'2025年度(1年後期)'!$B$5:$N$208,COLUMN('2025年度(1年後期)'!$E$5)+1,0)&amp;""</f>
        <v/>
      </c>
      <c r="D759" s="837"/>
      <c r="E759" s="838" t="str">
        <f>VLOOKUP($C752,'2025年度(2年後期)'!$B$5:$N$208,COLUMN('2025年度(2年後期)'!$E$5)+1,0)&amp;""</f>
        <v/>
      </c>
      <c r="F759" s="837"/>
      <c r="G759" s="838" t="str">
        <f>VLOOKUP($C752,'2025年度(3年後期)'!$B$5:$N$208,COLUMN('2025年度(3年後期)'!$E$5)+1,0)&amp;""</f>
        <v/>
      </c>
      <c r="H759" s="837"/>
      <c r="I759" s="838" t="str">
        <f>VLOOKUP($C752,'2025年度(4年後期)'!$B$5:$N$208,COLUMN('2025年度(4年後期)'!$E$5)+1,0)&amp;""</f>
        <v/>
      </c>
      <c r="J759" s="837"/>
      <c r="K759" s="857" t="str">
        <f>VLOOKUP($C752,'2025年度(助産後期)'!$B$5:$N$208,COLUMN('2025年度(助産後期)'!$E$5)+1,0)&amp;""</f>
        <v/>
      </c>
      <c r="L759" s="859"/>
      <c r="M759" s="836" t="str">
        <f>VLOOKUP($C752,'2025年度(M1後期)'!$B$5:$N$208,COLUMN('2025年度(M1後期)'!$E$5)+1,0)&amp;""</f>
        <v/>
      </c>
      <c r="N759" s="837"/>
      <c r="O759" s="857" t="str">
        <f>VLOOKUP($C752,'2025年度(M2後期)'!$B$5:$N$208,COLUMN('2025年度(M2後期)'!$E$5)+1,0)&amp;""</f>
        <v/>
      </c>
      <c r="P759" s="837"/>
      <c r="Q759" s="857" t="str">
        <f>VLOOKUP($C752,'2025年度(D1後期)'!$B$5:$N$208,COLUMN('2025年度(D1後期)'!$E$5)+1,0)&amp;""</f>
        <v/>
      </c>
      <c r="R759" s="837"/>
      <c r="S759" s="857" t="str">
        <f>VLOOKUP($C752,'2025年度(D23後期)'!$B$5:$N$208,COLUMN('2025年度(D23後期)'!$E$5)+1,0)&amp;""</f>
        <v/>
      </c>
      <c r="T759" s="837"/>
      <c r="U759" s="21"/>
      <c r="Z759" s="855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7"/>
      <c r="BH759" s="817"/>
      <c r="BI759" s="983"/>
      <c r="BJ759" s="983"/>
      <c r="BK759" s="906"/>
      <c r="BL759" s="906"/>
      <c r="BM759" s="906"/>
      <c r="BN759" s="983"/>
      <c r="BO759" s="817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18"/>
      <c r="BH760" s="818"/>
      <c r="BI760" s="983"/>
      <c r="BJ760" s="983"/>
      <c r="BK760" s="907"/>
      <c r="BL760" s="907"/>
      <c r="BM760" s="907"/>
      <c r="BN760" s="983"/>
      <c r="BO760" s="818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6"/>
      <c r="BH761" s="816"/>
      <c r="BI761" s="983"/>
      <c r="BJ761" s="983"/>
      <c r="BK761" s="905"/>
      <c r="BL761" s="905"/>
      <c r="BM761" s="905"/>
      <c r="BN761" s="983"/>
      <c r="BO761" s="816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7"/>
      <c r="BH762" s="817"/>
      <c r="BI762" s="983"/>
      <c r="BJ762" s="983"/>
      <c r="BK762" s="906"/>
      <c r="BL762" s="906"/>
      <c r="BM762" s="906"/>
      <c r="BN762" s="983"/>
      <c r="BO762" s="817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7"/>
      <c r="BH763" s="817"/>
      <c r="BI763" s="983"/>
      <c r="BJ763" s="983"/>
      <c r="BK763" s="906"/>
      <c r="BL763" s="906"/>
      <c r="BM763" s="906"/>
      <c r="BN763" s="983"/>
      <c r="BO763" s="817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18"/>
      <c r="BH764" s="818"/>
      <c r="BI764" s="983"/>
      <c r="BJ764" s="983"/>
      <c r="BK764" s="907"/>
      <c r="BL764" s="907"/>
      <c r="BM764" s="907"/>
      <c r="BN764" s="983"/>
      <c r="BO764" s="818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VLOOKUP($C752,'2025年度(1年後期)'!$B$5:$N$208,COLUMN('2025年度(1年後期)'!$G$5),0)&amp;""</f>
        <v/>
      </c>
      <c r="D765" s="854"/>
      <c r="E765" s="871" t="str">
        <f>VLOOKUP($C752,'2025年度(2年後期)'!$B$5:$N$208,COLUMN('2025年度(2年後期)'!$G$5),0)&amp;""</f>
        <v/>
      </c>
      <c r="F765" s="854"/>
      <c r="G765" s="871" t="str">
        <f>VLOOKUP($C752,'2025年度(3年後期)'!$B$5:$N$208,COLUMN('2025年度(3年後期)'!$G$5),0)&amp;""</f>
        <v/>
      </c>
      <c r="H765" s="854"/>
      <c r="I765" s="871" t="str">
        <f>VLOOKUP($C752,'2025年度(4年後期)'!$B$5:$N$208,COLUMN('2025年度(4年後期)'!$G$5),0)&amp;""</f>
        <v/>
      </c>
      <c r="J765" s="854"/>
      <c r="K765" s="872" t="str">
        <f>VLOOKUP($C752,'2025年度(助産後期)'!$B$5:$N$208,COLUMN('2025年度(助産後期)'!$G$5),0)&amp;""</f>
        <v/>
      </c>
      <c r="L765" s="872"/>
      <c r="M765" s="870" t="str">
        <f>VLOOKUP($C752,'2025年度(M1後期)'!$B$5:$N$208,COLUMN('2025年度(M1後期)'!$G$5),0)&amp;""</f>
        <v/>
      </c>
      <c r="N765" s="854"/>
      <c r="O765" s="872" t="str">
        <f>VLOOKUP($C752,'2025年度(M2後期)'!$B$5:$N$208,COLUMN('2025年度(M2後期)'!$G$5),0)&amp;""</f>
        <v/>
      </c>
      <c r="P765" s="854"/>
      <c r="Q765" s="872" t="str">
        <f>VLOOKUP($C752,'2025年度(D1後期)'!$B$5:$N$208,COLUMN('2025年度(D1後期)'!$G$5),0)&amp;""</f>
        <v/>
      </c>
      <c r="R765" s="854"/>
      <c r="S765" s="872" t="str">
        <f>VLOOKUP($C752,'2025年度(D23後期)'!$B$5:$N$208,COLUMN('2025年度(D23後期)'!$G$5),0)&amp;""</f>
        <v/>
      </c>
      <c r="T765" s="854"/>
      <c r="U765" s="21"/>
      <c r="Z765" s="86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6"/>
      <c r="BH765" s="816"/>
      <c r="BI765" s="983"/>
      <c r="BJ765" s="983"/>
      <c r="BK765" s="905"/>
      <c r="BL765" s="905"/>
      <c r="BM765" s="905"/>
      <c r="BN765" s="983"/>
      <c r="BO765" s="816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7"/>
      <c r="BH766" s="817"/>
      <c r="BI766" s="983"/>
      <c r="BJ766" s="983"/>
      <c r="BK766" s="906"/>
      <c r="BL766" s="906"/>
      <c r="BM766" s="906"/>
      <c r="BN766" s="983"/>
      <c r="BO766" s="817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55"/>
      <c r="B767" s="15" t="s">
        <v>60</v>
      </c>
      <c r="C767" s="873" t="str">
        <f>VLOOKUP($C752,'2025年度(1年後期)'!$B$5:$N$208,COLUMN('2025年度(1年後期)'!$G$5)+1,0)&amp;""</f>
        <v/>
      </c>
      <c r="D767" s="857"/>
      <c r="E767" s="861" t="str">
        <f>VLOOKUP($C752,'2025年度(2年後期)'!$B$5:$N$208,COLUMN('2025年度(2年後期)'!$G$5)+1,0)&amp;""</f>
        <v/>
      </c>
      <c r="F767" s="857"/>
      <c r="G767" s="861" t="str">
        <f>VLOOKUP($C752,'2025年度(3年後期)'!$B$5:$N$208,COLUMN('2025年度(3年後期)'!$G$5)+1,0)&amp;""</f>
        <v/>
      </c>
      <c r="H767" s="857"/>
      <c r="I767" s="861" t="str">
        <f>VLOOKUP($C752,'2025年度(4年後期)'!$B$5:$N$208,COLUMN('2025年度(4年後期)'!$G$5)+1,0)&amp;""</f>
        <v/>
      </c>
      <c r="J767" s="857"/>
      <c r="K767" s="862" t="str">
        <f>VLOOKUP($C752,'2025年度(助産後期)'!$B$5:$N$208,COLUMN('2025年度(助産後期)'!$G$5)+1,0)&amp;""</f>
        <v/>
      </c>
      <c r="L767" s="862"/>
      <c r="M767" s="873" t="str">
        <f>VLOOKUP($C752,'2025年度(M1後期)'!$B$5:$N$208,COLUMN('2025年度(M1後期)'!$G$5)+1,0)&amp;""</f>
        <v/>
      </c>
      <c r="N767" s="857"/>
      <c r="O767" s="862" t="str">
        <f>VLOOKUP($C752,'2025年度(M2後期)'!$B$5:$N$208,COLUMN('2025年度(M2後期)'!$G$5)+1,0)&amp;""</f>
        <v/>
      </c>
      <c r="P767" s="857"/>
      <c r="Q767" s="862" t="str">
        <f>VLOOKUP($C752,'2025年度(D1後期)'!$B$5:$N$208,COLUMN('2025年度(D1後期)'!$G$5)+1,0)&amp;""</f>
        <v/>
      </c>
      <c r="R767" s="857"/>
      <c r="S767" s="862" t="str">
        <f>VLOOKUP($C752,'2025年度(D23後期)'!$B$5:$N$208,COLUMN('2025年度(D23後期)'!$G$5)+1,0)&amp;""</f>
        <v/>
      </c>
      <c r="T767" s="857"/>
      <c r="U767" s="21"/>
      <c r="Z767" s="855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7"/>
      <c r="BH767" s="817"/>
      <c r="BI767" s="983"/>
      <c r="BJ767" s="983"/>
      <c r="BK767" s="906"/>
      <c r="BL767" s="906"/>
      <c r="BM767" s="906"/>
      <c r="BN767" s="983"/>
      <c r="BO767" s="817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18"/>
      <c r="BH768" s="818"/>
      <c r="BI768" s="983"/>
      <c r="BJ768" s="983"/>
      <c r="BK768" s="907"/>
      <c r="BL768" s="907"/>
      <c r="BM768" s="907"/>
      <c r="BN768" s="983"/>
      <c r="BO768" s="818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VLOOKUP($C752,'2025年度(1年後期)'!$B$5:$N$208,COLUMN('2025年度(1年後期)'!$I$5),0)&amp;""</f>
        <v/>
      </c>
      <c r="D769" s="854"/>
      <c r="E769" s="871" t="str">
        <f>VLOOKUP($C752,'2025年度(2年後期)'!$B$5:$N$208,COLUMN('2025年度(2年後期)'!$I$5),0)&amp;""</f>
        <v/>
      </c>
      <c r="F769" s="854"/>
      <c r="G769" s="871" t="str">
        <f>VLOOKUP($C752,'2025年度(3年後期)'!$B$5:$N$208,COLUMN('2025年度(3年後期)'!$I$5),0)&amp;""</f>
        <v/>
      </c>
      <c r="H769" s="854"/>
      <c r="I769" s="871" t="str">
        <f>VLOOKUP($C752,'2025年度(4年後期)'!$B$5:$N$208,COLUMN('2025年度(4年後期)'!$I$5),0)&amp;""</f>
        <v/>
      </c>
      <c r="J769" s="854"/>
      <c r="K769" s="872" t="str">
        <f>VLOOKUP($C752,'2025年度(助産後期)'!$B$5:$N$208,COLUMN('2025年度(助産後期)'!$I$5),0)&amp;""</f>
        <v/>
      </c>
      <c r="L769" s="872"/>
      <c r="M769" s="870" t="str">
        <f>VLOOKUP($C752,'2025年度(M1後期)'!$B$5:$N$208,COLUMN('2025年度(M1後期)'!$I$5),0)&amp;""</f>
        <v/>
      </c>
      <c r="N769" s="854"/>
      <c r="O769" s="872" t="str">
        <f>VLOOKUP($C752,'2025年度(M2後期)'!$B$5:$N$208,COLUMN('2025年度(M2後期)'!$I$5),0)&amp;""</f>
        <v/>
      </c>
      <c r="P769" s="854"/>
      <c r="Q769" s="872" t="str">
        <f>VLOOKUP($C752,'2025年度(D1後期)'!$B$5:$N$208,COLUMN('2025年度(D1後期)'!$I$5),0)&amp;""</f>
        <v/>
      </c>
      <c r="R769" s="854"/>
      <c r="S769" s="872" t="str">
        <f>VLOOKUP($C752,'2025年度(D23後期)'!$B$5:$N$208,COLUMN('2025年度(D23後期)'!$I$5),0)&amp;""</f>
        <v/>
      </c>
      <c r="T769" s="854"/>
      <c r="U769" s="21"/>
      <c r="Z769" s="86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6"/>
      <c r="BH769" s="816"/>
      <c r="BI769" s="983"/>
      <c r="BJ769" s="983"/>
      <c r="BK769" s="905"/>
      <c r="BL769" s="905"/>
      <c r="BM769" s="905"/>
      <c r="BN769" s="983"/>
      <c r="BO769" s="816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7"/>
      <c r="BH770" s="817"/>
      <c r="BI770" s="983"/>
      <c r="BJ770" s="983"/>
      <c r="BK770" s="906"/>
      <c r="BL770" s="906"/>
      <c r="BM770" s="906"/>
      <c r="BN770" s="983"/>
      <c r="BO770" s="817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55"/>
      <c r="B771" s="15" t="s">
        <v>60</v>
      </c>
      <c r="C771" s="873" t="str">
        <f>VLOOKUP($C752,'2025年度(1年後期)'!$B$5:$N$208,COLUMN('2025年度(1年後期)'!$I$5)+1,0)&amp;""</f>
        <v/>
      </c>
      <c r="D771" s="857"/>
      <c r="E771" s="861" t="str">
        <f>VLOOKUP($C752,'2025年度(2年後期)'!$B$5:$N$208,COLUMN('2025年度(2年後期)'!$I$5)+1,0)&amp;""</f>
        <v/>
      </c>
      <c r="F771" s="857"/>
      <c r="G771" s="861" t="str">
        <f>VLOOKUP($C752,'2025年度(3年後期)'!$B$5:$N$208,COLUMN('2025年度(3年後期)'!$I$5)+1,0)&amp;""</f>
        <v/>
      </c>
      <c r="H771" s="857"/>
      <c r="I771" s="861" t="str">
        <f>VLOOKUP($C752,'2025年度(4年後期)'!$B$5:$N$208,COLUMN('2025年度(4年後期)'!$I$5)+1,0)&amp;""</f>
        <v/>
      </c>
      <c r="J771" s="857"/>
      <c r="K771" s="862" t="str">
        <f>VLOOKUP($C752,'2025年度(助産後期)'!$B$5:$N$208,COLUMN('2025年度(助産後期)'!$I$5)+1,0)&amp;""</f>
        <v/>
      </c>
      <c r="L771" s="862"/>
      <c r="M771" s="873" t="str">
        <f>VLOOKUP($C752,'2025年度(M1後期)'!$B$5:$N$208,COLUMN('2025年度(M1後期)'!$I$5)+1,0)&amp;""</f>
        <v/>
      </c>
      <c r="N771" s="857"/>
      <c r="O771" s="862" t="str">
        <f>VLOOKUP($C752,'2025年度(M2後期)'!$B$5:$N$208,COLUMN('2025年度(M2後期)'!$I$5)+1,0)&amp;""</f>
        <v/>
      </c>
      <c r="P771" s="857"/>
      <c r="Q771" s="862" t="str">
        <f>VLOOKUP($C752,'2025年度(D1後期)'!$B$5:$N$208,COLUMN('2025年度(D1後期)'!$I$5)+1,0)&amp;""</f>
        <v/>
      </c>
      <c r="R771" s="857"/>
      <c r="S771" s="862" t="str">
        <f>VLOOKUP($C752,'2025年度(D23後期)'!$B$5:$N$208,COLUMN('2025年度(D23後期)'!$I$5)+1,0)&amp;""</f>
        <v/>
      </c>
      <c r="T771" s="857"/>
      <c r="U771" s="21"/>
      <c r="Z771" s="855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7"/>
      <c r="BH771" s="817"/>
      <c r="BI771" s="983"/>
      <c r="BJ771" s="983"/>
      <c r="BK771" s="906"/>
      <c r="BL771" s="906"/>
      <c r="BM771" s="906"/>
      <c r="BN771" s="983"/>
      <c r="BO771" s="817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18"/>
      <c r="BH772" s="818"/>
      <c r="BI772" s="983"/>
      <c r="BJ772" s="983"/>
      <c r="BK772" s="907"/>
      <c r="BL772" s="907"/>
      <c r="BM772" s="907"/>
      <c r="BN772" s="983"/>
      <c r="BO772" s="818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VLOOKUP($C752,'2025年度(1年後期)'!$B$5:$N$208,COLUMN('2025年度(1年後期)'!$K$5),0)&amp;""</f>
        <v/>
      </c>
      <c r="D773" s="854"/>
      <c r="E773" s="871" t="str">
        <f>VLOOKUP($C752,'2025年度(2年後期)'!$B$5:$N$208,COLUMN('2025年度(2年後期)'!$K$5),0)&amp;""</f>
        <v/>
      </c>
      <c r="F773" s="854"/>
      <c r="G773" s="871" t="str">
        <f>VLOOKUP($C752,'2025年度(3年後期)'!$B$5:$N$208,COLUMN('2025年度(3年後期)'!$K$5),0)&amp;""</f>
        <v/>
      </c>
      <c r="H773" s="854"/>
      <c r="I773" s="871" t="str">
        <f>VLOOKUP($C752,'2025年度(4年後期)'!$B$5:$N$208,COLUMN('2025年度(4年後期)'!$K$5),0)&amp;""</f>
        <v/>
      </c>
      <c r="J773" s="854"/>
      <c r="K773" s="872" t="str">
        <f>VLOOKUP($C752,'2025年度(助産後期)'!$B$5:$N$208,COLUMN('2025年度(助産後期)'!$K$5),0)&amp;""</f>
        <v/>
      </c>
      <c r="L773" s="872"/>
      <c r="M773" s="870" t="str">
        <f>VLOOKUP($C752,'2025年度(M1後期)'!$B$5:$N$208,COLUMN('2025年度(M1後期)'!$K$5),0)&amp;""</f>
        <v/>
      </c>
      <c r="N773" s="854"/>
      <c r="O773" s="872" t="str">
        <f>VLOOKUP($C752,'2025年度(M2後期)'!$B$5:$N$208,COLUMN('2025年度(M2後期)'!$K$5),0)&amp;""</f>
        <v/>
      </c>
      <c r="P773" s="854"/>
      <c r="Q773" s="872" t="str">
        <f>VLOOKUP($C752,'2025年度(D1後期)'!$B$5:$N$208,COLUMN('2025年度(D1後期)'!$K$5),0)&amp;""</f>
        <v/>
      </c>
      <c r="R773" s="854"/>
      <c r="S773" s="872" t="str">
        <f>VLOOKUP($C752,'2025年度(D23後期)'!$B$5:$N$208,COLUMN('2025年度(D23後期)'!$K$5),0)&amp;""</f>
        <v/>
      </c>
      <c r="T773" s="854"/>
      <c r="U773" s="21"/>
      <c r="Z773" s="86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6"/>
      <c r="BH773" s="816"/>
      <c r="BI773" s="983"/>
      <c r="BJ773" s="983"/>
      <c r="BK773" s="905"/>
      <c r="BL773" s="905"/>
      <c r="BM773" s="905"/>
      <c r="BN773" s="983"/>
      <c r="BO773" s="816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7"/>
      <c r="BH774" s="817"/>
      <c r="BI774" s="983"/>
      <c r="BJ774" s="983"/>
      <c r="BK774" s="906"/>
      <c r="BL774" s="906"/>
      <c r="BM774" s="906"/>
      <c r="BN774" s="983"/>
      <c r="BO774" s="817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55"/>
      <c r="B775" s="15" t="s">
        <v>60</v>
      </c>
      <c r="C775" s="873" t="str">
        <f>VLOOKUP($C752,'2025年度(1年後期)'!$B$5:$N$208,COLUMN('2025年度(1年後期)'!$K$5)+1,0)&amp;""</f>
        <v/>
      </c>
      <c r="D775" s="857"/>
      <c r="E775" s="861" t="str">
        <f>VLOOKUP($C752,'2025年度(2年後期)'!$B$5:$N$208,COLUMN('2025年度(2年後期)'!$K$5)+1,0)&amp;""</f>
        <v/>
      </c>
      <c r="F775" s="857"/>
      <c r="G775" s="861" t="str">
        <f>VLOOKUP($C752,'2025年度(3年後期)'!$B$5:$N$208,COLUMN('2025年度(3年後期)'!$K$5)+1,0)&amp;""</f>
        <v/>
      </c>
      <c r="H775" s="857"/>
      <c r="I775" s="861" t="str">
        <f>VLOOKUP($C752,'2025年度(4年後期)'!$B$5:$N$208,COLUMN('2025年度(4年後期)'!$K$5)+1,0)&amp;""</f>
        <v/>
      </c>
      <c r="J775" s="857"/>
      <c r="K775" s="862" t="str">
        <f>VLOOKUP($C752,'2025年度(助産後期)'!$B$5:$N$208,COLUMN('2025年度(助産後期)'!$K$5)+1,0)&amp;""</f>
        <v/>
      </c>
      <c r="L775" s="862"/>
      <c r="M775" s="873" t="str">
        <f>VLOOKUP($C752,'2025年度(M1後期)'!$B$5:$N$208,COLUMN('2025年度(M1後期)'!$K$5)+1,0)&amp;""</f>
        <v/>
      </c>
      <c r="N775" s="857"/>
      <c r="O775" s="862" t="str">
        <f>VLOOKUP($C752,'2025年度(M1後期)'!$B$5:$N$208,COLUMN('2025年度(M1後期)'!$K$5)+1,0)&amp;""</f>
        <v/>
      </c>
      <c r="P775" s="857"/>
      <c r="Q775" s="862" t="str">
        <f>VLOOKUP($C752,'2025年度(D1後期)'!$B$5:$N$208,COLUMN('2025年度(D1後期)'!$K$5)+1,0)&amp;""</f>
        <v/>
      </c>
      <c r="R775" s="857"/>
      <c r="S775" s="862" t="str">
        <f>VLOOKUP($C752,'2025年度(D23後期)'!$B$5:$N$208,COLUMN('2025年度(D23後期)'!$K$5)+1,0)&amp;""</f>
        <v/>
      </c>
      <c r="T775" s="857"/>
      <c r="U775" s="21"/>
      <c r="Z775" s="855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7"/>
      <c r="BH775" s="817"/>
      <c r="BI775" s="983"/>
      <c r="BJ775" s="983"/>
      <c r="BK775" s="906"/>
      <c r="BL775" s="906"/>
      <c r="BM775" s="906"/>
      <c r="BN775" s="983"/>
      <c r="BO775" s="817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18"/>
      <c r="BH776" s="818"/>
      <c r="BI776" s="983"/>
      <c r="BJ776" s="983"/>
      <c r="BK776" s="907"/>
      <c r="BL776" s="907"/>
      <c r="BM776" s="907"/>
      <c r="BN776" s="983"/>
      <c r="BO776" s="818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807</v>
      </c>
      <c r="J9" s="102" t="s">
        <v>156</v>
      </c>
      <c r="K9" s="64" t="s">
        <v>807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807</v>
      </c>
      <c r="L12" s="485" t="s">
        <v>156</v>
      </c>
      <c r="M12" s="486" t="s">
        <v>807</v>
      </c>
      <c r="N12" s="81" t="s">
        <v>375</v>
      </c>
      <c r="O12" s="213">
        <f>O9+1</f>
        <v>4</v>
      </c>
      <c r="Q12" s="213" t="s">
        <v>811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812</v>
      </c>
      <c r="G13" s="64" t="s">
        <v>813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817</v>
      </c>
      <c r="I15" s="64" t="s">
        <v>818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820</v>
      </c>
      <c r="O16" s="213">
        <f t="shared" si="3"/>
        <v>8</v>
      </c>
      <c r="Q16" s="213" t="s">
        <v>821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824</v>
      </c>
      <c r="Q19" s="213" t="s">
        <v>825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812</v>
      </c>
      <c r="I22" s="558" t="s">
        <v>829</v>
      </c>
      <c r="J22" s="76" t="s">
        <v>812</v>
      </c>
      <c r="K22" s="558" t="s">
        <v>829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807</v>
      </c>
      <c r="J23" s="102" t="s">
        <v>156</v>
      </c>
      <c r="K23" s="64" t="s">
        <v>807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812</v>
      </c>
      <c r="I26" s="64" t="s">
        <v>813</v>
      </c>
      <c r="J26" s="63" t="s">
        <v>812</v>
      </c>
      <c r="K26" s="64" t="s">
        <v>813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817</v>
      </c>
      <c r="E35" s="64">
        <v>101</v>
      </c>
      <c r="F35" s="63" t="s">
        <v>121</v>
      </c>
      <c r="G35" s="64">
        <v>101</v>
      </c>
      <c r="H35" s="63" t="s">
        <v>815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842</v>
      </c>
      <c r="F36" s="614" t="s">
        <v>227</v>
      </c>
      <c r="G36" s="489" t="s">
        <v>842</v>
      </c>
      <c r="H36" s="617" t="s">
        <v>131</v>
      </c>
      <c r="I36" s="489" t="s">
        <v>842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807</v>
      </c>
      <c r="J37" s="113" t="s">
        <v>156</v>
      </c>
      <c r="K37" s="115" t="s">
        <v>807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1005" t="s">
        <v>792</v>
      </c>
      <c r="F40" s="57" t="s">
        <v>793</v>
      </c>
      <c r="G40" s="1005" t="s">
        <v>792</v>
      </c>
      <c r="H40" s="57" t="s">
        <v>794</v>
      </c>
      <c r="I40" s="1005" t="s">
        <v>792</v>
      </c>
      <c r="J40" s="57" t="s">
        <v>795</v>
      </c>
      <c r="K40" s="1005" t="s">
        <v>792</v>
      </c>
      <c r="L40" s="57" t="s">
        <v>796</v>
      </c>
      <c r="M40" s="1005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6"/>
      <c r="F41" s="59" t="s">
        <v>799</v>
      </c>
      <c r="G41" s="1006"/>
      <c r="H41" s="59" t="s">
        <v>800</v>
      </c>
      <c r="I41" s="1006"/>
      <c r="J41" s="59" t="s">
        <v>801</v>
      </c>
      <c r="K41" s="1006"/>
      <c r="L41" s="59" t="s">
        <v>802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846</v>
      </c>
      <c r="H48" s="128" t="s">
        <v>156</v>
      </c>
      <c r="I48" s="168" t="s">
        <v>807</v>
      </c>
      <c r="J48" s="63" t="s">
        <v>156</v>
      </c>
      <c r="K48" s="168" t="s">
        <v>807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807</v>
      </c>
      <c r="J55" s="133" t="s">
        <v>156</v>
      </c>
      <c r="K55" s="168" t="s">
        <v>807</v>
      </c>
      <c r="L55" s="63" t="s">
        <v>413</v>
      </c>
      <c r="M55" s="80" t="s">
        <v>849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851</v>
      </c>
      <c r="E62" s="558" t="s">
        <v>852</v>
      </c>
      <c r="F62" s="63" t="s">
        <v>853</v>
      </c>
      <c r="G62" s="558" t="s">
        <v>852</v>
      </c>
      <c r="H62" s="63" t="s">
        <v>156</v>
      </c>
      <c r="I62" s="168" t="s">
        <v>807</v>
      </c>
      <c r="J62" s="79" t="s">
        <v>156</v>
      </c>
      <c r="K62" s="168" t="s">
        <v>807</v>
      </c>
      <c r="L62" s="63" t="s">
        <v>413</v>
      </c>
      <c r="M62" s="225" t="s">
        <v>849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812</v>
      </c>
      <c r="E80" s="80" t="s">
        <v>813</v>
      </c>
      <c r="F80" s="78" t="s">
        <v>812</v>
      </c>
      <c r="G80" s="80" t="s">
        <v>813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812</v>
      </c>
      <c r="I83" s="64" t="s">
        <v>813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860</v>
      </c>
      <c r="I84" s="64"/>
      <c r="J84" s="98"/>
      <c r="K84" s="198"/>
      <c r="L84" s="485" t="s">
        <v>392</v>
      </c>
      <c r="M84" s="494" t="s">
        <v>861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849</v>
      </c>
      <c r="N87" s="81" t="s">
        <v>863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812</v>
      </c>
      <c r="I93" s="601" t="s">
        <v>829</v>
      </c>
      <c r="J93" s="103" t="s">
        <v>812</v>
      </c>
      <c r="K93" s="601" t="s">
        <v>829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864</v>
      </c>
      <c r="F94" s="63" t="s">
        <v>413</v>
      </c>
      <c r="G94" s="75" t="s">
        <v>846</v>
      </c>
      <c r="H94" s="102" t="s">
        <v>817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865</v>
      </c>
      <c r="H98" s="63" t="s">
        <v>815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866</v>
      </c>
      <c r="G101" s="230" t="s">
        <v>867</v>
      </c>
      <c r="H101" s="103" t="s">
        <v>524</v>
      </c>
      <c r="I101" s="75">
        <v>101</v>
      </c>
      <c r="J101" s="102" t="s">
        <v>817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817</v>
      </c>
      <c r="G130" s="64">
        <v>101</v>
      </c>
      <c r="H130" s="63" t="s">
        <v>316</v>
      </c>
      <c r="I130" s="64">
        <v>101</v>
      </c>
      <c r="J130" s="63" t="s">
        <v>815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872</v>
      </c>
      <c r="I133" s="64" t="s">
        <v>873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677</v>
      </c>
      <c r="E136" s="815">
        <v>101</v>
      </c>
      <c r="F136" s="191" t="s">
        <v>677</v>
      </c>
      <c r="G136" s="93"/>
      <c r="H136" s="63" t="s">
        <v>677</v>
      </c>
      <c r="I136" s="80"/>
      <c r="J136" s="63" t="s">
        <v>677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678</v>
      </c>
      <c r="E137" s="64">
        <v>101</v>
      </c>
      <c r="F137" s="63" t="s">
        <v>678</v>
      </c>
      <c r="G137" s="64"/>
      <c r="H137" s="63" t="s">
        <v>678</v>
      </c>
      <c r="I137" s="64"/>
      <c r="J137" s="63" t="s">
        <v>678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815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813</v>
      </c>
      <c r="J147" s="140" t="s">
        <v>878</v>
      </c>
      <c r="K147" s="64" t="s">
        <v>813</v>
      </c>
      <c r="L147" s="140" t="s">
        <v>878</v>
      </c>
      <c r="M147" s="64" t="s">
        <v>813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700</v>
      </c>
      <c r="G148" s="486" t="s">
        <v>96</v>
      </c>
      <c r="H148" s="140" t="s">
        <v>702</v>
      </c>
      <c r="I148" s="486" t="s">
        <v>96</v>
      </c>
      <c r="J148" s="140" t="s">
        <v>703</v>
      </c>
      <c r="K148" s="486" t="s">
        <v>96</v>
      </c>
      <c r="L148" s="63" t="s">
        <v>704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706</v>
      </c>
      <c r="G149" s="486" t="s">
        <v>96</v>
      </c>
      <c r="H149" s="140" t="s">
        <v>879</v>
      </c>
      <c r="I149" s="486" t="s">
        <v>96</v>
      </c>
      <c r="J149" s="140" t="s">
        <v>709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716</v>
      </c>
      <c r="I150" s="486" t="s">
        <v>96</v>
      </c>
      <c r="J150" s="140" t="s">
        <v>717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727</v>
      </c>
      <c r="I154" s="64">
        <v>103</v>
      </c>
      <c r="J154" s="63" t="s">
        <v>729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731</v>
      </c>
      <c r="E155" s="64">
        <v>103</v>
      </c>
      <c r="F155" s="63" t="s">
        <v>733</v>
      </c>
      <c r="G155" s="64">
        <v>103</v>
      </c>
      <c r="H155" s="63" t="s">
        <v>735</v>
      </c>
      <c r="I155" s="64">
        <v>103</v>
      </c>
      <c r="J155" s="63" t="s">
        <v>737</v>
      </c>
      <c r="K155" s="64">
        <v>103</v>
      </c>
      <c r="L155" s="485" t="s">
        <v>739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744</v>
      </c>
      <c r="G157" s="64">
        <v>103</v>
      </c>
      <c r="H157" s="63" t="s">
        <v>751</v>
      </c>
      <c r="I157" s="64">
        <v>103</v>
      </c>
      <c r="J157" s="63" t="s">
        <v>753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758</v>
      </c>
      <c r="E161" s="64" t="s">
        <v>891</v>
      </c>
      <c r="F161" s="63" t="s">
        <v>758</v>
      </c>
      <c r="G161" s="64" t="s">
        <v>891</v>
      </c>
      <c r="H161" s="63" t="s">
        <v>758</v>
      </c>
      <c r="I161" s="64" t="s">
        <v>891</v>
      </c>
      <c r="J161" s="63" t="s">
        <v>758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758</v>
      </c>
      <c r="E162" s="64" t="s">
        <v>891</v>
      </c>
      <c r="F162" s="63" t="s">
        <v>758</v>
      </c>
      <c r="G162" s="64" t="s">
        <v>891</v>
      </c>
      <c r="H162" s="63" t="s">
        <v>758</v>
      </c>
      <c r="I162" s="64" t="s">
        <v>891</v>
      </c>
      <c r="J162" s="63" t="s">
        <v>758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758</v>
      </c>
      <c r="E163" s="64" t="s">
        <v>891</v>
      </c>
      <c r="F163" s="63" t="s">
        <v>758</v>
      </c>
      <c r="G163" s="64" t="s">
        <v>891</v>
      </c>
      <c r="H163" s="63" t="s">
        <v>758</v>
      </c>
      <c r="I163" s="64" t="s">
        <v>891</v>
      </c>
      <c r="J163" s="63" t="s">
        <v>758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758</v>
      </c>
      <c r="E164" s="64" t="s">
        <v>891</v>
      </c>
      <c r="F164" s="63" t="s">
        <v>758</v>
      </c>
      <c r="G164" s="64" t="s">
        <v>891</v>
      </c>
      <c r="H164" s="63" t="s">
        <v>758</v>
      </c>
      <c r="I164" s="64" t="s">
        <v>891</v>
      </c>
      <c r="J164" s="63" t="s">
        <v>758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758</v>
      </c>
      <c r="E165" s="64" t="s">
        <v>891</v>
      </c>
      <c r="F165" s="63" t="s">
        <v>758</v>
      </c>
      <c r="G165" s="64" t="s">
        <v>891</v>
      </c>
      <c r="H165" s="63" t="s">
        <v>758</v>
      </c>
      <c r="I165" s="64" t="s">
        <v>891</v>
      </c>
      <c r="J165" s="63" t="s">
        <v>758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813</v>
      </c>
      <c r="F20" s="63" t="s">
        <v>911</v>
      </c>
      <c r="G20" s="64" t="s">
        <v>813</v>
      </c>
      <c r="H20" s="485" t="s">
        <v>184</v>
      </c>
      <c r="I20" s="486">
        <v>201</v>
      </c>
      <c r="J20" s="63" t="s">
        <v>826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813</v>
      </c>
      <c r="H29" s="63" t="s">
        <v>911</v>
      </c>
      <c r="I29" s="64" t="s">
        <v>813</v>
      </c>
      <c r="J29" s="63" t="s">
        <v>911</v>
      </c>
      <c r="K29" s="64" t="s">
        <v>813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873</v>
      </c>
      <c r="J84" s="63" t="s">
        <v>928</v>
      </c>
      <c r="K84" s="64" t="s">
        <v>873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813</v>
      </c>
      <c r="F98" s="63" t="s">
        <v>911</v>
      </c>
      <c r="G98" s="64" t="s">
        <v>813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813</v>
      </c>
      <c r="J125" s="79" t="s">
        <v>911</v>
      </c>
      <c r="K125" s="75" t="s">
        <v>813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939</v>
      </c>
      <c r="F132" s="63" t="s">
        <v>200</v>
      </c>
      <c r="G132" s="806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689</v>
      </c>
      <c r="E140" s="486">
        <v>202</v>
      </c>
      <c r="F140" s="63" t="s">
        <v>690</v>
      </c>
      <c r="G140" s="486">
        <v>202</v>
      </c>
      <c r="H140" s="63" t="s">
        <v>692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694</v>
      </c>
      <c r="E147" s="64" t="s">
        <v>96</v>
      </c>
      <c r="F147" s="140" t="s">
        <v>695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698</v>
      </c>
      <c r="E148" s="486">
        <v>202</v>
      </c>
      <c r="F148" s="140" t="s">
        <v>699</v>
      </c>
      <c r="G148" s="486">
        <v>202</v>
      </c>
      <c r="H148" s="140" t="s">
        <v>701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705</v>
      </c>
      <c r="G149" s="486">
        <v>202</v>
      </c>
      <c r="H149" s="140" t="s">
        <v>707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738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745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740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16" t="s">
        <v>789</v>
      </c>
      <c r="C5" s="1018" t="s">
        <v>790</v>
      </c>
      <c r="D5" s="272"/>
      <c r="E5" s="57" t="s">
        <v>791</v>
      </c>
      <c r="F5" s="999" t="s">
        <v>792</v>
      </c>
      <c r="G5" s="57" t="s">
        <v>793</v>
      </c>
      <c r="H5" s="999" t="s">
        <v>792</v>
      </c>
      <c r="I5" s="273" t="s">
        <v>794</v>
      </c>
      <c r="J5" s="1007" t="s">
        <v>792</v>
      </c>
      <c r="K5" s="273" t="s">
        <v>795</v>
      </c>
      <c r="L5" s="1007" t="s">
        <v>792</v>
      </c>
      <c r="M5" s="273" t="s">
        <v>796</v>
      </c>
      <c r="N5" s="1007" t="s">
        <v>792</v>
      </c>
      <c r="O5" s="274" t="s">
        <v>797</v>
      </c>
    </row>
    <row r="6" spans="2:19" ht="18" customHeight="1" thickBot="1">
      <c r="B6" s="1017"/>
      <c r="C6" s="1019"/>
      <c r="D6" s="275"/>
      <c r="E6" s="59" t="s">
        <v>798</v>
      </c>
      <c r="F6" s="1000"/>
      <c r="G6" s="59" t="s">
        <v>799</v>
      </c>
      <c r="H6" s="1000"/>
      <c r="I6" s="276" t="s">
        <v>800</v>
      </c>
      <c r="J6" s="1008"/>
      <c r="K6" s="276" t="s">
        <v>801</v>
      </c>
      <c r="L6" s="1008"/>
      <c r="M6" s="276" t="s">
        <v>802</v>
      </c>
      <c r="N6" s="1008"/>
      <c r="O6" s="277"/>
    </row>
    <row r="7" spans="2:19" ht="36" customHeight="1">
      <c r="B7" s="1009">
        <v>45931</v>
      </c>
      <c r="C7" s="1011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3">
        <v>1</v>
      </c>
      <c r="R7" s="266" t="s">
        <v>804</v>
      </c>
      <c r="S7" s="266" t="s">
        <v>805</v>
      </c>
    </row>
    <row r="8" spans="2:19" ht="36" customHeight="1">
      <c r="B8" s="1010"/>
      <c r="C8" s="1012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3"/>
      <c r="R8" s="253" t="s">
        <v>1002</v>
      </c>
      <c r="S8" s="253">
        <f>COUNTIF($D$7:$L$208,R8&amp;"*")</f>
        <v>7</v>
      </c>
    </row>
    <row r="9" spans="2:19" ht="36" customHeight="1">
      <c r="B9" s="1014">
        <f>B7+1</f>
        <v>45932</v>
      </c>
      <c r="C9" s="1015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3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10"/>
      <c r="C10" s="1012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3"/>
      <c r="R10" s="253" t="s">
        <v>1007</v>
      </c>
      <c r="S10" s="253">
        <f>COUNTIF($D$7:$N$390,R10&amp;"*")</f>
        <v>0</v>
      </c>
    </row>
    <row r="11" spans="2:19" ht="36" customHeight="1">
      <c r="B11" s="1014">
        <f>B9+1</f>
        <v>45933</v>
      </c>
      <c r="C11" s="1015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3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10"/>
      <c r="C12" s="1012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3"/>
      <c r="R12" s="253" t="s">
        <v>1009</v>
      </c>
      <c r="S12" s="253">
        <f t="shared" si="0"/>
        <v>7</v>
      </c>
    </row>
    <row r="13" spans="2:19" ht="36" customHeight="1">
      <c r="B13" s="1020">
        <f>B11+1</f>
        <v>45934</v>
      </c>
      <c r="C13" s="1022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3"/>
      <c r="R13" s="253" t="s">
        <v>1010</v>
      </c>
      <c r="S13" s="253">
        <f t="shared" si="0"/>
        <v>8</v>
      </c>
    </row>
    <row r="14" spans="2:19" ht="36" customHeight="1">
      <c r="B14" s="1021"/>
      <c r="C14" s="1023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3"/>
      <c r="R14" s="253" t="s">
        <v>1011</v>
      </c>
      <c r="S14" s="253">
        <f t="shared" si="0"/>
        <v>4</v>
      </c>
    </row>
    <row r="15" spans="2:19" ht="36" customHeight="1">
      <c r="B15" s="1020">
        <f>B13+1</f>
        <v>45935</v>
      </c>
      <c r="C15" s="1022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3"/>
      <c r="R15" s="256" t="s">
        <v>1012</v>
      </c>
      <c r="S15" s="253">
        <f t="shared" si="0"/>
        <v>8</v>
      </c>
    </row>
    <row r="16" spans="2:19" ht="36" customHeight="1">
      <c r="B16" s="1021"/>
      <c r="C16" s="1023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3"/>
      <c r="R16" s="253" t="s">
        <v>1013</v>
      </c>
      <c r="S16" s="253">
        <f t="shared" si="0"/>
        <v>0</v>
      </c>
    </row>
    <row r="17" spans="2:20" ht="36" customHeight="1">
      <c r="B17" s="1014">
        <f>B15+1</f>
        <v>45936</v>
      </c>
      <c r="C17" s="1015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3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10"/>
      <c r="C18" s="1012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4">
        <f>B17+1</f>
        <v>45937</v>
      </c>
      <c r="C19" s="1015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3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10"/>
      <c r="C20" s="1012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3"/>
      <c r="R20" s="256" t="s">
        <v>1017</v>
      </c>
      <c r="S20" s="253">
        <f t="shared" si="6"/>
        <v>0</v>
      </c>
    </row>
    <row r="21" spans="2:20" ht="36" customHeight="1">
      <c r="B21" s="1014">
        <f>B19+1</f>
        <v>45938</v>
      </c>
      <c r="C21" s="1015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3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10"/>
      <c r="C22" s="1012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3"/>
      <c r="R22" s="256" t="s">
        <v>1019</v>
      </c>
      <c r="S22" s="253">
        <f t="shared" si="6"/>
        <v>0</v>
      </c>
    </row>
    <row r="23" spans="2:20" ht="36" customHeight="1">
      <c r="B23" s="1014">
        <f>B21+1</f>
        <v>45939</v>
      </c>
      <c r="C23" s="1015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3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10"/>
      <c r="C24" s="1012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3"/>
      <c r="R24" s="256" t="s">
        <v>1021</v>
      </c>
      <c r="S24" s="253">
        <f t="shared" si="6"/>
        <v>0</v>
      </c>
    </row>
    <row r="25" spans="2:20" ht="36" customHeight="1">
      <c r="B25" s="1014">
        <f>B23+1</f>
        <v>45940</v>
      </c>
      <c r="C25" s="1015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3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10"/>
      <c r="C26" s="1012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3"/>
      <c r="R26" s="256" t="s">
        <v>501</v>
      </c>
      <c r="S26" s="253">
        <f t="shared" si="6"/>
        <v>3</v>
      </c>
    </row>
    <row r="27" spans="2:20" ht="36" customHeight="1">
      <c r="B27" s="1020">
        <f>B25+1</f>
        <v>45941</v>
      </c>
      <c r="C27" s="1022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3"/>
      <c r="R27" s="256" t="s">
        <v>1025</v>
      </c>
      <c r="S27" s="253">
        <f t="shared" si="6"/>
        <v>103</v>
      </c>
    </row>
    <row r="28" spans="2:20" ht="36" customHeight="1">
      <c r="B28" s="1021"/>
      <c r="C28" s="1023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3"/>
      <c r="R28" s="256" t="s">
        <v>1026</v>
      </c>
      <c r="S28" s="253">
        <f t="shared" si="6"/>
        <v>44</v>
      </c>
    </row>
    <row r="29" spans="2:20" ht="36" customHeight="1">
      <c r="B29" s="1020">
        <f>B27+1</f>
        <v>45942</v>
      </c>
      <c r="C29" s="1022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3"/>
    </row>
    <row r="30" spans="2:20" ht="36" customHeight="1">
      <c r="B30" s="1021"/>
      <c r="C30" s="1023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3"/>
    </row>
    <row r="31" spans="2:20" ht="36" customHeight="1">
      <c r="B31" s="1020">
        <f>B29+1</f>
        <v>45943</v>
      </c>
      <c r="C31" s="1022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3"/>
    </row>
    <row r="32" spans="2:20" ht="36" customHeight="1">
      <c r="B32" s="1021"/>
      <c r="C32" s="1023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3"/>
    </row>
    <row r="33" spans="2:16" ht="36" customHeight="1">
      <c r="B33" s="1014">
        <f>B31+1</f>
        <v>45944</v>
      </c>
      <c r="C33" s="1015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826</v>
      </c>
      <c r="L33" s="530"/>
      <c r="M33" s="351"/>
      <c r="N33" s="530"/>
      <c r="O33" s="424"/>
      <c r="P33" s="1013">
        <f>P25+1</f>
        <v>9</v>
      </c>
    </row>
    <row r="34" spans="2:16" ht="36" customHeight="1">
      <c r="B34" s="1010"/>
      <c r="C34" s="1012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3"/>
    </row>
    <row r="35" spans="2:16" ht="36" customHeight="1">
      <c r="B35" s="1014">
        <f>B33+1</f>
        <v>45945</v>
      </c>
      <c r="C35" s="1015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3">
        <f>P33+1</f>
        <v>10</v>
      </c>
    </row>
    <row r="36" spans="2:16" ht="36" customHeight="1">
      <c r="B36" s="1010"/>
      <c r="C36" s="1012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3"/>
    </row>
    <row r="37" spans="2:16" ht="36" customHeight="1">
      <c r="B37" s="1014">
        <f>B35+1</f>
        <v>45946</v>
      </c>
      <c r="C37" s="1015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3">
        <f t="shared" ref="P37" si="19">P35+1</f>
        <v>11</v>
      </c>
    </row>
    <row r="38" spans="2:16" ht="36" customHeight="1">
      <c r="B38" s="1010"/>
      <c r="C38" s="1012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3"/>
    </row>
    <row r="39" spans="2:16" ht="36" customHeight="1">
      <c r="B39" s="1014">
        <f>B37+1</f>
        <v>45947</v>
      </c>
      <c r="C39" s="1015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3">
        <f t="shared" ref="P39" si="21">P37+1</f>
        <v>12</v>
      </c>
    </row>
    <row r="40" spans="2:16" ht="36" customHeight="1">
      <c r="B40" s="1010"/>
      <c r="C40" s="1012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3"/>
    </row>
    <row r="41" spans="2:16" ht="36" customHeight="1">
      <c r="B41" s="1020">
        <f>B39+1</f>
        <v>45948</v>
      </c>
      <c r="C41" s="1022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3"/>
    </row>
    <row r="42" spans="2:16" ht="36" customHeight="1">
      <c r="B42" s="1021"/>
      <c r="C42" s="1023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3"/>
    </row>
    <row r="43" spans="2:16" ht="36" customHeight="1">
      <c r="B43" s="1020">
        <f>B41+1</f>
        <v>45949</v>
      </c>
      <c r="C43" s="1022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3"/>
    </row>
    <row r="44" spans="2:16" ht="36" customHeight="1">
      <c r="B44" s="1021"/>
      <c r="C44" s="1023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3"/>
    </row>
    <row r="45" spans="2:16" ht="36" customHeight="1">
      <c r="B45" s="1014">
        <f>B43+1</f>
        <v>45950</v>
      </c>
      <c r="C45" s="1015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3">
        <f>P39+1</f>
        <v>13</v>
      </c>
    </row>
    <row r="46" spans="2:16" ht="36" customHeight="1">
      <c r="B46" s="1010"/>
      <c r="C46" s="1012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3"/>
    </row>
    <row r="47" spans="2:16" ht="36" customHeight="1">
      <c r="B47" s="1014">
        <f>B45+1</f>
        <v>45951</v>
      </c>
      <c r="C47" s="1015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3">
        <f>P45+1</f>
        <v>14</v>
      </c>
    </row>
    <row r="48" spans="2:16" ht="36" customHeight="1">
      <c r="B48" s="1010"/>
      <c r="C48" s="1012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3"/>
    </row>
    <row r="49" spans="2:16" ht="36" customHeight="1">
      <c r="B49" s="1014">
        <f>B47+1</f>
        <v>45952</v>
      </c>
      <c r="C49" s="1015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3">
        <f t="shared" ref="P49" si="27">P47+1</f>
        <v>15</v>
      </c>
    </row>
    <row r="50" spans="2:16" ht="36" customHeight="1">
      <c r="B50" s="1010"/>
      <c r="C50" s="1012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3"/>
    </row>
    <row r="51" spans="2:16" ht="36" customHeight="1">
      <c r="B51" s="1014">
        <f>B49+1</f>
        <v>45953</v>
      </c>
      <c r="C51" s="1015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3">
        <f t="shared" ref="P51" si="29">P49+1</f>
        <v>16</v>
      </c>
    </row>
    <row r="52" spans="2:16" ht="36" customHeight="1">
      <c r="B52" s="1010"/>
      <c r="C52" s="1012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3"/>
    </row>
    <row r="53" spans="2:16" ht="36" customHeight="1">
      <c r="B53" s="1014">
        <f>B51+1</f>
        <v>45954</v>
      </c>
      <c r="C53" s="1015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3">
        <f t="shared" ref="P53" si="31">P51+1</f>
        <v>17</v>
      </c>
    </row>
    <row r="54" spans="2:16" ht="36" customHeight="1">
      <c r="B54" s="1010"/>
      <c r="C54" s="1012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3"/>
    </row>
    <row r="55" spans="2:16" ht="36" customHeight="1">
      <c r="B55" s="1020">
        <f>B53+1</f>
        <v>45955</v>
      </c>
      <c r="C55" s="1022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3"/>
    </row>
    <row r="56" spans="2:16" ht="36" customHeight="1">
      <c r="B56" s="1021"/>
      <c r="C56" s="1023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3"/>
    </row>
    <row r="57" spans="2:16" ht="36" customHeight="1">
      <c r="B57" s="1020">
        <f>B55+1</f>
        <v>45956</v>
      </c>
      <c r="C57" s="1022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3"/>
    </row>
    <row r="58" spans="2:16" ht="36" customHeight="1">
      <c r="B58" s="1021"/>
      <c r="C58" s="1023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3"/>
    </row>
    <row r="59" spans="2:16" ht="36" customHeight="1">
      <c r="B59" s="1014">
        <f>B57+1</f>
        <v>45957</v>
      </c>
      <c r="C59" s="1015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3">
        <f>P53+1</f>
        <v>18</v>
      </c>
    </row>
    <row r="60" spans="2:16" ht="36" customHeight="1">
      <c r="B60" s="1010"/>
      <c r="C60" s="1012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3"/>
    </row>
    <row r="61" spans="2:16" ht="36" customHeight="1">
      <c r="B61" s="1014">
        <f>B59+1</f>
        <v>45958</v>
      </c>
      <c r="C61" s="1015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841</v>
      </c>
      <c r="L61" s="530"/>
      <c r="M61" s="351"/>
      <c r="N61" s="530"/>
      <c r="O61" s="424"/>
      <c r="P61" s="1013">
        <f>P59+1</f>
        <v>19</v>
      </c>
    </row>
    <row r="62" spans="2:16" ht="36" customHeight="1">
      <c r="B62" s="1010"/>
      <c r="C62" s="1012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3"/>
    </row>
    <row r="63" spans="2:16" ht="36" customHeight="1">
      <c r="B63" s="1014">
        <f>B61+1</f>
        <v>45959</v>
      </c>
      <c r="C63" s="1015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3">
        <f t="shared" ref="P63" si="37">P61+1</f>
        <v>20</v>
      </c>
    </row>
    <row r="64" spans="2:16" ht="36" customHeight="1">
      <c r="B64" s="1010"/>
      <c r="C64" s="1012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3"/>
    </row>
    <row r="65" spans="2:16" ht="36" customHeight="1">
      <c r="B65" s="1014">
        <f t="shared" ref="B65" si="38">B63+1</f>
        <v>45960</v>
      </c>
      <c r="C65" s="1015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3">
        <f t="shared" ref="P65" si="40">P63+1</f>
        <v>21</v>
      </c>
    </row>
    <row r="66" spans="2:16" ht="36" customHeight="1">
      <c r="B66" s="1010"/>
      <c r="C66" s="1012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3"/>
    </row>
    <row r="67" spans="2:16" ht="36" customHeight="1">
      <c r="B67" s="1026">
        <f>B65+1</f>
        <v>45961</v>
      </c>
      <c r="C67" s="1015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3">
        <f t="shared" ref="P67" si="42">P65+1</f>
        <v>22</v>
      </c>
    </row>
    <row r="68" spans="2:16" ht="36" customHeight="1">
      <c r="B68" s="1027"/>
      <c r="C68" s="1028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3"/>
    </row>
    <row r="69" spans="2:16" ht="27" customHeight="1">
      <c r="B69" s="334"/>
      <c r="P69" s="1013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3"/>
    </row>
    <row r="71" spans="2:16" ht="18" customHeight="1">
      <c r="B71" s="1016" t="s">
        <v>789</v>
      </c>
      <c r="C71" s="1018" t="s">
        <v>790</v>
      </c>
      <c r="D71" s="272"/>
      <c r="E71" s="57" t="s">
        <v>791</v>
      </c>
      <c r="F71" s="999" t="s">
        <v>792</v>
      </c>
      <c r="G71" s="57" t="s">
        <v>793</v>
      </c>
      <c r="H71" s="999" t="s">
        <v>792</v>
      </c>
      <c r="I71" s="273" t="s">
        <v>794</v>
      </c>
      <c r="J71" s="1007" t="s">
        <v>792</v>
      </c>
      <c r="K71" s="273" t="s">
        <v>795</v>
      </c>
      <c r="L71" s="1007" t="s">
        <v>792</v>
      </c>
      <c r="M71" s="273" t="s">
        <v>796</v>
      </c>
      <c r="N71" s="1007" t="s">
        <v>792</v>
      </c>
      <c r="O71" s="274" t="s">
        <v>797</v>
      </c>
      <c r="P71" s="1013"/>
    </row>
    <row r="72" spans="2:16" ht="18" customHeight="1" thickBot="1">
      <c r="B72" s="1017"/>
      <c r="C72" s="1019"/>
      <c r="D72" s="275"/>
      <c r="E72" s="59" t="s">
        <v>798</v>
      </c>
      <c r="F72" s="1000"/>
      <c r="G72" s="59" t="s">
        <v>799</v>
      </c>
      <c r="H72" s="1000"/>
      <c r="I72" s="276" t="s">
        <v>800</v>
      </c>
      <c r="J72" s="1008"/>
      <c r="K72" s="276" t="s">
        <v>801</v>
      </c>
      <c r="L72" s="1008"/>
      <c r="M72" s="276" t="s">
        <v>802</v>
      </c>
      <c r="N72" s="1008"/>
      <c r="O72" s="277"/>
      <c r="P72" s="1013"/>
    </row>
    <row r="73" spans="2:16" ht="36" customHeight="1">
      <c r="B73" s="1024">
        <f>B67+1</f>
        <v>45962</v>
      </c>
      <c r="C73" s="1025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3"/>
    </row>
    <row r="74" spans="2:16" ht="36" customHeight="1">
      <c r="B74" s="1021"/>
      <c r="C74" s="1023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3"/>
    </row>
    <row r="75" spans="2:16" ht="36" customHeight="1">
      <c r="B75" s="1020">
        <f>B73+1</f>
        <v>45963</v>
      </c>
      <c r="C75" s="1022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3"/>
    </row>
    <row r="76" spans="2:16" ht="36" customHeight="1">
      <c r="B76" s="1021"/>
      <c r="C76" s="1023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3"/>
    </row>
    <row r="77" spans="2:16" ht="36" customHeight="1">
      <c r="B77" s="1020">
        <f>B75+1</f>
        <v>45964</v>
      </c>
      <c r="C77" s="1022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3"/>
    </row>
    <row r="78" spans="2:16" ht="36" customHeight="1">
      <c r="B78" s="1021"/>
      <c r="C78" s="1023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3"/>
    </row>
    <row r="79" spans="2:16" ht="36" customHeight="1">
      <c r="B79" s="1014">
        <f>B77+1</f>
        <v>45965</v>
      </c>
      <c r="C79" s="1015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3">
        <f>P67+1</f>
        <v>23</v>
      </c>
    </row>
    <row r="80" spans="2:16" ht="36" customHeight="1">
      <c r="B80" s="1010"/>
      <c r="C80" s="1012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3"/>
    </row>
    <row r="81" spans="2:16" ht="36" customHeight="1">
      <c r="B81" s="1014">
        <f>B79+1</f>
        <v>45966</v>
      </c>
      <c r="C81" s="1015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3">
        <f>P79+1</f>
        <v>24</v>
      </c>
    </row>
    <row r="82" spans="2:16" ht="36" customHeight="1">
      <c r="B82" s="1010"/>
      <c r="C82" s="1012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3"/>
    </row>
    <row r="83" spans="2:16" ht="36" customHeight="1">
      <c r="B83" s="1014">
        <f>B81+1</f>
        <v>45967</v>
      </c>
      <c r="C83" s="1015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3">
        <f t="shared" ref="P83" si="48">P81+1</f>
        <v>25</v>
      </c>
    </row>
    <row r="84" spans="2:16" ht="36" customHeight="1">
      <c r="B84" s="1010"/>
      <c r="C84" s="1012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3"/>
    </row>
    <row r="85" spans="2:16" ht="36" customHeight="1">
      <c r="B85" s="1014">
        <f>B83+1</f>
        <v>45968</v>
      </c>
      <c r="C85" s="1015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3">
        <f t="shared" ref="P85" si="50">P83+1</f>
        <v>26</v>
      </c>
    </row>
    <row r="86" spans="2:16" ht="36" customHeight="1">
      <c r="B86" s="1010"/>
      <c r="C86" s="1012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3"/>
    </row>
    <row r="87" spans="2:16" ht="36" customHeight="1">
      <c r="B87" s="1020">
        <f>B85+1</f>
        <v>45969</v>
      </c>
      <c r="C87" s="1022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3"/>
    </row>
    <row r="88" spans="2:16" ht="36" customHeight="1">
      <c r="B88" s="1021"/>
      <c r="C88" s="1023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3"/>
    </row>
    <row r="89" spans="2:16" ht="36" customHeight="1">
      <c r="B89" s="1020">
        <f>B87+1</f>
        <v>45970</v>
      </c>
      <c r="C89" s="1022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3"/>
    </row>
    <row r="90" spans="2:16" ht="36" customHeight="1">
      <c r="B90" s="1021"/>
      <c r="C90" s="1023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3"/>
    </row>
    <row r="91" spans="2:16" ht="36" customHeight="1">
      <c r="B91" s="1014">
        <f>B89+1</f>
        <v>45971</v>
      </c>
      <c r="C91" s="1015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847</v>
      </c>
      <c r="L91" s="533"/>
      <c r="M91" s="351"/>
      <c r="N91" s="530"/>
      <c r="O91" s="297"/>
      <c r="P91" s="1013">
        <f>P85+1</f>
        <v>27</v>
      </c>
    </row>
    <row r="92" spans="2:16" ht="36" customHeight="1">
      <c r="B92" s="1010"/>
      <c r="C92" s="1012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3"/>
    </row>
    <row r="93" spans="2:16" ht="36" customHeight="1">
      <c r="B93" s="1014">
        <f>B91+1</f>
        <v>45972</v>
      </c>
      <c r="C93" s="1015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3">
        <f>P91+1</f>
        <v>28</v>
      </c>
    </row>
    <row r="94" spans="2:16" ht="36" customHeight="1">
      <c r="B94" s="1010"/>
      <c r="C94" s="1012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3"/>
    </row>
    <row r="95" spans="2:16" ht="36" customHeight="1">
      <c r="B95" s="1014">
        <f>B93+1</f>
        <v>45973</v>
      </c>
      <c r="C95" s="1015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3">
        <f t="shared" ref="P95" si="54">P93+1</f>
        <v>29</v>
      </c>
    </row>
    <row r="96" spans="2:16" ht="36" customHeight="1">
      <c r="B96" s="1010"/>
      <c r="C96" s="1012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3"/>
    </row>
    <row r="97" spans="2:16" ht="36" customHeight="1">
      <c r="B97" s="1014">
        <f>B95+1</f>
        <v>45974</v>
      </c>
      <c r="C97" s="1015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3">
        <f t="shared" ref="P97" si="55">P95+1</f>
        <v>30</v>
      </c>
    </row>
    <row r="98" spans="2:16" ht="36" customHeight="1">
      <c r="B98" s="1010"/>
      <c r="C98" s="1012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3"/>
    </row>
    <row r="99" spans="2:16" ht="36" customHeight="1">
      <c r="B99" s="1014">
        <f>B97+1</f>
        <v>45975</v>
      </c>
      <c r="C99" s="1015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3">
        <f t="shared" ref="P99" si="56">P97+1</f>
        <v>31</v>
      </c>
    </row>
    <row r="100" spans="2:16" ht="36" customHeight="1">
      <c r="B100" s="1010"/>
      <c r="C100" s="1012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3"/>
    </row>
    <row r="101" spans="2:16" ht="36" customHeight="1">
      <c r="B101" s="1020">
        <f>B99+1</f>
        <v>45976</v>
      </c>
      <c r="C101" s="1022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3"/>
    </row>
    <row r="102" spans="2:16" ht="36" customHeight="1">
      <c r="B102" s="1021"/>
      <c r="C102" s="1023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3"/>
    </row>
    <row r="103" spans="2:16" ht="36" customHeight="1">
      <c r="B103" s="1020">
        <f>B101+1</f>
        <v>45977</v>
      </c>
      <c r="C103" s="1022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3"/>
    </row>
    <row r="104" spans="2:16" ht="36" customHeight="1">
      <c r="B104" s="1021"/>
      <c r="C104" s="1023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3"/>
    </row>
    <row r="105" spans="2:16" ht="36" customHeight="1">
      <c r="B105" s="1014">
        <f>B103+1</f>
        <v>45978</v>
      </c>
      <c r="C105" s="1015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3">
        <f>P99+1</f>
        <v>32</v>
      </c>
    </row>
    <row r="106" spans="2:16" ht="36" customHeight="1">
      <c r="B106" s="1010"/>
      <c r="C106" s="1012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3"/>
    </row>
    <row r="107" spans="2:16" ht="36" customHeight="1">
      <c r="B107" s="1014">
        <f>B105+1</f>
        <v>45979</v>
      </c>
      <c r="C107" s="1015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3">
        <f>P105+1</f>
        <v>33</v>
      </c>
    </row>
    <row r="108" spans="2:16" ht="36" customHeight="1">
      <c r="B108" s="1010"/>
      <c r="C108" s="1012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3"/>
    </row>
    <row r="109" spans="2:16" ht="36" customHeight="1">
      <c r="B109" s="1014">
        <f>B107+1</f>
        <v>45980</v>
      </c>
      <c r="C109" s="1015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3">
        <f t="shared" ref="P109" si="57">P107+1</f>
        <v>34</v>
      </c>
    </row>
    <row r="110" spans="2:16" ht="36" customHeight="1">
      <c r="B110" s="1010"/>
      <c r="C110" s="1012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3"/>
    </row>
    <row r="111" spans="2:16" ht="36" customHeight="1">
      <c r="B111" s="1014">
        <f>B109+1</f>
        <v>45981</v>
      </c>
      <c r="C111" s="1015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3">
        <f t="shared" ref="P111" si="58">P109+1</f>
        <v>35</v>
      </c>
    </row>
    <row r="112" spans="2:16" ht="36" customHeight="1">
      <c r="B112" s="1010"/>
      <c r="C112" s="1012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3"/>
    </row>
    <row r="113" spans="2:16" ht="36" customHeight="1">
      <c r="B113" s="1014">
        <f>B111+1</f>
        <v>45982</v>
      </c>
      <c r="C113" s="1015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3">
        <f t="shared" ref="P113" si="59">P111+1</f>
        <v>36</v>
      </c>
    </row>
    <row r="114" spans="2:16" ht="36" customHeight="1">
      <c r="B114" s="1010"/>
      <c r="C114" s="1012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3"/>
    </row>
    <row r="115" spans="2:16" ht="36" customHeight="1">
      <c r="B115" s="1020">
        <f>B113+1</f>
        <v>45983</v>
      </c>
      <c r="C115" s="1022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3"/>
    </row>
    <row r="116" spans="2:16" ht="36" customHeight="1">
      <c r="B116" s="1021"/>
      <c r="C116" s="1023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3"/>
    </row>
    <row r="117" spans="2:16" ht="36" customHeight="1">
      <c r="B117" s="1020">
        <f>B115+1</f>
        <v>45984</v>
      </c>
      <c r="C117" s="1022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3"/>
    </row>
    <row r="118" spans="2:16" ht="36" customHeight="1">
      <c r="B118" s="1021"/>
      <c r="C118" s="1023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3"/>
    </row>
    <row r="119" spans="2:16" ht="36" customHeight="1">
      <c r="B119" s="1020">
        <f>B117+1</f>
        <v>45985</v>
      </c>
      <c r="C119" s="1022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3"/>
    </row>
    <row r="120" spans="2:16" ht="36" customHeight="1">
      <c r="B120" s="1021"/>
      <c r="C120" s="1023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3"/>
    </row>
    <row r="121" spans="2:16" ht="36" customHeight="1">
      <c r="B121" s="1014">
        <f>B119+1</f>
        <v>45986</v>
      </c>
      <c r="C121" s="1015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3">
        <f>P113+1</f>
        <v>37</v>
      </c>
    </row>
    <row r="122" spans="2:16" ht="36" customHeight="1">
      <c r="B122" s="1010"/>
      <c r="C122" s="1012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3"/>
    </row>
    <row r="123" spans="2:16" ht="36" customHeight="1">
      <c r="B123" s="1014">
        <f>B121+1</f>
        <v>45987</v>
      </c>
      <c r="C123" s="1015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3">
        <f>P121+1</f>
        <v>38</v>
      </c>
    </row>
    <row r="124" spans="2:16" ht="36" customHeight="1">
      <c r="B124" s="1010"/>
      <c r="C124" s="1012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3"/>
    </row>
    <row r="125" spans="2:16" ht="36" customHeight="1">
      <c r="B125" s="1014">
        <f t="shared" ref="B125" si="60">B123+1</f>
        <v>45988</v>
      </c>
      <c r="C125" s="1015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3">
        <f t="shared" ref="P125" si="61">P123+1</f>
        <v>39</v>
      </c>
    </row>
    <row r="126" spans="2:16" ht="36" customHeight="1">
      <c r="B126" s="1010"/>
      <c r="C126" s="1012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3"/>
    </row>
    <row r="127" spans="2:16" ht="36" customHeight="1">
      <c r="B127" s="1014">
        <f>B125+1</f>
        <v>45989</v>
      </c>
      <c r="C127" s="1015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861</v>
      </c>
      <c r="M127" s="279"/>
      <c r="N127" s="312"/>
      <c r="O127" s="297"/>
      <c r="P127" s="1013">
        <f t="shared" ref="P127" si="62">P125+1</f>
        <v>40</v>
      </c>
    </row>
    <row r="128" spans="2:16" ht="36" customHeight="1">
      <c r="B128" s="1010"/>
      <c r="C128" s="1012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3"/>
    </row>
    <row r="129" spans="2:16" ht="36" customHeight="1">
      <c r="B129" s="1020">
        <f>B127+1</f>
        <v>45990</v>
      </c>
      <c r="C129" s="1022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3"/>
    </row>
    <row r="130" spans="2:16" ht="36" customHeight="1">
      <c r="B130" s="1021"/>
      <c r="C130" s="1023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3"/>
    </row>
    <row r="131" spans="2:16" ht="36" customHeight="1">
      <c r="B131" s="1029">
        <f>B129+1</f>
        <v>45991</v>
      </c>
      <c r="C131" s="1031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3"/>
    </row>
    <row r="132" spans="2:16" ht="36" customHeight="1" thickBot="1">
      <c r="B132" s="1030"/>
      <c r="C132" s="1032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3"/>
    </row>
    <row r="133" spans="2:16" ht="27" customHeight="1">
      <c r="B133" s="334"/>
      <c r="P133" s="1013" t="str">
        <f t="shared" ref="P133" si="63">IF(B133="","",WEEKDAY(B133))</f>
        <v/>
      </c>
    </row>
    <row r="134" spans="2:16" ht="27" customHeight="1" thickBot="1">
      <c r="B134" s="267" t="s">
        <v>1043</v>
      </c>
      <c r="P134" s="1013"/>
    </row>
    <row r="135" spans="2:16" ht="18" customHeight="1">
      <c r="B135" s="1016" t="s">
        <v>789</v>
      </c>
      <c r="C135" s="1018" t="s">
        <v>790</v>
      </c>
      <c r="D135" s="272"/>
      <c r="E135" s="57" t="s">
        <v>791</v>
      </c>
      <c r="F135" s="999" t="s">
        <v>792</v>
      </c>
      <c r="G135" s="57" t="s">
        <v>793</v>
      </c>
      <c r="H135" s="999" t="s">
        <v>792</v>
      </c>
      <c r="I135" s="273" t="s">
        <v>794</v>
      </c>
      <c r="J135" s="1007" t="s">
        <v>792</v>
      </c>
      <c r="K135" s="273" t="s">
        <v>795</v>
      </c>
      <c r="L135" s="1007" t="s">
        <v>792</v>
      </c>
      <c r="M135" s="273" t="s">
        <v>796</v>
      </c>
      <c r="N135" s="1007" t="s">
        <v>792</v>
      </c>
      <c r="O135" s="274" t="s">
        <v>797</v>
      </c>
      <c r="P135" s="1013"/>
    </row>
    <row r="136" spans="2:16" ht="18" customHeight="1" thickBot="1">
      <c r="B136" s="1017"/>
      <c r="C136" s="1019"/>
      <c r="D136" s="275"/>
      <c r="E136" s="59" t="s">
        <v>798</v>
      </c>
      <c r="F136" s="1000"/>
      <c r="G136" s="59" t="s">
        <v>799</v>
      </c>
      <c r="H136" s="1000"/>
      <c r="I136" s="276" t="s">
        <v>800</v>
      </c>
      <c r="J136" s="1008"/>
      <c r="K136" s="276" t="s">
        <v>801</v>
      </c>
      <c r="L136" s="1008"/>
      <c r="M136" s="276" t="s">
        <v>802</v>
      </c>
      <c r="N136" s="1008"/>
      <c r="O136" s="277"/>
      <c r="P136" s="1013"/>
    </row>
    <row r="137" spans="2:16" ht="36" customHeight="1">
      <c r="B137" s="1009">
        <f>B131+1</f>
        <v>45992</v>
      </c>
      <c r="C137" s="1011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3">
        <f>P127+1</f>
        <v>41</v>
      </c>
    </row>
    <row r="138" spans="2:16" ht="36" customHeight="1">
      <c r="B138" s="1010"/>
      <c r="C138" s="1012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3"/>
    </row>
    <row r="139" spans="2:16" ht="36" customHeight="1">
      <c r="B139" s="1014">
        <f>B137+1</f>
        <v>45993</v>
      </c>
      <c r="C139" s="1015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3">
        <f>P137+1</f>
        <v>42</v>
      </c>
    </row>
    <row r="140" spans="2:16" ht="36" customHeight="1">
      <c r="B140" s="1010"/>
      <c r="C140" s="1012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3"/>
    </row>
    <row r="141" spans="2:16" ht="36" customHeight="1">
      <c r="B141" s="1014">
        <f>B139+1</f>
        <v>45994</v>
      </c>
      <c r="C141" s="1015">
        <f t="shared" ref="C141:C197" si="64">B141</f>
        <v>45994</v>
      </c>
      <c r="D141" s="309" t="s">
        <v>999</v>
      </c>
      <c r="E141" s="279" t="s">
        <v>1042</v>
      </c>
      <c r="F141" s="585" t="s">
        <v>861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3">
        <f t="shared" ref="P141" si="65">P139+1</f>
        <v>43</v>
      </c>
    </row>
    <row r="142" spans="2:16" ht="36" customHeight="1">
      <c r="B142" s="1010"/>
      <c r="C142" s="1012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3"/>
    </row>
    <row r="143" spans="2:16" ht="36" customHeight="1">
      <c r="B143" s="1014">
        <f>B141+1</f>
        <v>45995</v>
      </c>
      <c r="C143" s="1015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3">
        <f t="shared" ref="P143" si="66">P141+1</f>
        <v>44</v>
      </c>
    </row>
    <row r="144" spans="2:16" ht="36" customHeight="1">
      <c r="B144" s="1010"/>
      <c r="C144" s="1012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3"/>
    </row>
    <row r="145" spans="2:16" ht="36" customHeight="1">
      <c r="B145" s="1014">
        <f>B143+1</f>
        <v>45996</v>
      </c>
      <c r="C145" s="1015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3">
        <f t="shared" ref="P145" si="67">P143+1</f>
        <v>45</v>
      </c>
    </row>
    <row r="146" spans="2:16" ht="36" customHeight="1">
      <c r="B146" s="1010"/>
      <c r="C146" s="1012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3"/>
    </row>
    <row r="147" spans="2:16" ht="36" customHeight="1">
      <c r="B147" s="1020">
        <f>B145+1</f>
        <v>45997</v>
      </c>
      <c r="C147" s="1022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3"/>
    </row>
    <row r="148" spans="2:16" ht="36" customHeight="1">
      <c r="B148" s="1021"/>
      <c r="C148" s="1023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3"/>
    </row>
    <row r="149" spans="2:16" ht="36" customHeight="1">
      <c r="B149" s="1020">
        <f>B147+1</f>
        <v>45998</v>
      </c>
      <c r="C149" s="1022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3"/>
    </row>
    <row r="150" spans="2:16" ht="36" customHeight="1">
      <c r="B150" s="1021"/>
      <c r="C150" s="1023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3"/>
    </row>
    <row r="151" spans="2:16" ht="36" customHeight="1">
      <c r="B151" s="1014">
        <f>B149+1</f>
        <v>45999</v>
      </c>
      <c r="C151" s="1015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3">
        <f>P145+1</f>
        <v>46</v>
      </c>
    </row>
    <row r="152" spans="2:16" ht="36" customHeight="1">
      <c r="B152" s="1010"/>
      <c r="C152" s="1012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3"/>
    </row>
    <row r="153" spans="2:16" ht="36" customHeight="1">
      <c r="B153" s="1014">
        <f>B151+1</f>
        <v>46000</v>
      </c>
      <c r="C153" s="1015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3">
        <f>P151+1</f>
        <v>47</v>
      </c>
    </row>
    <row r="154" spans="2:16" ht="36" customHeight="1">
      <c r="B154" s="1010"/>
      <c r="C154" s="1012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3"/>
    </row>
    <row r="155" spans="2:16" ht="36" customHeight="1">
      <c r="B155" s="1014">
        <f>B153+1</f>
        <v>46001</v>
      </c>
      <c r="C155" s="1015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3">
        <f t="shared" ref="P155" si="68">P153+1</f>
        <v>48</v>
      </c>
    </row>
    <row r="156" spans="2:16" ht="36" customHeight="1">
      <c r="B156" s="1010"/>
      <c r="C156" s="1012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3"/>
    </row>
    <row r="157" spans="2:16" ht="36" customHeight="1">
      <c r="B157" s="1014">
        <f>B155+1</f>
        <v>46002</v>
      </c>
      <c r="C157" s="1015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3">
        <f t="shared" ref="P157" si="69">P155+1</f>
        <v>49</v>
      </c>
    </row>
    <row r="158" spans="2:16" ht="36" customHeight="1">
      <c r="B158" s="1010"/>
      <c r="C158" s="1012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3"/>
    </row>
    <row r="159" spans="2:16" ht="36" customHeight="1">
      <c r="B159" s="1014">
        <f>B157+1</f>
        <v>46003</v>
      </c>
      <c r="C159" s="1015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3">
        <f t="shared" ref="P159" si="70">P157+1</f>
        <v>50</v>
      </c>
    </row>
    <row r="160" spans="2:16" ht="36" customHeight="1">
      <c r="B160" s="1010"/>
      <c r="C160" s="1012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3"/>
    </row>
    <row r="161" spans="2:16" ht="36" customHeight="1">
      <c r="B161" s="1020">
        <f>B159+1</f>
        <v>46004</v>
      </c>
      <c r="C161" s="1022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3"/>
    </row>
    <row r="162" spans="2:16" ht="36" customHeight="1">
      <c r="B162" s="1021"/>
      <c r="C162" s="1023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3"/>
    </row>
    <row r="163" spans="2:16" ht="36" customHeight="1">
      <c r="B163" s="1020">
        <f>B161+1</f>
        <v>46005</v>
      </c>
      <c r="C163" s="1022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3"/>
    </row>
    <row r="164" spans="2:16" ht="36" customHeight="1">
      <c r="B164" s="1021"/>
      <c r="C164" s="1023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3"/>
    </row>
    <row r="165" spans="2:16" ht="36" customHeight="1">
      <c r="B165" s="1014">
        <f>B163+1</f>
        <v>46006</v>
      </c>
      <c r="C165" s="1015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3">
        <f>P159+1</f>
        <v>51</v>
      </c>
    </row>
    <row r="166" spans="2:16" ht="36" customHeight="1">
      <c r="B166" s="1010"/>
      <c r="C166" s="1012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3"/>
    </row>
    <row r="167" spans="2:16" ht="36" customHeight="1">
      <c r="B167" s="1014">
        <f>B165+1</f>
        <v>46007</v>
      </c>
      <c r="C167" s="1015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3">
        <f>P165+1</f>
        <v>52</v>
      </c>
    </row>
    <row r="168" spans="2:16" ht="36" customHeight="1">
      <c r="B168" s="1010"/>
      <c r="C168" s="1012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3"/>
    </row>
    <row r="169" spans="2:16" ht="36" customHeight="1">
      <c r="B169" s="1014">
        <f>B167+1</f>
        <v>46008</v>
      </c>
      <c r="C169" s="1015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3">
        <f t="shared" ref="P169" si="71">P167+1</f>
        <v>53</v>
      </c>
    </row>
    <row r="170" spans="2:16" ht="36" customHeight="1">
      <c r="B170" s="1010"/>
      <c r="C170" s="1012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3"/>
    </row>
    <row r="171" spans="2:16" ht="36" customHeight="1">
      <c r="B171" s="1014">
        <f>B169+1</f>
        <v>46009</v>
      </c>
      <c r="C171" s="1015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3">
        <f t="shared" ref="P171" si="72">P169+1</f>
        <v>54</v>
      </c>
    </row>
    <row r="172" spans="2:16" ht="36" customHeight="1">
      <c r="B172" s="1010"/>
      <c r="C172" s="1012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3"/>
    </row>
    <row r="173" spans="2:16" ht="36" customHeight="1">
      <c r="B173" s="1014">
        <f>B171+1</f>
        <v>46010</v>
      </c>
      <c r="C173" s="1015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3">
        <f t="shared" ref="P173" si="73">P171+1</f>
        <v>55</v>
      </c>
    </row>
    <row r="174" spans="2:16" ht="36" customHeight="1">
      <c r="B174" s="1010"/>
      <c r="C174" s="1012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3"/>
    </row>
    <row r="175" spans="2:16" ht="36" customHeight="1">
      <c r="B175" s="1020">
        <f>B173+1</f>
        <v>46011</v>
      </c>
      <c r="C175" s="1022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3"/>
    </row>
    <row r="176" spans="2:16" ht="36" customHeight="1">
      <c r="B176" s="1021"/>
      <c r="C176" s="1023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3"/>
    </row>
    <row r="177" spans="2:16" ht="36" customHeight="1">
      <c r="B177" s="1020">
        <f>B175+1</f>
        <v>46012</v>
      </c>
      <c r="C177" s="1022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3"/>
    </row>
    <row r="178" spans="2:16" ht="36" customHeight="1">
      <c r="B178" s="1021"/>
      <c r="C178" s="1023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3"/>
    </row>
    <row r="179" spans="2:16" ht="36" customHeight="1">
      <c r="B179" s="1014">
        <f>B177+1</f>
        <v>46013</v>
      </c>
      <c r="C179" s="1015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3">
        <f>P173+1</f>
        <v>56</v>
      </c>
    </row>
    <row r="180" spans="2:16" ht="36" customHeight="1">
      <c r="B180" s="1010"/>
      <c r="C180" s="1012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3"/>
    </row>
    <row r="181" spans="2:16" ht="36" customHeight="1">
      <c r="B181" s="1014">
        <f>B179+1</f>
        <v>46014</v>
      </c>
      <c r="C181" s="1015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3">
        <f>P179+1</f>
        <v>57</v>
      </c>
    </row>
    <row r="182" spans="2:16" ht="36" customHeight="1">
      <c r="B182" s="1010"/>
      <c r="C182" s="1012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3"/>
    </row>
    <row r="183" spans="2:16" ht="36" customHeight="1">
      <c r="B183" s="1014">
        <f>B181+1</f>
        <v>46015</v>
      </c>
      <c r="C183" s="1015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3">
        <f t="shared" ref="P183" si="74">P181+1</f>
        <v>58</v>
      </c>
    </row>
    <row r="184" spans="2:16" ht="36" customHeight="1">
      <c r="B184" s="1010"/>
      <c r="C184" s="1012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3"/>
    </row>
    <row r="185" spans="2:16" ht="36" customHeight="1">
      <c r="B185" s="1014">
        <f>B183+1</f>
        <v>46016</v>
      </c>
      <c r="C185" s="1015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3">
        <f t="shared" ref="P185" si="75">P183+1</f>
        <v>59</v>
      </c>
    </row>
    <row r="186" spans="2:16" ht="36" customHeight="1">
      <c r="B186" s="1010"/>
      <c r="C186" s="1012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3"/>
    </row>
    <row r="187" spans="2:16" ht="36" customHeight="1">
      <c r="B187" s="1014">
        <f>B185+1</f>
        <v>46017</v>
      </c>
      <c r="C187" s="1015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3">
        <f t="shared" ref="P187" si="76">P185+1</f>
        <v>60</v>
      </c>
    </row>
    <row r="188" spans="2:16" ht="36" customHeight="1">
      <c r="B188" s="1010"/>
      <c r="C188" s="1012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3"/>
    </row>
    <row r="189" spans="2:16" ht="36" customHeight="1">
      <c r="B189" s="1020">
        <f>B187+1</f>
        <v>46018</v>
      </c>
      <c r="C189" s="1022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3"/>
    </row>
    <row r="190" spans="2:16" ht="36" customHeight="1">
      <c r="B190" s="1021"/>
      <c r="C190" s="1023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3"/>
    </row>
    <row r="191" spans="2:16" ht="36" customHeight="1">
      <c r="B191" s="1020">
        <f>B189+1</f>
        <v>46019</v>
      </c>
      <c r="C191" s="1022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3"/>
    </row>
    <row r="192" spans="2:16" ht="36" customHeight="1">
      <c r="B192" s="1021"/>
      <c r="C192" s="1023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3"/>
    </row>
    <row r="193" spans="2:16" ht="36" customHeight="1">
      <c r="B193" s="1020">
        <f>B191+1</f>
        <v>46020</v>
      </c>
      <c r="C193" s="1022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3"/>
    </row>
    <row r="194" spans="2:16" ht="36" customHeight="1">
      <c r="B194" s="1021"/>
      <c r="C194" s="1023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3"/>
    </row>
    <row r="195" spans="2:16" ht="36" customHeight="1">
      <c r="B195" s="1020">
        <f t="shared" ref="B195" si="77">B193+1</f>
        <v>46021</v>
      </c>
      <c r="C195" s="1022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3"/>
    </row>
    <row r="196" spans="2:16" ht="36" customHeight="1">
      <c r="B196" s="1021"/>
      <c r="C196" s="1023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3"/>
    </row>
    <row r="197" spans="2:16" ht="36" customHeight="1">
      <c r="B197" s="1036">
        <f>B195+1</f>
        <v>46022</v>
      </c>
      <c r="C197" s="1031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3"/>
    </row>
    <row r="198" spans="2:16" ht="36" customHeight="1" thickBot="1">
      <c r="B198" s="1037"/>
      <c r="C198" s="1032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3"/>
    </row>
    <row r="199" spans="2:16" ht="27" customHeight="1">
      <c r="B199" s="334"/>
      <c r="P199" s="1013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3"/>
    </row>
    <row r="201" spans="2:16" ht="18" customHeight="1">
      <c r="B201" s="1016" t="s">
        <v>789</v>
      </c>
      <c r="C201" s="1018" t="s">
        <v>790</v>
      </c>
      <c r="D201" s="272"/>
      <c r="E201" s="57" t="s">
        <v>791</v>
      </c>
      <c r="F201" s="999" t="s">
        <v>792</v>
      </c>
      <c r="G201" s="57" t="s">
        <v>793</v>
      </c>
      <c r="H201" s="999" t="s">
        <v>792</v>
      </c>
      <c r="I201" s="273" t="s">
        <v>794</v>
      </c>
      <c r="J201" s="1007" t="s">
        <v>792</v>
      </c>
      <c r="K201" s="273" t="s">
        <v>795</v>
      </c>
      <c r="L201" s="1007" t="s">
        <v>792</v>
      </c>
      <c r="M201" s="273" t="s">
        <v>796</v>
      </c>
      <c r="N201" s="1007" t="s">
        <v>792</v>
      </c>
      <c r="O201" s="274" t="s">
        <v>797</v>
      </c>
      <c r="P201" s="1013"/>
    </row>
    <row r="202" spans="2:16" ht="18" customHeight="1" thickBot="1">
      <c r="B202" s="1017"/>
      <c r="C202" s="1019"/>
      <c r="D202" s="275"/>
      <c r="E202" s="59" t="s">
        <v>798</v>
      </c>
      <c r="F202" s="1000"/>
      <c r="G202" s="59" t="s">
        <v>799</v>
      </c>
      <c r="H202" s="1000"/>
      <c r="I202" s="276" t="s">
        <v>800</v>
      </c>
      <c r="J202" s="1008"/>
      <c r="K202" s="276" t="s">
        <v>801</v>
      </c>
      <c r="L202" s="1008"/>
      <c r="M202" s="276" t="s">
        <v>802</v>
      </c>
      <c r="N202" s="1008"/>
      <c r="O202" s="277"/>
      <c r="P202" s="1013"/>
    </row>
    <row r="203" spans="2:16" ht="36" customHeight="1">
      <c r="B203" s="1033">
        <f>B197+1</f>
        <v>46023</v>
      </c>
      <c r="C203" s="1025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3"/>
    </row>
    <row r="204" spans="2:16" ht="36" customHeight="1">
      <c r="B204" s="1034"/>
      <c r="C204" s="1023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3"/>
    </row>
    <row r="205" spans="2:16" ht="36" customHeight="1">
      <c r="B205" s="1035">
        <f>B203+1</f>
        <v>46024</v>
      </c>
      <c r="C205" s="1022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3"/>
    </row>
    <row r="206" spans="2:16" ht="36" customHeight="1">
      <c r="B206" s="1034"/>
      <c r="C206" s="1023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3"/>
    </row>
    <row r="207" spans="2:16" ht="36" customHeight="1">
      <c r="B207" s="1035">
        <f>B205+1</f>
        <v>46025</v>
      </c>
      <c r="C207" s="1022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3"/>
    </row>
    <row r="208" spans="2:16" ht="36" customHeight="1">
      <c r="B208" s="1034"/>
      <c r="C208" s="1023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3"/>
    </row>
    <row r="209" spans="2:16" ht="36" customHeight="1">
      <c r="B209" s="1035">
        <f>B207+1</f>
        <v>46026</v>
      </c>
      <c r="C209" s="1022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3"/>
    </row>
    <row r="210" spans="2:16" ht="36" customHeight="1">
      <c r="B210" s="1034"/>
      <c r="C210" s="1023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3"/>
    </row>
    <row r="211" spans="2:16" ht="36" customHeight="1">
      <c r="B211" s="1038">
        <f>B209+1</f>
        <v>46027</v>
      </c>
      <c r="C211" s="1015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3">
        <f>P187+1</f>
        <v>61</v>
      </c>
    </row>
    <row r="212" spans="2:16" ht="36" customHeight="1">
      <c r="B212" s="1039"/>
      <c r="C212" s="1012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3"/>
    </row>
    <row r="213" spans="2:16" ht="36" customHeight="1">
      <c r="B213" s="1038">
        <f>B211+1</f>
        <v>46028</v>
      </c>
      <c r="C213" s="1015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3">
        <f>P211+1</f>
        <v>62</v>
      </c>
    </row>
    <row r="214" spans="2:16" ht="36" customHeight="1">
      <c r="B214" s="1039"/>
      <c r="C214" s="1012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3"/>
    </row>
    <row r="215" spans="2:16" ht="36" customHeight="1">
      <c r="B215" s="1038">
        <f>B213+1</f>
        <v>46029</v>
      </c>
      <c r="C215" s="1015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3">
        <f t="shared" ref="P215" si="80">P213+1</f>
        <v>63</v>
      </c>
    </row>
    <row r="216" spans="2:16" ht="36" customHeight="1">
      <c r="B216" s="1039"/>
      <c r="C216" s="1012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3"/>
    </row>
    <row r="217" spans="2:16" ht="36" customHeight="1">
      <c r="B217" s="1038">
        <f>B215+1</f>
        <v>46030</v>
      </c>
      <c r="C217" s="1015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3">
        <f t="shared" ref="P217" si="81">P215+1</f>
        <v>64</v>
      </c>
    </row>
    <row r="218" spans="2:16" ht="36" customHeight="1">
      <c r="B218" s="1039"/>
      <c r="C218" s="1012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3"/>
    </row>
    <row r="219" spans="2:16" ht="36" customHeight="1">
      <c r="B219" s="1038">
        <f>B217+1</f>
        <v>46031</v>
      </c>
      <c r="C219" s="1015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3">
        <f t="shared" ref="P219" si="82">P217+1</f>
        <v>65</v>
      </c>
    </row>
    <row r="220" spans="2:16" ht="36" customHeight="1">
      <c r="B220" s="1039"/>
      <c r="C220" s="1012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3"/>
    </row>
    <row r="221" spans="2:16" ht="36" customHeight="1">
      <c r="B221" s="1035">
        <f>B219+1</f>
        <v>46032</v>
      </c>
      <c r="C221" s="1022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3"/>
    </row>
    <row r="222" spans="2:16" ht="36" customHeight="1">
      <c r="B222" s="1034"/>
      <c r="C222" s="1023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3"/>
    </row>
    <row r="223" spans="2:16" ht="36" customHeight="1">
      <c r="B223" s="1035">
        <f>B221+1</f>
        <v>46033</v>
      </c>
      <c r="C223" s="1022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3"/>
    </row>
    <row r="224" spans="2:16" ht="36" customHeight="1">
      <c r="B224" s="1034"/>
      <c r="C224" s="1023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3"/>
    </row>
    <row r="225" spans="2:16" ht="36" customHeight="1">
      <c r="B225" s="1035">
        <f>B223+1</f>
        <v>46034</v>
      </c>
      <c r="C225" s="1022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3"/>
    </row>
    <row r="226" spans="2:16" ht="36" customHeight="1">
      <c r="B226" s="1034"/>
      <c r="C226" s="1023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3"/>
    </row>
    <row r="227" spans="2:16" ht="36" customHeight="1">
      <c r="B227" s="1038">
        <f>B225+1</f>
        <v>46035</v>
      </c>
      <c r="C227" s="1015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3">
        <f>P219+1</f>
        <v>66</v>
      </c>
    </row>
    <row r="228" spans="2:16" ht="36" customHeight="1">
      <c r="B228" s="1039"/>
      <c r="C228" s="1012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3"/>
    </row>
    <row r="229" spans="2:16" ht="36" customHeight="1">
      <c r="B229" s="1038">
        <f>B227+1</f>
        <v>46036</v>
      </c>
      <c r="C229" s="1015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3">
        <f>P227+1</f>
        <v>67</v>
      </c>
    </row>
    <row r="230" spans="2:16" ht="36" customHeight="1">
      <c r="B230" s="1039"/>
      <c r="C230" s="1012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3"/>
    </row>
    <row r="231" spans="2:16" ht="36" customHeight="1">
      <c r="B231" s="1038">
        <f>B229+1</f>
        <v>46037</v>
      </c>
      <c r="C231" s="1015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3">
        <f t="shared" ref="P231" si="83">P229+1</f>
        <v>68</v>
      </c>
    </row>
    <row r="232" spans="2:16" ht="36" customHeight="1">
      <c r="B232" s="1039"/>
      <c r="C232" s="1012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3"/>
    </row>
    <row r="233" spans="2:16" ht="36" customHeight="1">
      <c r="B233" s="1038">
        <f>B231+1</f>
        <v>46038</v>
      </c>
      <c r="C233" s="1015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3">
        <f t="shared" ref="P233" si="84">P231+1</f>
        <v>69</v>
      </c>
    </row>
    <row r="234" spans="2:16" ht="36" customHeight="1">
      <c r="B234" s="1039"/>
      <c r="C234" s="1012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3"/>
    </row>
    <row r="235" spans="2:16" ht="36" customHeight="1">
      <c r="B235" s="1035">
        <f>B233+1</f>
        <v>46039</v>
      </c>
      <c r="C235" s="1022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3"/>
    </row>
    <row r="236" spans="2:16" ht="36" customHeight="1">
      <c r="B236" s="1034"/>
      <c r="C236" s="1023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3"/>
    </row>
    <row r="237" spans="2:16" ht="36" customHeight="1">
      <c r="B237" s="1035">
        <f>B235+1</f>
        <v>46040</v>
      </c>
      <c r="C237" s="1022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3"/>
    </row>
    <row r="238" spans="2:16" ht="36" customHeight="1">
      <c r="B238" s="1034"/>
      <c r="C238" s="1023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3"/>
    </row>
    <row r="239" spans="2:16" ht="36" customHeight="1">
      <c r="B239" s="1038">
        <f>B237+1</f>
        <v>46041</v>
      </c>
      <c r="C239" s="1015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3">
        <f>P233+1</f>
        <v>70</v>
      </c>
    </row>
    <row r="240" spans="2:16" ht="36" customHeight="1">
      <c r="B240" s="1039"/>
      <c r="C240" s="1012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3"/>
    </row>
    <row r="241" spans="2:16" ht="36" customHeight="1">
      <c r="B241" s="1038">
        <f>B239+1</f>
        <v>46042</v>
      </c>
      <c r="C241" s="1015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3">
        <f>P239+1</f>
        <v>71</v>
      </c>
    </row>
    <row r="242" spans="2:16" ht="36" customHeight="1">
      <c r="B242" s="1039"/>
      <c r="C242" s="1012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3"/>
    </row>
    <row r="243" spans="2:16" ht="36" customHeight="1">
      <c r="B243" s="1038">
        <f>B241+1</f>
        <v>46043</v>
      </c>
      <c r="C243" s="1015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3">
        <f t="shared" ref="P243" si="85">P241+1</f>
        <v>72</v>
      </c>
    </row>
    <row r="244" spans="2:16" ht="36" customHeight="1">
      <c r="B244" s="1039"/>
      <c r="C244" s="1012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3"/>
    </row>
    <row r="245" spans="2:16" ht="36" customHeight="1">
      <c r="B245" s="1038">
        <f>B243+1</f>
        <v>46044</v>
      </c>
      <c r="C245" s="1015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4" t="s">
        <v>1032</v>
      </c>
      <c r="K245" s="635" t="s">
        <v>1068</v>
      </c>
      <c r="L245" s="794" t="s">
        <v>1032</v>
      </c>
      <c r="M245" s="279"/>
      <c r="N245" s="294"/>
      <c r="O245" s="297"/>
      <c r="P245" s="1013">
        <f t="shared" ref="P245" si="86">P243+1</f>
        <v>73</v>
      </c>
    </row>
    <row r="246" spans="2:16" ht="36" customHeight="1">
      <c r="B246" s="1039"/>
      <c r="C246" s="1012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3"/>
    </row>
    <row r="247" spans="2:16" ht="36" customHeight="1">
      <c r="B247" s="1038">
        <f>B245+1</f>
        <v>46045</v>
      </c>
      <c r="C247" s="1015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3">
        <f t="shared" ref="P247" si="87">P245+1</f>
        <v>74</v>
      </c>
    </row>
    <row r="248" spans="2:16" ht="36" customHeight="1">
      <c r="B248" s="1039"/>
      <c r="C248" s="1012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3"/>
    </row>
    <row r="249" spans="2:16" ht="36" customHeight="1">
      <c r="B249" s="1035">
        <f>B247+1</f>
        <v>46046</v>
      </c>
      <c r="C249" s="1022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3"/>
    </row>
    <row r="250" spans="2:16" ht="36" customHeight="1">
      <c r="B250" s="1034"/>
      <c r="C250" s="1023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3"/>
    </row>
    <row r="251" spans="2:16" ht="36" customHeight="1">
      <c r="B251" s="1035">
        <f>B249+1</f>
        <v>46047</v>
      </c>
      <c r="C251" s="1022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3"/>
    </row>
    <row r="252" spans="2:16" ht="36" customHeight="1">
      <c r="B252" s="1034"/>
      <c r="C252" s="1023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3"/>
    </row>
    <row r="253" spans="2:16" ht="36" customHeight="1">
      <c r="B253" s="1038">
        <f>B251+1</f>
        <v>46048</v>
      </c>
      <c r="C253" s="1015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3">
        <f>P247+1</f>
        <v>75</v>
      </c>
    </row>
    <row r="254" spans="2:16" ht="36" customHeight="1">
      <c r="B254" s="1039"/>
      <c r="C254" s="1012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3"/>
    </row>
    <row r="255" spans="2:16" ht="36" customHeight="1">
      <c r="B255" s="1038">
        <f>B253+1</f>
        <v>46049</v>
      </c>
      <c r="C255" s="1015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3">
        <f>P253+1</f>
        <v>76</v>
      </c>
    </row>
    <row r="256" spans="2:16" ht="36" customHeight="1">
      <c r="B256" s="1039"/>
      <c r="C256" s="1012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3"/>
    </row>
    <row r="257" spans="2:16" ht="36" customHeight="1">
      <c r="B257" s="1038">
        <f>B255+1</f>
        <v>46050</v>
      </c>
      <c r="C257" s="1015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3">
        <f t="shared" ref="P257" si="88">P255+1</f>
        <v>77</v>
      </c>
    </row>
    <row r="258" spans="2:16" ht="36" customHeight="1">
      <c r="B258" s="1039"/>
      <c r="C258" s="1012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3"/>
    </row>
    <row r="259" spans="2:16" ht="36" customHeight="1">
      <c r="B259" s="1038">
        <f t="shared" ref="B259" si="89">B257+1</f>
        <v>46051</v>
      </c>
      <c r="C259" s="1015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3">
        <f t="shared" ref="P259" si="90">P257+1</f>
        <v>78</v>
      </c>
    </row>
    <row r="260" spans="2:16" ht="36" customHeight="1">
      <c r="B260" s="1039"/>
      <c r="C260" s="1012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3"/>
    </row>
    <row r="261" spans="2:16" ht="36" customHeight="1">
      <c r="B261" s="1038">
        <f>B259+1</f>
        <v>46052</v>
      </c>
      <c r="C261" s="1015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3">
        <f t="shared" ref="P261" si="91">P259+1</f>
        <v>79</v>
      </c>
    </row>
    <row r="262" spans="2:16" ht="36" customHeight="1">
      <c r="B262" s="1039"/>
      <c r="C262" s="1012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3"/>
    </row>
    <row r="263" spans="2:16" ht="36" customHeight="1">
      <c r="B263" s="1040">
        <f>B261+1</f>
        <v>46053</v>
      </c>
      <c r="C263" s="1031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3"/>
    </row>
    <row r="264" spans="2:16" ht="36" customHeight="1" thickBot="1">
      <c r="B264" s="1041"/>
      <c r="C264" s="1032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3"/>
    </row>
    <row r="265" spans="2:16" ht="27" customHeight="1">
      <c r="B265" s="334"/>
      <c r="P265" s="1013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3"/>
    </row>
    <row r="267" spans="2:16" ht="18" customHeight="1">
      <c r="B267" s="1016" t="s">
        <v>789</v>
      </c>
      <c r="C267" s="1018" t="s">
        <v>790</v>
      </c>
      <c r="D267" s="272"/>
      <c r="E267" s="57" t="s">
        <v>791</v>
      </c>
      <c r="F267" s="999" t="s">
        <v>792</v>
      </c>
      <c r="G267" s="57" t="s">
        <v>793</v>
      </c>
      <c r="H267" s="999" t="s">
        <v>792</v>
      </c>
      <c r="I267" s="273" t="s">
        <v>794</v>
      </c>
      <c r="J267" s="1007" t="s">
        <v>792</v>
      </c>
      <c r="K267" s="273" t="s">
        <v>795</v>
      </c>
      <c r="L267" s="1007" t="s">
        <v>792</v>
      </c>
      <c r="M267" s="273" t="s">
        <v>796</v>
      </c>
      <c r="N267" s="1007" t="s">
        <v>792</v>
      </c>
      <c r="O267" s="274" t="s">
        <v>797</v>
      </c>
      <c r="P267" s="1013"/>
    </row>
    <row r="268" spans="2:16" ht="18" customHeight="1" thickBot="1">
      <c r="B268" s="1017"/>
      <c r="C268" s="1019"/>
      <c r="D268" s="275"/>
      <c r="E268" s="59" t="s">
        <v>798</v>
      </c>
      <c r="F268" s="1000"/>
      <c r="G268" s="59" t="s">
        <v>799</v>
      </c>
      <c r="H268" s="1000"/>
      <c r="I268" s="276" t="s">
        <v>800</v>
      </c>
      <c r="J268" s="1008"/>
      <c r="K268" s="276" t="s">
        <v>801</v>
      </c>
      <c r="L268" s="1008"/>
      <c r="M268" s="276" t="s">
        <v>802</v>
      </c>
      <c r="N268" s="1008"/>
      <c r="O268" s="277"/>
      <c r="P268" s="1013"/>
    </row>
    <row r="269" spans="2:16" ht="36" customHeight="1">
      <c r="B269" s="1033">
        <f>B263+1</f>
        <v>46054</v>
      </c>
      <c r="C269" s="1025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3"/>
    </row>
    <row r="270" spans="2:16" ht="36" customHeight="1">
      <c r="B270" s="1034"/>
      <c r="C270" s="1023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3"/>
    </row>
    <row r="271" spans="2:16" ht="36" customHeight="1">
      <c r="B271" s="1038">
        <f>B269+1</f>
        <v>46055</v>
      </c>
      <c r="C271" s="1015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3">
        <f>P261+1</f>
        <v>80</v>
      </c>
    </row>
    <row r="272" spans="2:16" ht="36" customHeight="1">
      <c r="B272" s="1039"/>
      <c r="C272" s="1012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3"/>
    </row>
    <row r="273" spans="2:16" ht="36" customHeight="1">
      <c r="B273" s="1038">
        <f>B271+1</f>
        <v>46056</v>
      </c>
      <c r="C273" s="1015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3">
        <f>P271+1</f>
        <v>81</v>
      </c>
    </row>
    <row r="274" spans="2:16" ht="36" customHeight="1">
      <c r="B274" s="1039"/>
      <c r="C274" s="1012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3"/>
    </row>
    <row r="275" spans="2:16" ht="36" customHeight="1">
      <c r="B275" s="1038">
        <f>B273+1</f>
        <v>46057</v>
      </c>
      <c r="C275" s="1015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3">
        <f t="shared" ref="P275" si="94">P273+1</f>
        <v>82</v>
      </c>
    </row>
    <row r="276" spans="2:16" ht="36" customHeight="1">
      <c r="B276" s="1039"/>
      <c r="C276" s="1012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3"/>
    </row>
    <row r="277" spans="2:16" ht="36" customHeight="1">
      <c r="B277" s="1038">
        <f>B275+1</f>
        <v>46058</v>
      </c>
      <c r="C277" s="1015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3">
        <f t="shared" ref="P277" si="95">P275+1</f>
        <v>83</v>
      </c>
    </row>
    <row r="278" spans="2:16" ht="36" customHeight="1">
      <c r="B278" s="1039"/>
      <c r="C278" s="1012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3"/>
    </row>
    <row r="279" spans="2:16" ht="36" customHeight="1">
      <c r="B279" s="1038">
        <f>B277+1</f>
        <v>46059</v>
      </c>
      <c r="C279" s="1015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3">
        <f t="shared" ref="P279" si="96">P277+1</f>
        <v>84</v>
      </c>
    </row>
    <row r="280" spans="2:16" ht="36" customHeight="1">
      <c r="B280" s="1039"/>
      <c r="C280" s="1012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3"/>
    </row>
    <row r="281" spans="2:16" ht="36" customHeight="1">
      <c r="B281" s="1035">
        <f>B279+1</f>
        <v>46060</v>
      </c>
      <c r="C281" s="1022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3"/>
    </row>
    <row r="282" spans="2:16" ht="36" customHeight="1">
      <c r="B282" s="1034"/>
      <c r="C282" s="1023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3"/>
    </row>
    <row r="283" spans="2:16" ht="36" customHeight="1">
      <c r="B283" s="1035">
        <f>B281+1</f>
        <v>46061</v>
      </c>
      <c r="C283" s="1022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3"/>
    </row>
    <row r="284" spans="2:16" ht="36" customHeight="1">
      <c r="B284" s="1034"/>
      <c r="C284" s="1023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3"/>
    </row>
    <row r="285" spans="2:16" ht="36" customHeight="1">
      <c r="B285" s="1038">
        <f>B283+1</f>
        <v>46062</v>
      </c>
      <c r="C285" s="1015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3">
        <f>P279+1</f>
        <v>85</v>
      </c>
    </row>
    <row r="286" spans="2:16" ht="36" customHeight="1">
      <c r="B286" s="1039"/>
      <c r="C286" s="1012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3"/>
    </row>
    <row r="287" spans="2:16" ht="36" customHeight="1">
      <c r="B287" s="1038">
        <f>B285+1</f>
        <v>46063</v>
      </c>
      <c r="C287" s="1015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3">
        <f>P285+1</f>
        <v>86</v>
      </c>
    </row>
    <row r="288" spans="2:16" ht="36" customHeight="1">
      <c r="B288" s="1039"/>
      <c r="C288" s="1012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3"/>
    </row>
    <row r="289" spans="2:16" ht="36" customHeight="1">
      <c r="B289" s="1035">
        <f>B287+1</f>
        <v>46064</v>
      </c>
      <c r="C289" s="1022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3"/>
    </row>
    <row r="290" spans="2:16" ht="36" customHeight="1">
      <c r="B290" s="1034"/>
      <c r="C290" s="1023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3"/>
    </row>
    <row r="291" spans="2:16" ht="36" customHeight="1">
      <c r="B291" s="1038">
        <f>B289+1</f>
        <v>46065</v>
      </c>
      <c r="C291" s="1015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3">
        <f>P287+1</f>
        <v>87</v>
      </c>
    </row>
    <row r="292" spans="2:16" ht="36" customHeight="1">
      <c r="B292" s="1039"/>
      <c r="C292" s="1012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3"/>
    </row>
    <row r="293" spans="2:16" ht="36" customHeight="1">
      <c r="B293" s="1038">
        <f>B291+1</f>
        <v>46066</v>
      </c>
      <c r="C293" s="1015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3">
        <f>P291+1</f>
        <v>88</v>
      </c>
    </row>
    <row r="294" spans="2:16" ht="36" customHeight="1">
      <c r="B294" s="1039"/>
      <c r="C294" s="1012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3"/>
    </row>
    <row r="295" spans="2:16" ht="36" customHeight="1">
      <c r="B295" s="1035">
        <f>B293+1</f>
        <v>46067</v>
      </c>
      <c r="C295" s="1022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3"/>
    </row>
    <row r="296" spans="2:16" ht="36" customHeight="1">
      <c r="B296" s="1034"/>
      <c r="C296" s="1023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3"/>
    </row>
    <row r="297" spans="2:16" ht="36" customHeight="1">
      <c r="B297" s="1035">
        <f>B295+1</f>
        <v>46068</v>
      </c>
      <c r="C297" s="1022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3"/>
    </row>
    <row r="298" spans="2:16" ht="36" customHeight="1">
      <c r="B298" s="1034"/>
      <c r="C298" s="1023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3"/>
    </row>
    <row r="299" spans="2:16" ht="36" customHeight="1">
      <c r="B299" s="1038">
        <f>B297+1</f>
        <v>46069</v>
      </c>
      <c r="C299" s="1015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3">
        <f>P293+1</f>
        <v>89</v>
      </c>
    </row>
    <row r="300" spans="2:16" ht="36" customHeight="1">
      <c r="B300" s="1039"/>
      <c r="C300" s="1012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3"/>
    </row>
    <row r="301" spans="2:16" ht="36" customHeight="1">
      <c r="B301" s="1038">
        <f>B299+1</f>
        <v>46070</v>
      </c>
      <c r="C301" s="1015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3">
        <f>P299+1</f>
        <v>90</v>
      </c>
    </row>
    <row r="302" spans="2:16" ht="36" customHeight="1">
      <c r="B302" s="1039"/>
      <c r="C302" s="1012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3"/>
    </row>
    <row r="303" spans="2:16" ht="36" customHeight="1">
      <c r="B303" s="1038">
        <f>B301+1</f>
        <v>46071</v>
      </c>
      <c r="C303" s="1015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3">
        <f t="shared" ref="P303" si="97">P301+1</f>
        <v>91</v>
      </c>
    </row>
    <row r="304" spans="2:16" ht="36" customHeight="1">
      <c r="B304" s="1039"/>
      <c r="C304" s="1012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3"/>
    </row>
    <row r="305" spans="2:16" ht="36" customHeight="1">
      <c r="B305" s="1038">
        <f>B303+1</f>
        <v>46072</v>
      </c>
      <c r="C305" s="1015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3">
        <f t="shared" ref="P305" si="98">P303+1</f>
        <v>92</v>
      </c>
    </row>
    <row r="306" spans="2:16" ht="36" customHeight="1">
      <c r="B306" s="1039"/>
      <c r="C306" s="1012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3"/>
    </row>
    <row r="307" spans="2:16" ht="36" customHeight="1">
      <c r="B307" s="1038">
        <f>B305+1</f>
        <v>46073</v>
      </c>
      <c r="C307" s="1015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3">
        <f t="shared" ref="P307" si="99">P305+1</f>
        <v>93</v>
      </c>
    </row>
    <row r="308" spans="2:16" ht="36" customHeight="1">
      <c r="B308" s="1039"/>
      <c r="C308" s="1012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3"/>
    </row>
    <row r="309" spans="2:16" ht="36" customHeight="1">
      <c r="B309" s="1035">
        <f>B307+1</f>
        <v>46074</v>
      </c>
      <c r="C309" s="1022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3"/>
    </row>
    <row r="310" spans="2:16" ht="36" customHeight="1">
      <c r="B310" s="1034"/>
      <c r="C310" s="1023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3"/>
    </row>
    <row r="311" spans="2:16" ht="36" customHeight="1">
      <c r="B311" s="1035">
        <f>B309+1</f>
        <v>46075</v>
      </c>
      <c r="C311" s="1022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3"/>
    </row>
    <row r="312" spans="2:16" ht="36" customHeight="1">
      <c r="B312" s="1034"/>
      <c r="C312" s="1023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3"/>
    </row>
    <row r="313" spans="2:16" ht="36" customHeight="1">
      <c r="B313" s="1035">
        <f>B311+1</f>
        <v>46076</v>
      </c>
      <c r="C313" s="1022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3"/>
    </row>
    <row r="314" spans="2:16" ht="36" customHeight="1">
      <c r="B314" s="1034"/>
      <c r="C314" s="1023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3"/>
    </row>
    <row r="315" spans="2:16" ht="36" customHeight="1">
      <c r="B315" s="1038">
        <f>B313+1</f>
        <v>46077</v>
      </c>
      <c r="C315" s="1015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3">
        <f>P307+1</f>
        <v>94</v>
      </c>
    </row>
    <row r="316" spans="2:16" ht="36" customHeight="1">
      <c r="B316" s="1039"/>
      <c r="C316" s="1012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3"/>
    </row>
    <row r="317" spans="2:16" ht="36" customHeight="1">
      <c r="B317" s="1038">
        <f>B315+1</f>
        <v>46078</v>
      </c>
      <c r="C317" s="1015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3">
        <f>P315+1</f>
        <v>95</v>
      </c>
    </row>
    <row r="318" spans="2:16" ht="36" customHeight="1">
      <c r="B318" s="1039"/>
      <c r="C318" s="1012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3"/>
    </row>
    <row r="319" spans="2:16" ht="36" customHeight="1">
      <c r="B319" s="1038">
        <f t="shared" ref="B319" si="100">B317+1</f>
        <v>46079</v>
      </c>
      <c r="C319" s="1015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3">
        <f t="shared" ref="P319" si="101">P317+1</f>
        <v>96</v>
      </c>
    </row>
    <row r="320" spans="2:16" ht="36" customHeight="1">
      <c r="B320" s="1039"/>
      <c r="C320" s="1012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3"/>
    </row>
    <row r="321" spans="2:16" ht="36" customHeight="1">
      <c r="B321" s="1038">
        <f>B319+1</f>
        <v>46080</v>
      </c>
      <c r="C321" s="1015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3">
        <f t="shared" ref="P321" si="102">P319+1</f>
        <v>97</v>
      </c>
    </row>
    <row r="322" spans="2:16" ht="36" customHeight="1">
      <c r="B322" s="1039"/>
      <c r="C322" s="1012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3"/>
    </row>
    <row r="323" spans="2:16" ht="36" customHeight="1">
      <c r="B323" s="1035">
        <f>B321+1</f>
        <v>46081</v>
      </c>
      <c r="C323" s="1022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3"/>
    </row>
    <row r="324" spans="2:16" ht="36" customHeight="1" thickBot="1">
      <c r="B324" s="1042"/>
      <c r="C324" s="1043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3"/>
    </row>
    <row r="325" spans="2:16" ht="27" customHeight="1">
      <c r="B325" s="334"/>
      <c r="P325" s="1013" t="str">
        <f t="shared" ref="P325" si="103">IF(B325="","",WEEKDAY(B325))</f>
        <v/>
      </c>
    </row>
    <row r="326" spans="2:16" ht="27" customHeight="1" thickBot="1">
      <c r="B326" s="267" t="s">
        <v>1077</v>
      </c>
      <c r="P326" s="1013"/>
    </row>
    <row r="327" spans="2:16" ht="18" customHeight="1">
      <c r="B327" s="1016" t="s">
        <v>789</v>
      </c>
      <c r="C327" s="1018" t="s">
        <v>790</v>
      </c>
      <c r="D327" s="272"/>
      <c r="E327" s="57" t="s">
        <v>791</v>
      </c>
      <c r="F327" s="999" t="s">
        <v>792</v>
      </c>
      <c r="G327" s="57" t="s">
        <v>793</v>
      </c>
      <c r="H327" s="999" t="s">
        <v>792</v>
      </c>
      <c r="I327" s="273" t="s">
        <v>794</v>
      </c>
      <c r="J327" s="1007" t="s">
        <v>792</v>
      </c>
      <c r="K327" s="273" t="s">
        <v>795</v>
      </c>
      <c r="L327" s="1007" t="s">
        <v>792</v>
      </c>
      <c r="M327" s="273" t="s">
        <v>796</v>
      </c>
      <c r="N327" s="1007" t="s">
        <v>792</v>
      </c>
      <c r="O327" s="274" t="s">
        <v>797</v>
      </c>
      <c r="P327" s="1013"/>
    </row>
    <row r="328" spans="2:16" ht="18" customHeight="1" thickBot="1">
      <c r="B328" s="1017"/>
      <c r="C328" s="1019"/>
      <c r="D328" s="275"/>
      <c r="E328" s="59" t="s">
        <v>798</v>
      </c>
      <c r="F328" s="1000"/>
      <c r="G328" s="59" t="s">
        <v>799</v>
      </c>
      <c r="H328" s="1000"/>
      <c r="I328" s="276" t="s">
        <v>800</v>
      </c>
      <c r="J328" s="1008"/>
      <c r="K328" s="276" t="s">
        <v>801</v>
      </c>
      <c r="L328" s="1008"/>
      <c r="M328" s="276" t="s">
        <v>802</v>
      </c>
      <c r="N328" s="1008"/>
      <c r="O328" s="277"/>
      <c r="P328" s="1013"/>
    </row>
    <row r="329" spans="2:16" ht="36" customHeight="1">
      <c r="B329" s="1033">
        <f>B323+1</f>
        <v>46082</v>
      </c>
      <c r="C329" s="1025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3"/>
    </row>
    <row r="330" spans="2:16" ht="36" customHeight="1">
      <c r="B330" s="1034"/>
      <c r="C330" s="1023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3"/>
    </row>
    <row r="331" spans="2:16" ht="36" customHeight="1">
      <c r="B331" s="1038">
        <f>B329+1</f>
        <v>46083</v>
      </c>
      <c r="C331" s="1015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3">
        <f>P321+1</f>
        <v>98</v>
      </c>
    </row>
    <row r="332" spans="2:16" ht="36" customHeight="1">
      <c r="B332" s="1039"/>
      <c r="C332" s="1012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3"/>
    </row>
    <row r="333" spans="2:16" ht="36" customHeight="1">
      <c r="B333" s="1038">
        <f>B331+1</f>
        <v>46084</v>
      </c>
      <c r="C333" s="1015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3">
        <f>P331+1</f>
        <v>99</v>
      </c>
    </row>
    <row r="334" spans="2:16" ht="36" customHeight="1">
      <c r="B334" s="1039"/>
      <c r="C334" s="1012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3"/>
    </row>
    <row r="335" spans="2:16" ht="36" customHeight="1">
      <c r="B335" s="1038">
        <f>B333+1</f>
        <v>46085</v>
      </c>
      <c r="C335" s="1015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3">
        <f t="shared" ref="P335" si="105">P333+1</f>
        <v>100</v>
      </c>
    </row>
    <row r="336" spans="2:16" ht="36" customHeight="1">
      <c r="B336" s="1039"/>
      <c r="C336" s="1012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3"/>
    </row>
    <row r="337" spans="2:16" ht="36" customHeight="1">
      <c r="B337" s="1038">
        <f>B335+1</f>
        <v>46086</v>
      </c>
      <c r="C337" s="1015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3">
        <f t="shared" ref="P337" si="106">P335+1</f>
        <v>101</v>
      </c>
    </row>
    <row r="338" spans="2:16" ht="36" customHeight="1">
      <c r="B338" s="1039"/>
      <c r="C338" s="1012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3"/>
    </row>
    <row r="339" spans="2:16" ht="36" customHeight="1">
      <c r="B339" s="1038">
        <f>B337+1</f>
        <v>46087</v>
      </c>
      <c r="C339" s="1015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3">
        <f t="shared" ref="P339" si="107">P337+1</f>
        <v>102</v>
      </c>
    </row>
    <row r="340" spans="2:16" ht="36" customHeight="1">
      <c r="B340" s="1039"/>
      <c r="C340" s="1012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3"/>
    </row>
    <row r="341" spans="2:16" ht="36" customHeight="1">
      <c r="B341" s="1035">
        <f>B339+1</f>
        <v>46088</v>
      </c>
      <c r="C341" s="1022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3"/>
    </row>
    <row r="342" spans="2:16" ht="36" customHeight="1">
      <c r="B342" s="1034"/>
      <c r="C342" s="1023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3"/>
    </row>
    <row r="343" spans="2:16" ht="36" customHeight="1">
      <c r="B343" s="1035">
        <f>B341+1</f>
        <v>46089</v>
      </c>
      <c r="C343" s="1022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3"/>
    </row>
    <row r="344" spans="2:16" ht="36" customHeight="1">
      <c r="B344" s="1034"/>
      <c r="C344" s="1023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3"/>
    </row>
    <row r="345" spans="2:16" ht="36" customHeight="1">
      <c r="B345" s="1038">
        <f>B343+1</f>
        <v>46090</v>
      </c>
      <c r="C345" s="1015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3">
        <f>P339+1</f>
        <v>103</v>
      </c>
    </row>
    <row r="346" spans="2:16" ht="36" customHeight="1">
      <c r="B346" s="1039"/>
      <c r="C346" s="1012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3"/>
    </row>
    <row r="347" spans="2:16" ht="36" customHeight="1">
      <c r="B347" s="1038">
        <f>B345+1</f>
        <v>46091</v>
      </c>
      <c r="C347" s="1015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3">
        <f>P345+1</f>
        <v>104</v>
      </c>
    </row>
    <row r="348" spans="2:16" ht="36" customHeight="1">
      <c r="B348" s="1039"/>
      <c r="C348" s="1012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3"/>
    </row>
    <row r="349" spans="2:16" ht="36" customHeight="1">
      <c r="B349" s="1038">
        <f>B347+1</f>
        <v>46092</v>
      </c>
      <c r="C349" s="1015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3">
        <f t="shared" ref="P349" si="108">P347+1</f>
        <v>105</v>
      </c>
    </row>
    <row r="350" spans="2:16" ht="36" customHeight="1">
      <c r="B350" s="1039"/>
      <c r="C350" s="1012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3"/>
    </row>
    <row r="351" spans="2:16" ht="36" customHeight="1">
      <c r="B351" s="1038">
        <f>B349+1</f>
        <v>46093</v>
      </c>
      <c r="C351" s="1015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3">
        <f t="shared" ref="P351" si="109">P349+1</f>
        <v>106</v>
      </c>
    </row>
    <row r="352" spans="2:16" ht="36" customHeight="1">
      <c r="B352" s="1039"/>
      <c r="C352" s="1012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3"/>
    </row>
    <row r="353" spans="2:16" ht="36" customHeight="1">
      <c r="B353" s="1038">
        <f>B351+1</f>
        <v>46094</v>
      </c>
      <c r="C353" s="1015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3">
        <f t="shared" ref="P353" si="110">P351+1</f>
        <v>107</v>
      </c>
    </row>
    <row r="354" spans="2:16" ht="36" customHeight="1">
      <c r="B354" s="1039"/>
      <c r="C354" s="1012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3"/>
    </row>
    <row r="355" spans="2:16" ht="36" customHeight="1">
      <c r="B355" s="1035">
        <f>B353+1</f>
        <v>46095</v>
      </c>
      <c r="C355" s="1022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3"/>
    </row>
    <row r="356" spans="2:16" ht="36" customHeight="1">
      <c r="B356" s="1034"/>
      <c r="C356" s="1023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3"/>
    </row>
    <row r="357" spans="2:16" ht="36" customHeight="1">
      <c r="B357" s="1035">
        <f>B355+1</f>
        <v>46096</v>
      </c>
      <c r="C357" s="1022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3"/>
    </row>
    <row r="358" spans="2:16" ht="36" customHeight="1">
      <c r="B358" s="1034"/>
      <c r="C358" s="1023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3"/>
    </row>
    <row r="359" spans="2:16" ht="36" customHeight="1">
      <c r="B359" s="1038">
        <f>B357+1</f>
        <v>46097</v>
      </c>
      <c r="C359" s="1015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3">
        <f>P353+1</f>
        <v>108</v>
      </c>
    </row>
    <row r="360" spans="2:16" ht="36" customHeight="1">
      <c r="B360" s="1039"/>
      <c r="C360" s="1012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3"/>
    </row>
    <row r="361" spans="2:16" ht="36" customHeight="1">
      <c r="B361" s="1038">
        <f>B359+1</f>
        <v>46098</v>
      </c>
      <c r="C361" s="1015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3">
        <f>P359+1</f>
        <v>109</v>
      </c>
    </row>
    <row r="362" spans="2:16" ht="36" customHeight="1">
      <c r="B362" s="1039"/>
      <c r="C362" s="1012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3"/>
    </row>
    <row r="363" spans="2:16" ht="36" customHeight="1">
      <c r="B363" s="1038">
        <f>B361+1</f>
        <v>46099</v>
      </c>
      <c r="C363" s="1015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3">
        <f t="shared" ref="P363" si="111">P361+1</f>
        <v>110</v>
      </c>
    </row>
    <row r="364" spans="2:16" ht="36" customHeight="1">
      <c r="B364" s="1039"/>
      <c r="C364" s="1012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3"/>
    </row>
    <row r="365" spans="2:16" ht="36" customHeight="1">
      <c r="B365" s="1038">
        <f>B363+1</f>
        <v>46100</v>
      </c>
      <c r="C365" s="1015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3">
        <f t="shared" ref="P365" si="112">P363+1</f>
        <v>111</v>
      </c>
    </row>
    <row r="366" spans="2:16" ht="36" customHeight="1">
      <c r="B366" s="1039"/>
      <c r="C366" s="1012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3"/>
    </row>
    <row r="367" spans="2:16" ht="36" customHeight="1">
      <c r="B367" s="1035">
        <f>B365+1</f>
        <v>46101</v>
      </c>
      <c r="C367" s="1022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3"/>
    </row>
    <row r="368" spans="2:16" ht="36" customHeight="1">
      <c r="B368" s="1034"/>
      <c r="C368" s="1023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3"/>
    </row>
    <row r="369" spans="2:16" ht="36" customHeight="1">
      <c r="B369" s="1035">
        <f>B367+1</f>
        <v>46102</v>
      </c>
      <c r="C369" s="1022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3"/>
    </row>
    <row r="370" spans="2:16" ht="36" customHeight="1">
      <c r="B370" s="1034"/>
      <c r="C370" s="1023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3"/>
    </row>
    <row r="371" spans="2:16" ht="36" customHeight="1">
      <c r="B371" s="1035">
        <f>B369+1</f>
        <v>46103</v>
      </c>
      <c r="C371" s="1022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3"/>
    </row>
    <row r="372" spans="2:16" ht="36" customHeight="1">
      <c r="B372" s="1034"/>
      <c r="C372" s="1023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3"/>
    </row>
    <row r="373" spans="2:16" ht="36" customHeight="1">
      <c r="B373" s="1038">
        <f>B371+1</f>
        <v>46104</v>
      </c>
      <c r="C373" s="1015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3">
        <f>P365+1</f>
        <v>112</v>
      </c>
    </row>
    <row r="374" spans="2:16" ht="36" customHeight="1">
      <c r="B374" s="1039"/>
      <c r="C374" s="1012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3"/>
    </row>
    <row r="375" spans="2:16" ht="36" customHeight="1">
      <c r="B375" s="1038">
        <f>B373+1</f>
        <v>46105</v>
      </c>
      <c r="C375" s="1015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3">
        <f>P373+1</f>
        <v>113</v>
      </c>
    </row>
    <row r="376" spans="2:16" ht="36" customHeight="1">
      <c r="B376" s="1039"/>
      <c r="C376" s="1012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3"/>
    </row>
    <row r="377" spans="2:16" ht="36" customHeight="1">
      <c r="B377" s="1038">
        <f t="shared" ref="B377" si="113">B375+1</f>
        <v>46106</v>
      </c>
      <c r="C377" s="1015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3">
        <f t="shared" ref="P377" si="114">P375+1</f>
        <v>114</v>
      </c>
    </row>
    <row r="378" spans="2:16" ht="36" customHeight="1">
      <c r="B378" s="1039"/>
      <c r="C378" s="1012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3"/>
    </row>
    <row r="379" spans="2:16" ht="36" customHeight="1">
      <c r="B379" s="1038">
        <f>B377+1</f>
        <v>46107</v>
      </c>
      <c r="C379" s="1015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3">
        <f t="shared" ref="P379" si="115">P377+1</f>
        <v>115</v>
      </c>
    </row>
    <row r="380" spans="2:16" ht="36" customHeight="1">
      <c r="B380" s="1039"/>
      <c r="C380" s="1012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3"/>
    </row>
    <row r="381" spans="2:16" ht="36" customHeight="1">
      <c r="B381" s="1038">
        <f>B379+1</f>
        <v>46108</v>
      </c>
      <c r="C381" s="1015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3">
        <f t="shared" ref="P381" si="116">P379+1</f>
        <v>116</v>
      </c>
    </row>
    <row r="382" spans="2:16" ht="36" customHeight="1">
      <c r="B382" s="1039"/>
      <c r="C382" s="1012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3"/>
    </row>
    <row r="383" spans="2:16" ht="36" customHeight="1">
      <c r="B383" s="1035">
        <f>B381+1</f>
        <v>46109</v>
      </c>
      <c r="C383" s="1022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3"/>
    </row>
    <row r="384" spans="2:16" ht="36" customHeight="1">
      <c r="B384" s="1034"/>
      <c r="C384" s="1023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3"/>
    </row>
    <row r="385" spans="2:16" ht="36" customHeight="1">
      <c r="B385" s="1035">
        <f>B383+1</f>
        <v>46110</v>
      </c>
      <c r="C385" s="1022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3"/>
    </row>
    <row r="386" spans="2:16" ht="36" customHeight="1">
      <c r="B386" s="1034"/>
      <c r="C386" s="1023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3"/>
    </row>
    <row r="387" spans="2:16" ht="36" customHeight="1">
      <c r="B387" s="1038">
        <f>B385+1</f>
        <v>46111</v>
      </c>
      <c r="C387" s="1015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3">
        <f>P381+1</f>
        <v>117</v>
      </c>
    </row>
    <row r="388" spans="2:16" ht="36" customHeight="1">
      <c r="B388" s="1039"/>
      <c r="C388" s="1012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3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3">
        <f>P387+1</f>
        <v>118</v>
      </c>
    </row>
    <row r="390" spans="2:16" ht="36" customHeight="1" thickBot="1">
      <c r="B390" s="1045"/>
      <c r="C390" s="1047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841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861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861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4" t="s">
        <v>1032</v>
      </c>
      <c r="J132" s="635" t="s">
        <v>1068</v>
      </c>
      <c r="K132" s="794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758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812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2026-01-23T01:50:41Z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