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01" documentId="13_ncr:1_{C9207412-FFEA-4FAC-AFBB-4B90B0E49084}" xr6:coauthVersionLast="47" xr6:coauthVersionMax="47" xr10:uidLastSave="{00DE3283-AE66-4FA9-BB6F-BB24B7C63FCE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<sst xmlns="http://schemas.openxmlformats.org/spreadsheetml/2006/main" count="20617" uniqueCount="1207">
  <si>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</si>
  <si>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</si>
  <si>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</si>
  <si>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</si>
  <si>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</si>
  <si>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</si>
  <si>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</si>
  <si>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</si>
  <si>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</si>
  <si>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</si>
  <si>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</si>
  <si>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</si>
  <si>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</si>
  <si>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</si>
  <si>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</si>
  <si>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</si>
  <si>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</si>
  <si>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</si>
  <si>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</si>
  <si>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</si>
  <si>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</si>
  <si>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</si>
  <si>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</si>
  <si>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</si>
  <si>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</si>
  <si>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</si>
  <si>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</si>
  <si>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</si>
  <si>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</si>
  <si>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</si>
  <si>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</si>
  <si>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</si>
  <si>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</si>
  <si>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</si>
  <si>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</si>
  <si>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</si>
  <si>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</si>
  <si>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</si>
  <si>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</si>
  <si>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</si>
  <si>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</si>
  <si>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</si>
  <si>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</si>
  <si>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</si>
  <si>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</si>
  <si>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</si>
  <si>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</si>
  <si>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</si>
  <si>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</si>
  <si>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</si>
  <si>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</si>
  <si>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</si>
  <si>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</si>
  <si>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</si>
  <si>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</si>
  <si>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</si>
  <si>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</si>
  <si>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</si>
  <si>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</si>
  <si>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</si>
  <si>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</si>
  <si>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</si>
  <si>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</si>
  <si>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</si>
  <si>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</si>
  <si>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</si>
  <si>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</si>
  <si>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</si>
  <si>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</si>
  <si>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</si>
  <si>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</si>
  <si>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</si>
  <si>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</si>
  <si>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</si>
  <si>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</si>
  <si>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</si>
  <si>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</si>
  <si>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</si>
  <si>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</si>
  <si>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</si>
  <si>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</si>
  <si>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</si>
  <si>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</si>
  <si>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</si>
  <si>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</si>
  <si>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</si>
  <si>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</si>
  <si>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</si>
  <si>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</si>
  <si>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</si>
  <si>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</si>
  <si>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</si>
  <si>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</si>
  <si>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</si>
  <si>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</si>
  <si>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</si>
  <si>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</si>
  <si>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</si>
  <si>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</si>
  <si>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</si>
  <si>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</si>
  <si>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</si>
  <si>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</si>
  <si>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</si>
  <si>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</si>
  <si>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</si>
  <si>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</si>
  <si>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</si>
  <si>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</si>
  <si>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</si>
  <si>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</si>
  <si>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</si>
  <si>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</si>
  <si>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</si>
  <si>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</si>
  <si>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</si>
  <si>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</si>
  <si>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</si>
  <si>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</si>
  <si>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</si>
  <si>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</si>
  <si>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</si>
  <si>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</si>
  <si>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</si>
  <si>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</si>
  <si>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</si>
  <si>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</si>
  <si>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</si>
  <si>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</si>
  <si>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</si>
  <si>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</si>
  <si>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</si>
  <si>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</si>
  <si>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</si>
  <si>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</si>
  <si>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</si>
  <si>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</si>
  <si>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</si>
  <si>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</si>
  <si>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</si>
  <si>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</si>
  <si>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</si>
  <si>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</si>
  <si>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</si>
  <si>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</si>
  <si>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</si>
  <si>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</si>
  <si>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</si>
  <si>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</si>
  <si>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</si>
  <si>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</si>
  <si>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</si>
  <si>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</si>
  <si>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</si>
  <si>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</si>
  <si>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</si>
  <si>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</si>
  <si>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</si>
  <si>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</si>
  <si>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</si>
  <si>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</si>
  <si>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</si>
  <si>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</si>
  <si>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</si>
  <si>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</si>
  <si>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</si>
  <si>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</si>
  <si>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</si>
  <si>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</si>
  <si>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</si>
  <si>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</si>
  <si>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</si>
  <si>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</si>
  <si>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</si>
  <si>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</si>
  <si>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</si>
  <si>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</si>
  <si>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</si>
  <si>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</si>
  <si>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</si>
  <si>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</si>
  <si>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</si>
  <si>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</si>
  <si>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</si>
  <si>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</si>
  <si>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</si>
  <si>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</si>
  <si>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</si>
  <si>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</si>
  <si>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</si>
  <si>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</si>
  <si>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</si>
  <si>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</si>
  <si>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</si>
  <si>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</si>
  <si>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</si>
  <si>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</si>
  <si>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</si>
  <si>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</si>
  <si>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</si>
  <si>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</si>
  <si>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</si>
  <si>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</si>
  <si>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</si>
  <si>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</si>
  <si>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</si>
  <si>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</si>
  <si>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</si>
  <si>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</si>
  <si>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</si>
  <si>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</si>
  <si>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</si>
  <si>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</si>
  <si>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</si>
  <si>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</si>
  <si>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</si>
  <si>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</si>
  <si>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</si>
  <si>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</si>
  <si>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</si>
  <si>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</si>
  <si>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</si>
  <si>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</si>
  <si>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</si>
  <si>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</si>
  <si>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</si>
  <si>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</si>
  <si>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</si>
  <si>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</si>
  <si>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</si>
  <si>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</si>
  <si>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</si>
  <si>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</si>
  <si>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</si>
  <si>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</si>
  <si>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</si>
  <si>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</si>
  <si>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</si>
  <si>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</si>
  <si>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</si>
  <si>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</si>
  <si>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</si>
  <si>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</si>
  <si>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</si>
  <si>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</si>
  <si>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</si>
  <si>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</si>
  <si>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</si>
  <si>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</si>
  <si>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</si>
  <si>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</si>
  <si>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</si>
  <si>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</si>
  <si>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</si>
  <si>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</si>
  <si>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</si>
  <si>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</si>
  <si>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</si>
  <si>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</si>
  <si>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</si>
  <si>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</si>
  <si>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</si>
  <si>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</si>
  <si>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</si>
  <si>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</si>
  <si>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</si>
  <si>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</si>
  <si>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</si>
  <si>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</si>
  <si>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</si>
  <si>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</si>
  <si>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</si>
  <si>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</si>
  <si>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</si>
  <si>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</si>
  <si>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</si>
  <si>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</si>
  <si>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</si>
  <si>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</si>
  <si>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</si>
  <si>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</si>
  <si>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</si>
  <si>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</si>
  <si>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</si>
  <si>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</si>
  <si>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</si>
  <si>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</si>
  <si>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</si>
  <si>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</si>
  <si>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</si>
  <si>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</si>
  <si>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</si>
  <si>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</si>
  <si>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</si>
  <si>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</si>
  <si>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</si>
  <si>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</si>
  <si>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</si>
  <si>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</si>
  <si>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</si>
  <si>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</si>
  <si>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</si>
  <si>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</si>
  <si>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</si>
  <si>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</si>
  <si>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</si>
  <si>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</si>
  <si>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</si>
  <si>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</si>
  <si>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</si>
  <si>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</si>
  <si>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</si>
  <si>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</si>
  <si>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</si>
  <si>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</si>
  <si>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</si>
  <si>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</si>
  <si>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</si>
  <si>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</si>
  <si>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</si>
  <si>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</si>
  <si>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</si>
  <si>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</si>
  <si>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</si>
  <si>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201教室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</si>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</sst>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S347" zoomScale="90" zoomScaleNormal="90" zoomScaleSheetLayoutView="90" workbookViewId="0">
      <selection activeCell="W372" sqref="W372:W3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46296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46296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46296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46296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>教科書販売</v>
      </c>
      <c r="D3" s="768"/>
      <c r="E3" s="771" t="str">
        <f>VLOOKUP($C2,'2026年度(2年後期)'!$B$5:$N$207,COLUMN('2026年度(2年後期)'!$C$5),0)&amp;""</f>
        <v>教科書販売</v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>教科書販売</v>
      </c>
      <c r="J3" s="768"/>
      <c r="K3" s="752" t="str">
        <f>VLOOKUP($C2,'2026年度(助産後期)'!$B$5:$N$207,COLUMN('2026年度(助産後期)'!$C$5),0)&amp;""</f>
        <v>助産学実習Ⅰ</v>
      </c>
      <c r="L3" s="769"/>
      <c r="M3" s="778" t="str">
        <f>VLOOKUP($C2,'2026年度(M1後期)'!$B$5:$N$207,COLUMN('2026年度(M1後期)'!$C$5),0)&amp;""</f>
        <v>がん看護学演習A-Ⅰ
感染症学特論
感染症学演習</v>
      </c>
      <c r="N3" s="769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>看護情報・管理学演習Ｂ
長寿看護学演習Ｂ</v>
      </c>
      <c r="R3" s="768"/>
      <c r="S3" s="752" t="str">
        <f>VLOOKUP($C2,'2026年度(D23後期)'!$B$5:$N$207,COLUMN('2026年度(D23後期)'!$C$5),0)&amp;""</f>
        <v>特別研究</v>
      </c>
      <c r="T3" s="768"/>
      <c r="U3" s="700" t="s">
        <v>54</v>
      </c>
      <c r="V3" s="622" t="s">
        <v>55</v>
      </c>
      <c r="W3" s="675" t="s">
        <v>55</v>
      </c>
      <c r="Y3" s="659" t="s">
        <v>56</v>
      </c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 t="s">
        <v>57</v>
      </c>
      <c r="AZ3" s="733"/>
      <c r="BA3" s="733"/>
      <c r="BB3" s="733"/>
      <c r="BC3" s="733"/>
      <c r="BD3" s="733" t="s">
        <v>58</v>
      </c>
      <c r="BE3" s="733"/>
      <c r="BF3" s="733"/>
      <c r="BG3" s="733"/>
      <c r="BH3" s="733"/>
      <c r="BI3" s="733" t="s">
        <v>59</v>
      </c>
      <c r="BJ3" s="733"/>
      <c r="BK3" s="733"/>
      <c r="BL3" s="733"/>
      <c r="BM3" s="733" t="s">
        <v>60</v>
      </c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>池田　真弓</v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700" t="s">
        <v>62</v>
      </c>
      <c r="V4" s="622" t="s">
        <v>57</v>
      </c>
      <c r="W4" s="675" t="s">
        <v>63</v>
      </c>
      <c r="Y4" s="659" t="s">
        <v>64</v>
      </c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>講堂前ロビー</v>
      </c>
      <c r="D5" s="761"/>
      <c r="E5" s="762" t="str">
        <f>VLOOKUP($C2,'2026年度(2年後期)'!$B$5:$N$207,COLUMN('2026年度(2年後期)'!$C$5)+1,0)&amp;""</f>
        <v>講堂前ロビー</v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>講堂前ロビー</v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700" t="s">
        <v>66</v>
      </c>
      <c r="V5" s="622" t="s">
        <v>67</v>
      </c>
      <c r="W5" s="675" t="s">
        <v>59</v>
      </c>
      <c r="Y5" s="659" t="s">
        <v>60</v>
      </c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700" t="s">
        <v>69</v>
      </c>
      <c r="V6" s="622" t="s">
        <v>70</v>
      </c>
      <c r="W6" s="675" t="s">
        <v>71</v>
      </c>
      <c r="Y6" s="659" t="s">
        <v>72</v>
      </c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>後期授業ガイダンス</v>
      </c>
      <c r="D7" s="768"/>
      <c r="E7" s="771" t="str">
        <f>VLOOKUP($C2,'2026年度(2年後期)'!$B$5:$N$207,COLUMN('2026年度(2年後期)'!$E$5),0)&amp;""</f>
        <v>後期授業ガイダンス</v>
      </c>
      <c r="F7" s="768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>後期授業ガイダンス</v>
      </c>
      <c r="J7" s="768"/>
      <c r="K7" s="752" t="str">
        <f>VLOOKUP($C2,'2026年度(助産後期)'!$B$5:$N$207,COLUMN('2026年度(助産後期)'!$E$5),0)&amp;""</f>
        <v>助産学実習Ⅰ</v>
      </c>
      <c r="L7" s="769"/>
      <c r="M7" s="767" t="str">
        <f>VLOOKUP($C2,'2026年度(M1後期)'!$B$5:$N$207,COLUMN('2026年度(M1後期)'!$E$5),0)&amp;""</f>
        <v>がん看護学演習A-Ⅰ
感染症学特論
感染症学演習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>看護情報・管理学演習Ｂ
長寿看護学演習Ｂ</v>
      </c>
      <c r="R7" s="768"/>
      <c r="S7" s="752" t="str">
        <f>VLOOKUP($C2,'2026年度(D23後期)'!$B$5:$N$207,COLUMN('2026年度(D23後期)'!$E$5),0)&amp;""</f>
        <v>特別研究</v>
      </c>
      <c r="T7" s="768"/>
      <c r="U7" s="612" t="s">
        <v>74</v>
      </c>
      <c r="Z7" s="755" t="str">
        <f>A7</f>
        <v>２時限（11：00～12：30）</v>
      </c>
      <c r="AA7" s="733" t="s">
        <v>75</v>
      </c>
      <c r="AB7" s="733"/>
      <c r="AC7" s="733"/>
      <c r="AD7" s="733"/>
      <c r="AE7" s="733"/>
      <c r="AF7" s="733"/>
      <c r="AG7" s="733" t="s">
        <v>75</v>
      </c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75</v>
      </c>
      <c r="AX7" s="733"/>
      <c r="AY7" s="733"/>
      <c r="AZ7" s="733"/>
      <c r="BA7" s="733"/>
      <c r="BB7" s="733"/>
      <c r="BC7" s="733"/>
      <c r="BD7" s="733" t="s">
        <v>58</v>
      </c>
      <c r="BE7" s="733"/>
      <c r="BF7" s="733"/>
      <c r="BG7" s="733"/>
      <c r="BH7" s="733"/>
      <c r="BI7" s="733" t="s">
        <v>76</v>
      </c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>池田　真弓</v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U8" s="612" t="s">
        <v>77</v>
      </c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>101</v>
      </c>
      <c r="D9" s="761"/>
      <c r="E9" s="762" t="str">
        <f>VLOOKUP($C2,'2026年度(2年後期)'!$B$5:$N$207,COLUMN('2026年度(2年後期)'!$E$5)+1,0)&amp;""</f>
        <v>201</v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>301</v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U9" s="612" t="s">
        <v>76</v>
      </c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U10" s="612" t="s">
        <v>78</v>
      </c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Y11" s="653" t="s">
        <v>81</v>
      </c>
      <c r="Z11" s="755" t="str">
        <f>A11</f>
        <v>昼休み（12：30～13：30）</v>
      </c>
      <c r="AA11" s="733"/>
      <c r="AB11" s="733"/>
      <c r="AC11" s="733"/>
      <c r="AD11" s="733"/>
      <c r="AE11" s="733"/>
      <c r="AF11" s="733" t="s">
        <v>82</v>
      </c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Y12" s="653" t="s">
        <v>84</v>
      </c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Y13" s="653" t="s">
        <v>85</v>
      </c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Y14" s="653" t="s">
        <v>86</v>
      </c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>人体の構造と機能Ⅲ</v>
      </c>
      <c r="D15" s="752"/>
      <c r="E15" s="757" t="str">
        <f>VLOOKUP($C2,'2026年度(2年後期)'!$B$5:$N$207,COLUMN('2026年度(2年後期)'!$G$5),0)&amp;""</f>
        <v>成人看護援助論Ⅱ</v>
      </c>
      <c r="F15" s="752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>助産学実習Ⅰ</v>
      </c>
      <c r="L15" s="753"/>
      <c r="M15" s="751" t="str">
        <f>VLOOKUP($C2,'2026年度(M1後期)'!$B$5:$N$207,COLUMN('2026年度(M1後期)'!$G$5),0)&amp;""</f>
        <v>感染症学特論
感染症学演習
成育看護学特論A-Ⅲ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>特別研究</v>
      </c>
      <c r="T15" s="752"/>
      <c r="U15" s="675" t="s">
        <v>88</v>
      </c>
      <c r="V15" s="699" t="s">
        <v>89</v>
      </c>
      <c r="W15" s="612" t="s">
        <v>90</v>
      </c>
      <c r="Y15" s="653"/>
      <c r="Z15" s="755" t="str">
        <f>A15</f>
        <v>３時限（13：30～15：00）</v>
      </c>
      <c r="AA15" s="733" t="s">
        <v>91</v>
      </c>
      <c r="AB15" s="733"/>
      <c r="AC15" s="733"/>
      <c r="AD15" s="733"/>
      <c r="AE15" s="733"/>
      <c r="AF15" s="733" t="s">
        <v>82</v>
      </c>
      <c r="AG15" s="733" t="s">
        <v>92</v>
      </c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93</v>
      </c>
      <c r="AX15" s="733"/>
      <c r="AY15" s="733"/>
      <c r="AZ15" s="733" t="s">
        <v>94</v>
      </c>
      <c r="BA15" s="733"/>
      <c r="BB15" s="733"/>
      <c r="BC15" s="733"/>
      <c r="BD15" s="733"/>
      <c r="BE15" s="733"/>
      <c r="BF15" s="733"/>
      <c r="BG15" s="733"/>
      <c r="BH15" s="733"/>
      <c r="BI15" s="733" t="s">
        <v>95</v>
      </c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>本間　典子</v>
      </c>
      <c r="D16" s="748"/>
      <c r="E16" s="750" t="str">
        <f>IFERROR(VLOOKUP(E15,科目・教員!$A$2:$B$342,2,0),"")</f>
        <v>藤澤　雄太</v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>池田　真弓</v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U16" s="675" t="s">
        <v>96</v>
      </c>
      <c r="V16" s="699" t="s">
        <v>97</v>
      </c>
      <c r="W16" s="612" t="s">
        <v>98</v>
      </c>
      <c r="Y16" s="653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>101</v>
      </c>
      <c r="D17" s="748"/>
      <c r="E17" s="750" t="str">
        <f>VLOOKUP($C2,'2026年度(2年後期)'!$B$5:$N$207,COLUMN('2026年度(2年後期)'!$G$5)+1,0)&amp;""</f>
        <v>201</v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U17" s="675" t="s">
        <v>99</v>
      </c>
      <c r="V17" s="699" t="s">
        <v>95</v>
      </c>
      <c r="W17" s="612" t="s">
        <v>100</v>
      </c>
      <c r="Y17" s="653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U18" s="675" t="s">
        <v>101</v>
      </c>
      <c r="V18" s="699" t="s">
        <v>78</v>
      </c>
      <c r="W18" s="612" t="s">
        <v>102</v>
      </c>
      <c r="Y18" s="653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>母性看護援助論Ⅰ</v>
      </c>
      <c r="F19" s="752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>助産学実習Ⅰ</v>
      </c>
      <c r="L19" s="753"/>
      <c r="M19" s="751" t="str">
        <f>VLOOKUP($C2,'2026年度(M1後期)'!$B$5:$N$207,COLUMN('2026年度(M1後期)'!$I$5),0)&amp;""</f>
        <v>感染症学特論
感染症学演習
成育看護学特論A-Ⅲ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>特別研究</v>
      </c>
      <c r="T19" s="752"/>
      <c r="W19" s="671" t="s">
        <v>104</v>
      </c>
      <c r="X19" s="683" t="s">
        <v>105</v>
      </c>
      <c r="Y19" s="653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 t="s">
        <v>82</v>
      </c>
      <c r="AG19" s="733" t="s">
        <v>106</v>
      </c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 t="s">
        <v>94</v>
      </c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 t="s">
        <v>107</v>
      </c>
      <c r="BL19" s="733"/>
      <c r="BM19" s="733"/>
      <c r="BN19" s="733" t="s">
        <v>108</v>
      </c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>日置　智華子</v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>池田　真弓</v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W20" s="671" t="s">
        <v>77</v>
      </c>
      <c r="X20" s="675" t="s">
        <v>109</v>
      </c>
      <c r="Y20" s="653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>201</v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W21" s="671" t="s">
        <v>107</v>
      </c>
      <c r="X21" s="675" t="s">
        <v>108</v>
      </c>
      <c r="Y21" s="653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W22" s="671" t="s">
        <v>110</v>
      </c>
      <c r="X22" s="675" t="s">
        <v>111</v>
      </c>
      <c r="Y22" s="653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U23" s="622" t="s">
        <v>113</v>
      </c>
      <c r="V23" s="669" t="s">
        <v>114</v>
      </c>
      <c r="W23" s="667" t="s">
        <v>115</v>
      </c>
      <c r="X23" s="675"/>
      <c r="Y23" s="653"/>
      <c r="Z23" s="755" t="str">
        <f>A23</f>
        <v>５時限（16：50～18：20）</v>
      </c>
      <c r="AA23" s="733" t="s">
        <v>116</v>
      </c>
      <c r="AB23" s="733"/>
      <c r="AC23" s="733"/>
      <c r="AD23" s="733"/>
      <c r="AE23" s="733"/>
      <c r="AF23" s="733" t="s">
        <v>82</v>
      </c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 t="s">
        <v>117</v>
      </c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 t="s">
        <v>118</v>
      </c>
      <c r="BK23" s="736" t="s">
        <v>107</v>
      </c>
      <c r="BL23" s="733"/>
      <c r="BM23" s="733"/>
      <c r="BN23" s="733" t="s">
        <v>108</v>
      </c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U24" s="622" t="s">
        <v>119</v>
      </c>
      <c r="V24" s="669" t="s">
        <v>120</v>
      </c>
      <c r="W24" s="667" t="s">
        <v>116</v>
      </c>
      <c r="X24" s="675"/>
      <c r="Y24" s="653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7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U25" s="622" t="s">
        <v>118</v>
      </c>
      <c r="V25" s="669" t="s">
        <v>121</v>
      </c>
      <c r="W25" s="667" t="s">
        <v>122</v>
      </c>
      <c r="X25" s="675"/>
      <c r="Y25" s="653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7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677" t="s">
        <v>123</v>
      </c>
      <c r="V26" s="670" t="s">
        <v>124</v>
      </c>
      <c r="W26" s="668"/>
      <c r="X26" s="684"/>
      <c r="Y26" s="654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8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46297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46297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>看護基礎理論</v>
      </c>
      <c r="F28" s="76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>卒業研究Ⅱ</v>
      </c>
      <c r="J28" s="768"/>
      <c r="K28" s="752" t="str">
        <f>VLOOKUP($C27,'2026年度(助産後期)'!$B$5:$N$207,COLUMN('2026年度(助産後期)'!$C$5),0)&amp;""</f>
        <v>助産学実習Ⅰ</v>
      </c>
      <c r="L28" s="769"/>
      <c r="M28" s="778" t="str">
        <f>VLOOKUP($C27,'2026年度(M1後期)'!$B$5:$N$207,COLUMN('2026年度(M1後期)'!$C$5),0)&amp;""</f>
        <v>看護継続教育
長寿看護学演習A-Ⅰ</v>
      </c>
      <c r="N28" s="769"/>
      <c r="O28" s="771" t="str">
        <f>VLOOKUP($C27,'2026年度(M2後期)'!$B$5:$N$207,COLUMN('2026年度(M2後期)'!$C$5),0)&amp;""</f>
        <v>感染管理看護学演習A-Ⅱ
特別研究</v>
      </c>
      <c r="P28" s="768"/>
      <c r="Q28" s="771" t="str">
        <f>VLOOKUP($C27,'2026年度(D1後期)'!$B$5:$N$207,COLUMN('2026年度(D1後期)'!$C$5),0)&amp;""</f>
        <v>精神看護学演習Ｂ</v>
      </c>
      <c r="R28" s="768"/>
      <c r="S28" s="752" t="str">
        <f>VLOOKUP($C27,'2026年度(D23後期)'!$B$5:$N$207,COLUMN('2026年度(D23後期)'!$C$5),0)&amp;""</f>
        <v>特別研究</v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 t="s">
        <v>125</v>
      </c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 t="s">
        <v>126</v>
      </c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>水野　正之</v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>各担当教員</v>
      </c>
      <c r="J29" s="761"/>
      <c r="K29" s="748" t="str">
        <f>IFERROR(VLOOKUP(K28,科目・教員!$A$2:$B$342,2,0),"")</f>
        <v>池田　真弓</v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>201</v>
      </c>
      <c r="F30" s="761"/>
      <c r="G30" s="762" t="str">
        <f>VLOOKUP($C27,'2026年度(3年後期)'!$B$5:$N$207,COLUMN('2026年度(3年後期)'!$C$5)+1,0)&amp;""</f>
        <v/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>教育:臨床講義室1</v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食と健康</v>
      </c>
      <c r="D32" s="768"/>
      <c r="E32" s="771" t="str">
        <f>VLOOKUP($C27,'2026年度(2年後期)'!$B$5:$N$207,COLUMN('2026年度(2年後期)'!$E$5),0)&amp;""</f>
        <v>小児看護学概論</v>
      </c>
      <c r="F32" s="76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>卒業研究Ⅱ</v>
      </c>
      <c r="J32" s="768"/>
      <c r="K32" s="752" t="str">
        <f>VLOOKUP($C27,'2026年度(助産後期)'!$B$5:$N$207,COLUMN('2026年度(助産後期)'!$E$5),0)&amp;""</f>
        <v>助産学実習Ⅰ</v>
      </c>
      <c r="L32" s="769"/>
      <c r="M32" s="767" t="str">
        <f>VLOOKUP($C27,'2026年度(M1後期)'!$B$5:$N$207,COLUMN('2026年度(M1後期)'!$E$5),0)&amp;""</f>
        <v>看護継続教育
長寿看護学演習A-Ⅰ</v>
      </c>
      <c r="N32" s="768"/>
      <c r="O32" s="752" t="str">
        <f>VLOOKUP($C27,'2026年度(M2後期)'!$B$5:$N$207,COLUMN('2026年度(M2後期)'!$E$5),0)&amp;""</f>
        <v>感染管理看護学演習A-Ⅱ
特別研究</v>
      </c>
      <c r="P32" s="768"/>
      <c r="Q32" s="752" t="str">
        <f>VLOOKUP($C27,'2026年度(D1後期)'!$B$5:$N$207,COLUMN('2026年度(D1後期)'!$E$5),0)&amp;""</f>
        <v>精神看護学演習Ｂ</v>
      </c>
      <c r="R32" s="768"/>
      <c r="S32" s="752" t="str">
        <f>VLOOKUP($C27,'2026年度(D23後期)'!$B$5:$N$207,COLUMN('2026年度(D23後期)'!$E$5),0)&amp;""</f>
        <v>特別研究</v>
      </c>
      <c r="T32" s="768"/>
      <c r="Z32" s="755" t="str">
        <f>A32</f>
        <v>２時限（11：00～12：30）</v>
      </c>
      <c r="AA32" s="733" t="s">
        <v>127</v>
      </c>
      <c r="AB32" s="733"/>
      <c r="AC32" s="733"/>
      <c r="AD32" s="733"/>
      <c r="AE32" s="733"/>
      <c r="AF32" s="733"/>
      <c r="AG32" s="733" t="s">
        <v>128</v>
      </c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 t="s">
        <v>126</v>
      </c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本間　典子</v>
      </c>
      <c r="D33" s="761"/>
      <c r="E33" s="762" t="str">
        <f>IFERROR(VLOOKUP(E32,科目・教員!$A$2:$B$342,2,0),"")</f>
        <v>来生　奈巳子</v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>各担当教員</v>
      </c>
      <c r="J33" s="761"/>
      <c r="K33" s="748" t="str">
        <f>IFERROR(VLOOKUP(K32,科目・教員!$A$2:$B$342,2,0),"")</f>
        <v>池田　真弓</v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62" t="str">
        <f>VLOOKUP($C27,'2026年度(2年後期)'!$B$5:$N$207,COLUMN('2026年度(2年後期)'!$E$5)+1,0)&amp;""</f>
        <v>201</v>
      </c>
      <c r="F34" s="761"/>
      <c r="G34" s="762" t="str">
        <f>VLOOKUP($C27,'2026年度(3年後期)'!$B$5:$N$207,COLUMN('2026年度(3年後期)'!$E$5)+1,0)&amp;""</f>
        <v/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>教育:臨床講義室1</v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97"/>
      <c r="D36" s="798"/>
      <c r="E36" s="827"/>
      <c r="F36" s="798"/>
      <c r="G36" s="771"/>
      <c r="H36" s="768"/>
      <c r="I36" s="828"/>
      <c r="J36" s="829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95"/>
      <c r="D37" s="796"/>
      <c r="E37" s="824"/>
      <c r="F37" s="796"/>
      <c r="G37" s="762"/>
      <c r="H37" s="761"/>
      <c r="I37" s="825"/>
      <c r="J37" s="826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95"/>
      <c r="D38" s="796"/>
      <c r="E38" s="824"/>
      <c r="F38" s="796"/>
      <c r="G38" s="762"/>
      <c r="H38" s="761"/>
      <c r="I38" s="825"/>
      <c r="J38" s="826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801"/>
      <c r="D39" s="802"/>
      <c r="E39" s="821"/>
      <c r="F39" s="802"/>
      <c r="G39" s="774"/>
      <c r="H39" s="773"/>
      <c r="I39" s="822"/>
      <c r="J39" s="82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>疫学・保健統計学Ⅱ</v>
      </c>
      <c r="D40" s="752"/>
      <c r="E40" s="757" t="str">
        <f>VLOOKUP($C27,'2026年度(2年後期)'!$B$5:$N$207,COLUMN('2026年度(2年後期)'!$G$5),0)&amp;""</f>
        <v>基礎看護学実習Ⅱ　オリエンテーション①</v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>助産学実習Ⅰ</v>
      </c>
      <c r="L40" s="753"/>
      <c r="M40" s="751" t="str">
        <f>VLOOKUP($C27,'2026年度(M1後期)'!$B$5:$N$207,COLUMN('2026年度(M1後期)'!$G$5),0)&amp;""</f>
        <v>看護統計学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>特別研究</v>
      </c>
      <c r="T40" s="752"/>
      <c r="U40" s="675" t="s">
        <v>88</v>
      </c>
      <c r="Z40" s="755" t="str">
        <f>A40</f>
        <v>３時限（13：30～15：00）</v>
      </c>
      <c r="AA40" s="733" t="s">
        <v>129</v>
      </c>
      <c r="AB40" s="733"/>
      <c r="AC40" s="733"/>
      <c r="AD40" s="733"/>
      <c r="AE40" s="733"/>
      <c r="AF40" s="733"/>
      <c r="AG40" s="733" t="s">
        <v>130</v>
      </c>
      <c r="AH40" s="733" t="s">
        <v>130</v>
      </c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 t="s">
        <v>131</v>
      </c>
      <c r="BE40" s="733"/>
      <c r="BF40" s="733" t="s">
        <v>132</v>
      </c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>柏木　公一</v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>池田　真弓</v>
      </c>
      <c r="L41" s="747"/>
      <c r="M41" s="749" t="str">
        <f>IFERROR(VLOOKUP(M40,科目・教員!$A$2:$B$342,2,0),"")</f>
        <v>柏木　公一</v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U41" s="675" t="s">
        <v>62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>101</v>
      </c>
      <c r="D42" s="748"/>
      <c r="E42" s="750" t="str">
        <f>VLOOKUP($C27,'2026年度(2年後期)'!$B$5:$N$207,COLUMN('2026年度(2年後期)'!$G$5)+1,0)&amp;""</f>
        <v>201･202</v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>情報処理室</v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U42" s="675" t="s">
        <v>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675" t="s">
        <v>69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>微生物と人間</v>
      </c>
      <c r="D44" s="752"/>
      <c r="E44" s="757" t="str">
        <f>VLOOKUP($C27,'2026年度(2年後期)'!$B$5:$N$207,COLUMN('2026年度(2年後期)'!$I$5),0)&amp;""</f>
        <v>基礎看護学実習Ⅱ　オリエンテーション①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>助産学実習Ⅰ</v>
      </c>
      <c r="L44" s="753"/>
      <c r="M44" s="751" t="str">
        <f>VLOOKUP($C27,'2026年度(M1後期)'!$B$5:$N$207,COLUMN('2026年度(M1後期)'!$I$5),0)&amp;""</f>
        <v>看護統計学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 t="s">
        <v>133</v>
      </c>
      <c r="AB44" s="733"/>
      <c r="AC44" s="733"/>
      <c r="AD44" s="733"/>
      <c r="AE44" s="733"/>
      <c r="AF44" s="733"/>
      <c r="AG44" s="733" t="s">
        <v>130</v>
      </c>
      <c r="AH44" s="733" t="s">
        <v>130</v>
      </c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 t="s">
        <v>132</v>
      </c>
      <c r="BG44" s="733"/>
      <c r="BH44" s="733"/>
      <c r="BI44" s="733"/>
      <c r="BJ44" s="733"/>
      <c r="BK44" s="733"/>
      <c r="BL44" s="733"/>
      <c r="BM44" s="733"/>
      <c r="BN44" s="733" t="s">
        <v>108</v>
      </c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>森　那美子</v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>池田　真弓</v>
      </c>
      <c r="L45" s="747"/>
      <c r="M45" s="749" t="str">
        <f>IFERROR(VLOOKUP(M44,科目・教員!$A$2:$B$342,2,0),"")</f>
        <v>柏木　公一</v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>101</v>
      </c>
      <c r="D46" s="748"/>
      <c r="E46" s="750" t="str">
        <f>VLOOKUP($C27,'2026年度(2年後期)'!$B$5:$N$207,COLUMN('2026年度(2年後期)'!$I$5)+1,0)&amp;""</f>
        <v>201･202</v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>情報処理室</v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58"/>
      <c r="D47" s="759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U48" s="653" t="s">
        <v>115</v>
      </c>
      <c r="W48" s="669" t="s">
        <v>134</v>
      </c>
      <c r="X48" s="685" t="s">
        <v>135</v>
      </c>
      <c r="Y48" s="667" t="s">
        <v>134</v>
      </c>
      <c r="Z48" s="754" t="str">
        <f>A48</f>
        <v>５時限（16：50～18：20）</v>
      </c>
      <c r="AA48" s="733" t="s">
        <v>116</v>
      </c>
      <c r="AB48" s="733"/>
      <c r="AC48" s="733" t="s">
        <v>136</v>
      </c>
      <c r="AD48" s="733"/>
      <c r="AE48" s="733"/>
      <c r="AF48" s="733" t="s">
        <v>137</v>
      </c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 t="s">
        <v>108</v>
      </c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U49" s="653" t="s">
        <v>138</v>
      </c>
      <c r="W49" s="669" t="s">
        <v>116</v>
      </c>
      <c r="X49" s="685" t="s">
        <v>109</v>
      </c>
      <c r="Y49" s="667" t="s">
        <v>139</v>
      </c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U50" s="653" t="s">
        <v>140</v>
      </c>
      <c r="W50" s="669" t="s">
        <v>122</v>
      </c>
      <c r="X50" s="685" t="s">
        <v>108</v>
      </c>
      <c r="Y50" s="667" t="s">
        <v>86</v>
      </c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654"/>
      <c r="V51" s="19"/>
      <c r="W51" s="670"/>
      <c r="X51" s="686" t="s">
        <v>111</v>
      </c>
      <c r="Y51" s="668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46298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46298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0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0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0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0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58"/>
      <c r="D68" s="759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58"/>
      <c r="D72" s="759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23"/>
      <c r="B77" s="24"/>
      <c r="C77" s="777">
        <f>C52+1</f>
        <v>46299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45">
        <f>C77</f>
        <v>46299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/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/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/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/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/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/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/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/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46300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46300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>地域･在宅看護学概論</v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>卒業研究Ⅱ</v>
      </c>
      <c r="J103" s="768"/>
      <c r="K103" s="752" t="str">
        <f>VLOOKUP($C102,'2026年度(助産後期)'!$B$5:$N$207,COLUMN('2026年度(助産後期)'!$C$5),0)&amp;""</f>
        <v>助産学実習Ⅰ</v>
      </c>
      <c r="L103" s="769"/>
      <c r="M103" s="778" t="str">
        <f>VLOOKUP($C102,'2026年度(M1後期)'!$B$5:$N$207,COLUMN('2026年度(M1後期)'!$C$5),0)&amp;""</f>
        <v>政策医療看護倫理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 t="s">
        <v>142</v>
      </c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 t="s">
        <v>143</v>
      </c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>藤田　淳子</v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>各担当教員</v>
      </c>
      <c r="J104" s="761"/>
      <c r="K104" s="748" t="str">
        <f>IFERROR(VLOOKUP(K103,科目・教員!$A$2:$B$342,2,0),"")</f>
        <v>池田　真弓</v>
      </c>
      <c r="L104" s="764"/>
      <c r="M104" s="760" t="str">
        <f>IFERROR(VLOOKUP(M103,科目・教員!$A$2:$B$342,2,0),"")</f>
        <v>来生　奈巳子</v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>201</v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>臨床講義室1</v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>知の探求</v>
      </c>
      <c r="D107" s="768"/>
      <c r="E107" s="771" t="str">
        <f>VLOOKUP($C102,'2026年度(2年後期)'!$B$5:$N$207,COLUMN('2026年度(2年後期)'!$E$5),0)&amp;""</f>
        <v>成人看護援助論Ⅱ</v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>卒業研究Ⅱ</v>
      </c>
      <c r="J107" s="768"/>
      <c r="K107" s="752" t="str">
        <f>VLOOKUP($C102,'2026年度(助産後期)'!$B$5:$N$207,COLUMN('2026年度(助産後期)'!$E$5),0)&amp;""</f>
        <v>助産学実習Ⅰ</v>
      </c>
      <c r="L107" s="769"/>
      <c r="M107" s="767" t="str">
        <f>VLOOKUP($C102,'2026年度(M1後期)'!$B$5:$N$207,COLUMN('2026年度(M1後期)'!$E$5),0)&amp;""</f>
        <v>政策医療看護倫理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Z107" s="755" t="str">
        <f>A107</f>
        <v>２時限（11：00～12：30）</v>
      </c>
      <c r="AA107" s="733" t="s">
        <v>144</v>
      </c>
      <c r="AB107" s="733"/>
      <c r="AC107" s="733"/>
      <c r="AD107" s="733"/>
      <c r="AE107" s="733"/>
      <c r="AF107" s="733"/>
      <c r="AG107" s="733" t="s">
        <v>92</v>
      </c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 t="s">
        <v>143</v>
      </c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>須藤　恭子</v>
      </c>
      <c r="D108" s="761"/>
      <c r="E108" s="762" t="str">
        <f>IFERROR(VLOOKUP(E107,科目・教員!$A$2:$B$342,2,0),"")</f>
        <v>藤澤　雄太</v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>各担当教員</v>
      </c>
      <c r="J108" s="761"/>
      <c r="K108" s="748" t="str">
        <f>IFERROR(VLOOKUP(K107,科目・教員!$A$2:$B$342,2,0),"")</f>
        <v>池田　真弓</v>
      </c>
      <c r="L108" s="764"/>
      <c r="M108" s="763" t="str">
        <f>IFERROR(VLOOKUP(M107,科目・教員!$A$2:$B$342,2,0),"")</f>
        <v>来生　奈巳子</v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>101</v>
      </c>
      <c r="D109" s="761"/>
      <c r="E109" s="762" t="str">
        <f>VLOOKUP($C102,'2026年度(2年後期)'!$B$5:$N$207,COLUMN('2026年度(2年後期)'!$E$5)+1,0)&amp;""</f>
        <v>201</v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>臨床講義室1</v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>疾病・病態論Ⅰ</v>
      </c>
      <c r="D115" s="752"/>
      <c r="E115" s="806" t="str">
        <f>VLOOKUP($C102,'2026年度(2年後期)'!$B$5:$N$207,COLUMN('2026年度(2年後期)'!$G$5),0)&amp;""</f>
        <v>英語Ⅳ</v>
      </c>
      <c r="F115" s="784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>助産学実習Ⅰ</v>
      </c>
      <c r="L115" s="753"/>
      <c r="M115" s="751" t="str">
        <f>VLOOKUP($C102,'2026年度(M1後期)'!$B$5:$N$207,COLUMN('2026年度(M1後期)'!$G$5),0)&amp;""</f>
        <v>看護理論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 t="s">
        <v>145</v>
      </c>
      <c r="AB115" s="733"/>
      <c r="AC115" s="733"/>
      <c r="AD115" s="733"/>
      <c r="AE115" s="733"/>
      <c r="AF115" s="733"/>
      <c r="AG115" s="733" t="s">
        <v>146</v>
      </c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>水野　正之</v>
      </c>
      <c r="D116" s="748"/>
      <c r="E116" s="805" t="str">
        <f>IFERROR(VLOOKUP(E115,科目・教員!$A$2:$B$342,2,0),"")</f>
        <v>ﾊﾟｳﾗ･ﾍﾞﾙｳﾞｧﾝｹﾙ</v>
      </c>
      <c r="F116" s="782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>池田　真弓</v>
      </c>
      <c r="L116" s="747"/>
      <c r="M116" s="749" t="str">
        <f>IFERROR(VLOOKUP(M115,科目・教員!$A$2:$B$342,2,0),"")</f>
        <v>亀岡　智美</v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>101</v>
      </c>
      <c r="D117" s="748"/>
      <c r="E117" s="805" t="str">
        <f>VLOOKUP($C102,'2026年度(2年後期)'!$B$5:$N$207,COLUMN('2026年度(2年後期)'!$G$5)+1,0)&amp;""</f>
        <v>201</v>
      </c>
      <c r="F117" s="782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>オンライン</v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79" t="s">
        <v>147</v>
      </c>
      <c r="F118" s="793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83" t="str">
        <f>VLOOKUP($C102,'2026年度(1年後期)'!$B$5:$N$207,COLUMN('2026年度(1年後期)'!$I$5),0)&amp;""</f>
        <v>英語Ⅱ</v>
      </c>
      <c r="D119" s="784"/>
      <c r="E119" s="757" t="str">
        <f>VLOOKUP($C102,'2026年度(2年後期)'!$B$5:$N$207,COLUMN('2026年度(2年後期)'!$I$5),0)&amp;""</f>
        <v>小児看護学概論</v>
      </c>
      <c r="F119" s="752"/>
      <c r="G119" s="757" t="str">
        <f>VLOOKUP($C102,'2026年度(3年後期)'!$B$5:$N$207,COLUMN('2026年度(3年後期)'!$I$5),0)&amp;""</f>
        <v>領域別実習</v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>助産学実習Ⅰ</v>
      </c>
      <c r="L119" s="753"/>
      <c r="M119" s="751" t="str">
        <f>VLOOKUP($C102,'2026年度(M1後期)'!$B$5:$N$207,COLUMN('2026年度(M1後期)'!$I$5),0)&amp;""</f>
        <v>看護理論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>特別研究</v>
      </c>
      <c r="T119" s="752"/>
      <c r="U119" s="601" t="s">
        <v>148</v>
      </c>
      <c r="Z119" s="755" t="str">
        <f>A119</f>
        <v>４時限（15：10～16：40）</v>
      </c>
      <c r="AA119" s="733" t="s">
        <v>149</v>
      </c>
      <c r="AB119" s="733"/>
      <c r="AC119" s="733"/>
      <c r="AD119" s="733"/>
      <c r="AE119" s="733"/>
      <c r="AF119" s="733"/>
      <c r="AG119" s="733" t="s">
        <v>128</v>
      </c>
      <c r="AH119" s="733" t="s">
        <v>149</v>
      </c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 t="s">
        <v>95</v>
      </c>
      <c r="BJ119" s="733"/>
      <c r="BK119" s="733"/>
      <c r="BL119" s="733"/>
      <c r="BM119" s="733"/>
      <c r="BN119" s="733" t="s">
        <v>108</v>
      </c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81" t="str">
        <f>IFERROR(VLOOKUP(C119,科目・教員!$A$2:$B$342,2,0),"")</f>
        <v>ﾊﾟｳﾗ･ﾍﾞﾙｳﾞｧﾝｹﾞﾙ
ｸﾘｽ･ﾊﾟｰﾊﾑ</v>
      </c>
      <c r="D120" s="782"/>
      <c r="E120" s="750" t="str">
        <f>IFERROR(VLOOKUP(E119,科目・教員!$A$2:$B$342,2,0),"")</f>
        <v>来生　奈巳子</v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>池田　真弓</v>
      </c>
      <c r="L120" s="747"/>
      <c r="M120" s="749" t="str">
        <f>IFERROR(VLOOKUP(M119,科目・教員!$A$2:$B$342,2,0),"")</f>
        <v>亀岡　智美</v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601" t="s">
        <v>150</v>
      </c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81" t="str">
        <f>VLOOKUP($C102,'2026年度(1年後期)'!$B$5:$N$207,COLUMN('2026年度(1年後期)'!$I$5)+1,0)&amp;""</f>
        <v>AC：101
BD：２０２</v>
      </c>
      <c r="D121" s="782"/>
      <c r="E121" s="750" t="str">
        <f>VLOOKUP($C102,'2026年度(2年後期)'!$B$5:$N$207,COLUMN('2026年度(2年後期)'!$I$5)+1,0)&amp;""</f>
        <v>201</v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>オンライン</v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601" t="s">
        <v>71</v>
      </c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79" t="s">
        <v>147</v>
      </c>
      <c r="D122" s="793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601" t="s">
        <v>95</v>
      </c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W123" s="669" t="s">
        <v>115</v>
      </c>
      <c r="X123" s="694" t="s">
        <v>151</v>
      </c>
      <c r="Y123" s="687" t="s">
        <v>135</v>
      </c>
      <c r="Z123" s="755" t="str">
        <f>A123</f>
        <v>５時限（16：50～18：20）</v>
      </c>
      <c r="AA123" s="733" t="s">
        <v>116</v>
      </c>
      <c r="AB123" s="733"/>
      <c r="AC123" s="733"/>
      <c r="AD123" s="733"/>
      <c r="AE123" s="733" t="s">
        <v>152</v>
      </c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 t="s">
        <v>108</v>
      </c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W124" s="669" t="s">
        <v>116</v>
      </c>
      <c r="X124" s="694" t="s">
        <v>152</v>
      </c>
      <c r="Y124" s="687" t="s">
        <v>109</v>
      </c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W125" s="669" t="s">
        <v>122</v>
      </c>
      <c r="X125" s="694" t="s">
        <v>153</v>
      </c>
      <c r="Y125" s="687" t="s">
        <v>108</v>
      </c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670"/>
      <c r="X126" s="695"/>
      <c r="Y126" s="688" t="s">
        <v>111</v>
      </c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46301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46301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>微生物と人間</v>
      </c>
      <c r="D128" s="768"/>
      <c r="E128" s="800" t="str">
        <f>VLOOKUP($C127,'2026年度(2年後期)'!$B$5:$N$207,COLUMN('2026年度(2年後期)'!$C$5),0)&amp;""</f>
        <v>英語S</v>
      </c>
      <c r="F128" s="788"/>
      <c r="G128" s="771" t="str">
        <f>VLOOKUP($C127,'2026年度(3年後期)'!$B$5:$N$207,COLUMN('2026年度(3年後期)'!$C$5),0)&amp;""</f>
        <v>領域別実習</v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>助産学実習Ⅰ</v>
      </c>
      <c r="L128" s="769"/>
      <c r="M128" s="77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9"/>
      <c r="O128" s="771" t="str">
        <f>VLOOKUP($C127,'2026年度(M2後期)'!$B$5:$N$207,COLUMN('2026年度(M2後期)'!$C$5),0)&amp;""</f>
        <v>特別研究</v>
      </c>
      <c r="P128" s="768"/>
      <c r="Q128" s="771" t="str">
        <f>VLOOKUP($C127,'2026年度(D1後期)'!$B$5:$N$207,COLUMN('2026年度(D1後期)'!$C$5),0)&amp;""</f>
        <v>成育看護学演習Ｂ
感染管理看護学演習Ｂ
成人看護学演習Ｂ
国際看護学演習Ｂ</v>
      </c>
      <c r="R128" s="768"/>
      <c r="S128" s="752" t="str">
        <f>VLOOKUP($C127,'2026年度(D23後期)'!$B$5:$N$207,COLUMN('2026年度(D23後期)'!$C$5),0)&amp;""</f>
        <v>特別研究</v>
      </c>
      <c r="T128" s="768"/>
      <c r="U128" s="701" t="s">
        <v>55</v>
      </c>
      <c r="Z128" s="754" t="str">
        <f>A128</f>
        <v xml:space="preserve">１時限（09：20～10：50） </v>
      </c>
      <c r="AA128" s="733" t="s">
        <v>154</v>
      </c>
      <c r="AB128" s="733"/>
      <c r="AC128" s="733"/>
      <c r="AD128" s="733"/>
      <c r="AE128" s="733"/>
      <c r="AF128" s="733"/>
      <c r="AG128" s="733" t="s">
        <v>155</v>
      </c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 t="s">
        <v>155</v>
      </c>
      <c r="BA128" s="733" t="s">
        <v>156</v>
      </c>
      <c r="BB128" s="733"/>
      <c r="BC128" s="733"/>
      <c r="BD128" s="733"/>
      <c r="BE128" s="733"/>
      <c r="BF128" s="733"/>
      <c r="BG128" s="733"/>
      <c r="BH128" s="733"/>
      <c r="BI128" s="733" t="s">
        <v>59</v>
      </c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>森　那美子</v>
      </c>
      <c r="D129" s="761"/>
      <c r="E129" s="799" t="str">
        <f>IFERROR(VLOOKUP(E128,科目・教員!$A$2:$B$342,2,0),"")</f>
        <v>ﾊﾟｳﾗ･ﾍﾞﾙｳﾞｧﾝｹﾙ</v>
      </c>
      <c r="F129" s="786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>池田　真弓</v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701" t="s">
        <v>63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>101</v>
      </c>
      <c r="D130" s="761"/>
      <c r="E130" s="799" t="str">
        <f>VLOOKUP($C127,'2026年度(2年後期)'!$B$5:$N$207,COLUMN('2026年度(2年後期)'!$C$5)+1,0)&amp;""</f>
        <v>304</v>
      </c>
      <c r="F130" s="786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>精神：臨床講義室1</v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701" t="s">
        <v>59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92" t="s">
        <v>147</v>
      </c>
      <c r="F131" s="793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701" t="s">
        <v>71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>人間関係論</v>
      </c>
      <c r="D132" s="768"/>
      <c r="E132" s="800" t="str">
        <f>VLOOKUP($C127,'2026年度(2年後期)'!$B$5:$N$207,COLUMN('2026年度(2年後期)'!$E$5),0)&amp;""</f>
        <v>英語S</v>
      </c>
      <c r="F132" s="788"/>
      <c r="G132" s="771" t="str">
        <f>VLOOKUP($C127,'2026年度(3年後期)'!$B$5:$N$207,COLUMN('2026年度(3年後期)'!$E$5),0)&amp;""</f>
        <v>領域別実習</v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>助産学実習Ⅰ</v>
      </c>
      <c r="L132" s="769"/>
      <c r="M132" s="76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8"/>
      <c r="O132" s="752" t="str">
        <f>VLOOKUP($C127,'2026年度(M2後期)'!$B$5:$N$207,COLUMN('2026年度(M2後期)'!$E$5),0)&amp;""</f>
        <v>特別研究</v>
      </c>
      <c r="P132" s="768"/>
      <c r="Q132" s="752" t="str">
        <f>VLOOKUP($C127,'2026年度(D1後期)'!$B$5:$N$207,COLUMN('2026年度(D1後期)'!$E$5),0)&amp;""</f>
        <v>成育看護学演習Ｂ
感染管理看護学演習Ｂ
成人看護学演習Ｂ
国際看護学演習Ｂ</v>
      </c>
      <c r="R132" s="768"/>
      <c r="S132" s="752" t="str">
        <f>VLOOKUP($C127,'2026年度(D23後期)'!$B$5:$N$207,COLUMN('2026年度(D23後期)'!$E$5),0)&amp;""</f>
        <v>特別研究</v>
      </c>
      <c r="T132" s="768"/>
      <c r="U132" s="30"/>
      <c r="V132" s="651" t="s">
        <v>157</v>
      </c>
      <c r="Z132" s="755" t="str">
        <f>A132</f>
        <v>２時限（11：00～12：30）</v>
      </c>
      <c r="AA132" s="733" t="s">
        <v>158</v>
      </c>
      <c r="AB132" s="733"/>
      <c r="AC132" s="733"/>
      <c r="AD132" s="733"/>
      <c r="AE132" s="733"/>
      <c r="AF132" s="733"/>
      <c r="AG132" s="733" t="s">
        <v>155</v>
      </c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 t="s">
        <v>155</v>
      </c>
      <c r="BA132" s="733" t="s">
        <v>156</v>
      </c>
      <c r="BB132" s="733"/>
      <c r="BC132" s="733"/>
      <c r="BD132" s="733"/>
      <c r="BE132" s="733"/>
      <c r="BF132" s="733"/>
      <c r="BG132" s="733"/>
      <c r="BH132" s="733"/>
      <c r="BI132" s="733"/>
      <c r="BJ132" s="733" t="s">
        <v>159</v>
      </c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>小島　優子</v>
      </c>
      <c r="D133" s="761"/>
      <c r="E133" s="799" t="str">
        <f>IFERROR(VLOOKUP(E132,科目・教員!$A$2:$B$342,2,0),"")</f>
        <v>ﾊﾟｳﾗ･ﾍﾞﾙｳﾞｧﾝｹﾙ</v>
      </c>
      <c r="F133" s="786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>池田　真弓</v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30"/>
      <c r="V133" s="651" t="s">
        <v>160</v>
      </c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>101</v>
      </c>
      <c r="D134" s="761"/>
      <c r="E134" s="799" t="str">
        <f>VLOOKUP($C127,'2026年度(2年後期)'!$B$5:$N$207,COLUMN('2026年度(2年後期)'!$E$5)+1,0)&amp;""</f>
        <v>304</v>
      </c>
      <c r="F134" s="786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>精神：臨床講義室1</v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V134" s="651" t="s">
        <v>159</v>
      </c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92" t="s">
        <v>147</v>
      </c>
      <c r="F135" s="793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V135" s="651" t="s">
        <v>161</v>
      </c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V136" s="65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V137" s="65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V138" s="65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V139" s="65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>生活援助論Ⅱ</v>
      </c>
      <c r="D140" s="752"/>
      <c r="E140" s="757" t="str">
        <f>VLOOKUP($C127,'2026年度(2年後期)'!$B$5:$N$207,COLUMN('2026年度(2年後期)'!$G$5),0)&amp;""</f>
        <v>薬物療法と看護</v>
      </c>
      <c r="F140" s="752"/>
      <c r="G140" s="757" t="str">
        <f>VLOOKUP($C127,'2026年度(3年後期)'!$B$5:$N$207,COLUMN('2026年度(3年後期)'!$G$5),0)&amp;""</f>
        <v>領域別実習</v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>助産学実習Ⅰ</v>
      </c>
      <c r="L140" s="753"/>
      <c r="M140" s="751" t="str">
        <f>VLOOKUP($C127,'2026年度(M1後期)'!$B$5:$N$207,COLUMN('2026年度(M1後期)'!$G$5),0)&amp;""</f>
        <v>がん看護学演習A-Ⅱ
成育看護学演習A-Ⅰ（小児）
感染症学特論
感染症学演習</v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>量的看護学研究法</v>
      </c>
      <c r="R140" s="752"/>
      <c r="S140" s="753" t="str">
        <f>VLOOKUP($C127,'2026年度(D23後期)'!$B$5:$N$207,COLUMN('2026年度(D23後期)'!$G$5),0)&amp;""</f>
        <v>特別研究</v>
      </c>
      <c r="T140" s="752"/>
      <c r="U140" s="665" t="s">
        <v>162</v>
      </c>
      <c r="V140" s="651"/>
      <c r="Z140" s="755" t="str">
        <f>A140</f>
        <v>３時限（13：30～15：00）</v>
      </c>
      <c r="AA140" s="733" t="s">
        <v>163</v>
      </c>
      <c r="AB140" s="733"/>
      <c r="AC140" s="733"/>
      <c r="AD140" s="733"/>
      <c r="AE140" s="733"/>
      <c r="AF140" s="733"/>
      <c r="AG140" s="733" t="s">
        <v>164</v>
      </c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 t="s">
        <v>165</v>
      </c>
      <c r="BB140" s="733"/>
      <c r="BC140" s="733"/>
      <c r="BD140" s="733"/>
      <c r="BE140" s="733"/>
      <c r="BF140" s="733"/>
      <c r="BG140" s="733"/>
      <c r="BH140" s="733"/>
      <c r="BI140" s="733"/>
      <c r="BJ140" s="733" t="s">
        <v>159</v>
      </c>
      <c r="BK140" s="733"/>
      <c r="BL140" s="733"/>
      <c r="BM140" s="733" t="s">
        <v>166</v>
      </c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>森下　純子</v>
      </c>
      <c r="D141" s="748"/>
      <c r="E141" s="750" t="str">
        <f>IFERROR(VLOOKUP(E140,科目・教員!$A$2:$B$342,2,0),"")</f>
        <v>本間　典子</v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>池田　真弓</v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>柏木　公一</v>
      </c>
      <c r="R141" s="748"/>
      <c r="S141" s="747" t="str">
        <f>IFERROR(VLOOKUP(S140,科目・教員!$A$2:$B$342,2,0),"")</f>
        <v/>
      </c>
      <c r="T141" s="748"/>
      <c r="U141" s="665" t="s">
        <v>167</v>
      </c>
      <c r="V141" s="65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>101</v>
      </c>
      <c r="D142" s="748"/>
      <c r="E142" s="750" t="str">
        <f>VLOOKUP($C127,'2026年度(2年後期)'!$B$5:$N$207,COLUMN('2026年度(2年後期)'!$G$5)+1,0)&amp;""</f>
        <v>201</v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>臨床講義室１</v>
      </c>
      <c r="R142" s="748"/>
      <c r="S142" s="747" t="str">
        <f>VLOOKUP($C127,'2026年度(D23後期)'!$B$5:$N$207,COLUMN('2026年度(D23後期)'!$G$5)+1,0)&amp;""</f>
        <v/>
      </c>
      <c r="T142" s="748"/>
      <c r="U142" s="665" t="s">
        <v>166</v>
      </c>
      <c r="V142" s="65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665" t="s">
        <v>168</v>
      </c>
      <c r="V143" s="65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>人体の構造と機能Ⅳ</v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>領域別実習</v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>助産学実習Ⅰ</v>
      </c>
      <c r="L144" s="753"/>
      <c r="M144" s="751" t="str">
        <f>VLOOKUP($C127,'2026年度(M1後期)'!$B$5:$N$207,COLUMN('2026年度(M1後期)'!$I$5),0)&amp;""</f>
        <v>がん看護学演習A-Ⅱ
成育看護学演習A-Ⅰ
感染症学特論
感染症学演習</v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>量的看護学研究法</v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V144" s="651"/>
      <c r="W144" s="703" t="s">
        <v>169</v>
      </c>
      <c r="Y144" s="687" t="s">
        <v>170</v>
      </c>
      <c r="Z144" s="755" t="str">
        <f>A144</f>
        <v>４時限（15：10～16：40）</v>
      </c>
      <c r="AA144" s="733" t="s">
        <v>171</v>
      </c>
      <c r="AB144" s="733"/>
      <c r="AC144" s="733"/>
      <c r="AD144" s="733"/>
      <c r="AE144" s="733"/>
      <c r="AF144" s="733" t="s">
        <v>172</v>
      </c>
      <c r="AG144" s="733"/>
      <c r="AH144" s="733"/>
      <c r="AI144" s="733" t="s">
        <v>173</v>
      </c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 t="s">
        <v>165</v>
      </c>
      <c r="BB144" s="733"/>
      <c r="BC144" s="733"/>
      <c r="BD144" s="733"/>
      <c r="BE144" s="733"/>
      <c r="BF144" s="733"/>
      <c r="BG144" s="733"/>
      <c r="BH144" s="733"/>
      <c r="BI144" s="733"/>
      <c r="BJ144" s="733" t="s">
        <v>159</v>
      </c>
      <c r="BK144" s="733"/>
      <c r="BL144" s="733"/>
      <c r="BM144" s="733" t="s">
        <v>166</v>
      </c>
      <c r="BN144" s="733" t="s">
        <v>108</v>
      </c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>本間　典子</v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>池田　真弓</v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>柏木　公一</v>
      </c>
      <c r="R145" s="748"/>
      <c r="S145" s="747" t="str">
        <f>IFERROR(VLOOKUP(S144,科目・教員!$A$2:$B$342,2,0),"")</f>
        <v/>
      </c>
      <c r="T145" s="748"/>
      <c r="U145" s="21"/>
      <c r="V145" s="651"/>
      <c r="W145" s="703" t="s">
        <v>174</v>
      </c>
      <c r="Y145" s="687" t="s">
        <v>109</v>
      </c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>101</v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>臨床講義室１</v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V146" s="651"/>
      <c r="W146" s="703" t="s">
        <v>175</v>
      </c>
      <c r="Y146" s="687" t="s">
        <v>108</v>
      </c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V147" s="651"/>
      <c r="W147" s="703" t="s">
        <v>86</v>
      </c>
      <c r="Y147" s="689" t="s">
        <v>111</v>
      </c>
      <c r="Z147" s="815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V148" s="705" t="s">
        <v>176</v>
      </c>
      <c r="W148" s="703"/>
      <c r="X148" s="694" t="s">
        <v>151</v>
      </c>
      <c r="Y148" s="691"/>
      <c r="Z148" s="814" t="str">
        <f>A148</f>
        <v>５時限（16：50～18：20）</v>
      </c>
      <c r="AA148" s="733"/>
      <c r="AB148" s="733"/>
      <c r="AC148" s="733"/>
      <c r="AD148" s="733"/>
      <c r="AE148" s="733" t="s">
        <v>152</v>
      </c>
      <c r="AF148" s="733" t="s">
        <v>172</v>
      </c>
      <c r="AG148" s="733"/>
      <c r="AH148" s="733"/>
      <c r="AI148" s="733" t="s">
        <v>177</v>
      </c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 t="s">
        <v>108</v>
      </c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V149" s="705" t="s">
        <v>178</v>
      </c>
      <c r="W149" s="703"/>
      <c r="X149" s="694" t="s">
        <v>152</v>
      </c>
      <c r="Y149" s="692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V150" s="705" t="s">
        <v>179</v>
      </c>
      <c r="W150" s="703"/>
      <c r="X150" s="694" t="s">
        <v>153</v>
      </c>
      <c r="Y150" s="692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706"/>
      <c r="W151" s="704"/>
      <c r="X151" s="695"/>
      <c r="Y151" s="693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46302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46302</v>
      </c>
      <c r="V152" s="843"/>
      <c r="W152" s="843"/>
      <c r="X152" s="843"/>
      <c r="Y152" s="848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819" t="str">
        <f>VLOOKUP($C152,'2026年度(1年後期)'!$B$5:$N$207,COLUMN('2026年度(1年後期)'!$C$5),0)&amp;""</f>
        <v>GTEC(CD）</v>
      </c>
      <c r="D153" s="820"/>
      <c r="E153" s="771" t="str">
        <f>VLOOKUP($C152,'2026年度(2年後期)'!$B$5:$N$207,COLUMN('2026年度(2年後期)'!$C$5),0)&amp;""</f>
        <v>成人看護援助論Ⅱ</v>
      </c>
      <c r="F153" s="768"/>
      <c r="G153" s="771" t="str">
        <f>VLOOKUP($C152,'2026年度(3年後期)'!$B$5:$N$207,COLUMN('2026年度(3年後期)'!$C$5),0)&amp;""</f>
        <v>領域別実習</v>
      </c>
      <c r="H153" s="768"/>
      <c r="I153" s="771" t="str">
        <f>VLOOKUP($C152,'2026年度(4年後期)'!$B$5:$N$206,COLUMN('2026年度(4年後期)'!$C$5),0)&amp;""</f>
        <v>卒業研究Ⅱ</v>
      </c>
      <c r="J153" s="768"/>
      <c r="K153" s="752" t="str">
        <f>VLOOKUP($C152,'2026年度(助産後期)'!$B$5:$N$207,COLUMN('2026年度(助産後期)'!$C$5),0)&amp;""</f>
        <v>助産学実習Ⅰ</v>
      </c>
      <c r="L153" s="769"/>
      <c r="M153" s="778" t="str">
        <f>VLOOKUP($C152,'2026年度(M1後期)'!$B$5:$N$207,COLUMN('2026年度(M1後期)'!$C$5),0)&amp;""</f>
        <v>看護情報・管理学演習A-Ⅰ
成育看護学演習A-Ⅳ（母性）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>特別研究</v>
      </c>
      <c r="T153" s="768"/>
      <c r="U153" s="666" t="s">
        <v>54</v>
      </c>
      <c r="V153" s="612" t="s">
        <v>55</v>
      </c>
      <c r="W153" s="622" t="s">
        <v>54</v>
      </c>
      <c r="Y153" s="653" t="s">
        <v>180</v>
      </c>
      <c r="Z153" s="754" t="str">
        <f>A153</f>
        <v xml:space="preserve">１時限（09：20～10：50） </v>
      </c>
      <c r="AA153" s="733"/>
      <c r="AB153" s="733" t="s">
        <v>181</v>
      </c>
      <c r="AC153" s="733"/>
      <c r="AD153" s="733"/>
      <c r="AE153" s="733"/>
      <c r="AF153" s="733"/>
      <c r="AG153" s="733" t="s">
        <v>92</v>
      </c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182</v>
      </c>
      <c r="AX153" s="733"/>
      <c r="AY153" s="733" t="s">
        <v>183</v>
      </c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 t="s">
        <v>184</v>
      </c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817" t="str">
        <f>IFERROR(VLOOKUP(C153,科目・教員!$A$2:$B$342,2,0),"")</f>
        <v/>
      </c>
      <c r="D154" s="818"/>
      <c r="E154" s="762" t="str">
        <f>IFERROR(VLOOKUP(E153,科目・教員!$A$2:$B$342,2,0),"")</f>
        <v>藤澤　雄太</v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>各担当教員</v>
      </c>
      <c r="J154" s="761"/>
      <c r="K154" s="748" t="str">
        <f>IFERROR(VLOOKUP(K153,科目・教員!$A$2:$B$342,2,0),"")</f>
        <v>池田　真弓</v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666" t="s">
        <v>63</v>
      </c>
      <c r="V154" s="612" t="s">
        <v>185</v>
      </c>
      <c r="W154" s="622" t="s">
        <v>57</v>
      </c>
      <c r="Y154" s="653" t="s">
        <v>84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817" t="str">
        <f>VLOOKUP($C152,'2026年度(1年後期)'!$B$5:$N$207,COLUMN('2026年度(1年後期)'!$C$5)+1,0)&amp;""</f>
        <v>301</v>
      </c>
      <c r="D155" s="818"/>
      <c r="E155" s="762" t="str">
        <f>VLOOKUP($C152,'2026年度(2年後期)'!$B$5:$N$207,COLUMN('2026年度(2年後期)'!$C$5)+1,0)&amp;""</f>
        <v>201</v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666" t="s">
        <v>184</v>
      </c>
      <c r="V155" s="612" t="s">
        <v>186</v>
      </c>
      <c r="W155" s="622" t="s">
        <v>67</v>
      </c>
      <c r="Y155" s="653" t="s">
        <v>85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808"/>
      <c r="D156" s="816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666" t="s">
        <v>187</v>
      </c>
      <c r="V156" s="612" t="s">
        <v>188</v>
      </c>
      <c r="W156" s="622" t="s">
        <v>70</v>
      </c>
      <c r="Y156" s="653" t="s">
        <v>86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>食と健康</v>
      </c>
      <c r="D157" s="768"/>
      <c r="E157" s="771" t="str">
        <f>VLOOKUP($C152,'2026年度(2年後期)'!$B$5:$N$207,COLUMN('2026年度(2年後期)'!$E$5),0)&amp;""</f>
        <v>母性看護援助論Ⅰ</v>
      </c>
      <c r="F157" s="768"/>
      <c r="G157" s="771" t="str">
        <f>VLOOKUP($C152,'2026年度(3年後期)'!$B$5:$N$207,COLUMN('2026年度(3年後期)'!$E$5),0)&amp;""</f>
        <v>領域別実習</v>
      </c>
      <c r="H157" s="768"/>
      <c r="I157" s="771" t="str">
        <f>VLOOKUP($C152,'2026年度(4年後期)'!$B$5:$N$206,COLUMN('2026年度(4年後期)'!$E$5),0)&amp;""</f>
        <v>卒業研究Ⅱ</v>
      </c>
      <c r="J157" s="768"/>
      <c r="K157" s="752" t="str">
        <f>VLOOKUP($C152,'2026年度(助産後期)'!$B$5:$N$207,COLUMN('2026年度(助産後期)'!$E$5),0)&amp;""</f>
        <v>助産学実習Ⅰ</v>
      </c>
      <c r="L157" s="769"/>
      <c r="M157" s="767" t="str">
        <f>VLOOKUP($C152,'2026年度(M1後期)'!$B$5:$N$207,COLUMN('2026年度(M1後期)'!$E$5),0)&amp;""</f>
        <v>看護情報・管理学演習A-Ⅰ
成育看護学演習A-Ⅳ（母性）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>特別研究</v>
      </c>
      <c r="T157" s="768"/>
      <c r="U157" s="30"/>
      <c r="W157" s="622"/>
      <c r="Y157" s="653"/>
      <c r="Z157" s="755" t="str">
        <f>A157</f>
        <v>２時限（11：00～12：30）</v>
      </c>
      <c r="AA157" s="733" t="s">
        <v>127</v>
      </c>
      <c r="AB157" s="733"/>
      <c r="AC157" s="733"/>
      <c r="AD157" s="733"/>
      <c r="AE157" s="733"/>
      <c r="AF157" s="733"/>
      <c r="AG157" s="733" t="s">
        <v>106</v>
      </c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 t="s">
        <v>183</v>
      </c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 t="s">
        <v>184</v>
      </c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>本間　典子</v>
      </c>
      <c r="D158" s="761"/>
      <c r="E158" s="762" t="str">
        <f>IFERROR(VLOOKUP(E157,科目・教員!$A$2:$B$342,2,0),"")</f>
        <v>日置　智華子</v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各担当教員</v>
      </c>
      <c r="J158" s="761"/>
      <c r="K158" s="748" t="str">
        <f>IFERROR(VLOOKUP(K157,科目・教員!$A$2:$B$342,2,0),"")</f>
        <v>池田　真弓</v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30"/>
      <c r="W158" s="622"/>
      <c r="Y158" s="653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>101</v>
      </c>
      <c r="D159" s="761"/>
      <c r="E159" s="762" t="str">
        <f>VLOOKUP($C152,'2026年度(2年後期)'!$B$5:$N$207,COLUMN('2026年度(2年後期)'!$E$5)+1,0)&amp;""</f>
        <v>201</v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W159" s="622"/>
      <c r="Y159" s="653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W160" s="622"/>
      <c r="Y160" s="653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Y161" s="653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Y162" s="653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Y163" s="653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Y164" s="653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>人体の構造と機能Ⅲ</v>
      </c>
      <c r="D165" s="752"/>
      <c r="E165" s="757" t="str">
        <f>VLOOKUP($C152,'2026年度(2年後期)'!$B$5:$N$207,COLUMN('2026年度(2年後期)'!$G$5),0)&amp;""</f>
        <v>看護基礎理論</v>
      </c>
      <c r="F165" s="752"/>
      <c r="G165" s="757" t="str">
        <f>VLOOKUP($C152,'2026年度(3年後期)'!$B$5:$N$207,COLUMN('2026年度(3年後期)'!$G$5),0)&amp;""</f>
        <v>領域別実習</v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>助産学実習Ⅰ</v>
      </c>
      <c r="L165" s="753"/>
      <c r="M165" s="751" t="str">
        <f>VLOOKUP($C152,'2026年度(M1後期)'!$B$5:$N$207,COLUMN('2026年度(M1後期)'!$G$5),0)&amp;""</f>
        <v>成人看護学演習A-Ⅰ</v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Y165" s="653"/>
      <c r="Z165" s="755" t="str">
        <f>A165</f>
        <v>３時限（13：30～15：00）</v>
      </c>
      <c r="AA165" s="733" t="s">
        <v>91</v>
      </c>
      <c r="AB165" s="733"/>
      <c r="AC165" s="733"/>
      <c r="AD165" s="733"/>
      <c r="AE165" s="733"/>
      <c r="AF165" s="733"/>
      <c r="AG165" s="733" t="s">
        <v>125</v>
      </c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>本間　典子</v>
      </c>
      <c r="D166" s="748"/>
      <c r="E166" s="750" t="str">
        <f>IFERROR(VLOOKUP(E165,科目・教員!$A$2:$B$342,2,0),"")</f>
        <v>水野　正之</v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>池田　真弓</v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Y166" s="674"/>
      <c r="Z166" s="814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>101</v>
      </c>
      <c r="D167" s="748"/>
      <c r="E167" s="750" t="str">
        <f>VLOOKUP($C152,'2026年度(2年後期)'!$B$5:$N$207,COLUMN('2026年度(2年後期)'!$G$5)+1,0)&amp;""</f>
        <v>201</v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Y167" s="674"/>
      <c r="Z167" s="814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Y168" s="674"/>
      <c r="Z168" s="815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812" t="str">
        <f>VLOOKUP($C152,'2026年度(1年後期)'!$B$5:$N$207,COLUMN('2026年度(1年後期)'!$I$5),0)&amp;""</f>
        <v>GTEC(AB)</v>
      </c>
      <c r="D169" s="813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>領域別実習</v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>助産学実習Ⅰ</v>
      </c>
      <c r="L169" s="753"/>
      <c r="M169" s="751" t="str">
        <f>VLOOKUP($C152,'2026年度(M1後期)'!$B$5:$N$207,COLUMN('2026年度(M1後期)'!$I$5),0)&amp;""</f>
        <v>成人看護学演習A-Ⅰ</v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659" t="s">
        <v>148</v>
      </c>
      <c r="X169" s="667" t="s">
        <v>170</v>
      </c>
      <c r="Y169" s="669" t="s">
        <v>189</v>
      </c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 t="s">
        <v>108</v>
      </c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 t="s">
        <v>182</v>
      </c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 t="s">
        <v>190</v>
      </c>
      <c r="BL169" s="733"/>
      <c r="BM169" s="733"/>
      <c r="BN169" s="733" t="s">
        <v>139</v>
      </c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810" t="str">
        <f>IFERROR(VLOOKUP(C169,科目・教員!$A$2:$B$342,2,0),"")</f>
        <v/>
      </c>
      <c r="D170" s="811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>池田　真弓</v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659" t="s">
        <v>63</v>
      </c>
      <c r="X170" s="667" t="s">
        <v>191</v>
      </c>
      <c r="Y170" s="669" t="s">
        <v>139</v>
      </c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810" t="str">
        <f>VLOOKUP($C152,'2026年度(1年後期)'!$B$5:$N$207,COLUMN('2026年度(1年後期)'!$I$5)+1,0)&amp;""</f>
        <v>301</v>
      </c>
      <c r="D171" s="811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659" t="s">
        <v>190</v>
      </c>
      <c r="X171" s="667" t="s">
        <v>108</v>
      </c>
      <c r="Y171" s="669" t="s">
        <v>111</v>
      </c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808"/>
      <c r="D172" s="809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659" t="s">
        <v>192</v>
      </c>
      <c r="X172" s="667" t="s">
        <v>86</v>
      </c>
      <c r="Y172" s="669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665" t="s">
        <v>113</v>
      </c>
      <c r="W173" s="696" t="s">
        <v>151</v>
      </c>
      <c r="X173" s="667"/>
      <c r="Y173" s="669"/>
      <c r="Z173" s="755" t="str">
        <f>A173</f>
        <v>５時限（16：50～18：20）</v>
      </c>
      <c r="AA173" s="733"/>
      <c r="AB173" s="733"/>
      <c r="AC173" s="733"/>
      <c r="AD173" s="733"/>
      <c r="AE173" s="733" t="s">
        <v>152</v>
      </c>
      <c r="AF173" s="733" t="s">
        <v>108</v>
      </c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 t="s">
        <v>118</v>
      </c>
      <c r="BK173" s="733"/>
      <c r="BL173" s="733"/>
      <c r="BM173" s="733"/>
      <c r="BN173" s="733" t="s">
        <v>139</v>
      </c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665" t="s">
        <v>119</v>
      </c>
      <c r="W174" s="696" t="s">
        <v>152</v>
      </c>
      <c r="X174" s="667"/>
      <c r="Y174" s="669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665" t="s">
        <v>118</v>
      </c>
      <c r="W175" s="696" t="s">
        <v>153</v>
      </c>
      <c r="X175" s="667"/>
      <c r="Y175" s="669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678" t="s">
        <v>123</v>
      </c>
      <c r="V176" s="19"/>
      <c r="W176" s="697"/>
      <c r="X176" s="668"/>
      <c r="Y176" s="670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.75">
      <c r="A177" s="5"/>
      <c r="B177" s="6"/>
      <c r="C177" s="791">
        <f>C152+1</f>
        <v>46303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46303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>疾病・病態論Ⅰ</v>
      </c>
      <c r="D178" s="768"/>
      <c r="E178" s="771" t="str">
        <f>VLOOKUP($C177,'2026年度(2年後期)'!$B$5:$N$207,COLUMN('2026年度(2年後期)'!$C$5),0)&amp;""</f>
        <v>生活援助論Ⅳ</v>
      </c>
      <c r="F178" s="768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>卒業研究Ⅱ</v>
      </c>
      <c r="J178" s="768"/>
      <c r="K178" s="752" t="str">
        <f>VLOOKUP($C177,'2026年度(助産後期)'!$B$5:$N$207,COLUMN('2026年度(助産後期)'!$C$5),0)&amp;""</f>
        <v>助産学実習Ⅰ</v>
      </c>
      <c r="L178" s="769"/>
      <c r="M178" s="778" t="str">
        <f>VLOOKUP($C177,'2026年度(M1後期)'!$B$5:$N$207,COLUMN('2026年度(M1後期)'!$C$5),0)&amp;""</f>
        <v>がん看護学演習A-Ⅰ
感染症学特論
感染症学演習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>看護情報・管理学演習Ｂ
長寿看護学演習Ｂ</v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V178" s="612" t="s">
        <v>193</v>
      </c>
      <c r="Z178" s="754" t="str">
        <f>A178</f>
        <v xml:space="preserve">１時限（09：20～10：50） </v>
      </c>
      <c r="AA178" s="733" t="s">
        <v>145</v>
      </c>
      <c r="AB178" s="733"/>
      <c r="AC178" s="733"/>
      <c r="AD178" s="733" t="s">
        <v>194</v>
      </c>
      <c r="AE178" s="733"/>
      <c r="AF178" s="733"/>
      <c r="AG178" s="733" t="s">
        <v>195</v>
      </c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 t="s">
        <v>196</v>
      </c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 t="s">
        <v>197</v>
      </c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>水野　正之</v>
      </c>
      <c r="D179" s="761"/>
      <c r="E179" s="762" t="str">
        <f>IFERROR(VLOOKUP(E178,科目・教員!$A$2:$B$342,2,0),"")</f>
        <v>矢富　有見子</v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>各担当教員</v>
      </c>
      <c r="J179" s="761"/>
      <c r="K179" s="748" t="str">
        <f>IFERROR(VLOOKUP(K178,科目・教員!$A$2:$B$342,2,0),"")</f>
        <v>池田　真弓</v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664" t="s">
        <v>198</v>
      </c>
      <c r="V179" s="612" t="s">
        <v>199</v>
      </c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>101</v>
      </c>
      <c r="D180" s="761"/>
      <c r="E180" s="762" t="str">
        <f>VLOOKUP($C177,'2026年度(2年後期)'!$B$5:$N$207,COLUMN('2026年度(2年後期)'!$C$5)+1,0)&amp;""</f>
        <v>201</v>
      </c>
      <c r="F180" s="761"/>
      <c r="G180" s="762" t="str">
        <f>VLOOKUP($C177,'2026年度(3年後期)'!$B$5:$N$207,COLUMN('2026年度(3年後期)'!$C$5)+1,0)&amp;""</f>
        <v>地域・在宅：在宅実</v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664" t="s">
        <v>96</v>
      </c>
      <c r="V180" s="612" t="s">
        <v>192</v>
      </c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664" t="s">
        <v>99</v>
      </c>
      <c r="V181" s="612" t="s">
        <v>197</v>
      </c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>生命倫理</v>
      </c>
      <c r="D182" s="768"/>
      <c r="E182" s="771" t="str">
        <f>VLOOKUP($C177,'2026年度(2年後期)'!$B$5:$N$207,COLUMN('2026年度(2年後期)'!$E$5),0)&amp;""</f>
        <v>感染防止技術論</v>
      </c>
      <c r="F182" s="768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>卒業研究Ⅱ</v>
      </c>
      <c r="J182" s="768"/>
      <c r="K182" s="752" t="str">
        <f>VLOOKUP($C177,'2026年度(助産後期)'!$B$5:$N$207,COLUMN('2026年度(助産後期)'!$E$5),0)&amp;""</f>
        <v>助産学実習Ⅰ</v>
      </c>
      <c r="L182" s="769"/>
      <c r="M182" s="767" t="str">
        <f>VLOOKUP($C177,'2026年度(M1後期)'!$B$5:$N$207,COLUMN('2026年度(M1後期)'!$E$5),0)&amp;""</f>
        <v>がん看護学演習A-Ⅰ
感染症学特論
感染症学演習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>看護情報・管理学演習Ｂ
長寿看護学演習Ｂ</v>
      </c>
      <c r="R182" s="768"/>
      <c r="S182" s="752" t="str">
        <f>VLOOKUP($C177,'2026年度(D23後期)'!$B$5:$N$207,COLUMN('2026年度(D23後期)'!$E$5),0)&amp;""</f>
        <v>特別研究</v>
      </c>
      <c r="T182" s="768"/>
      <c r="U182" s="676" t="s">
        <v>101</v>
      </c>
      <c r="V182" s="612"/>
      <c r="W182" s="675" t="s">
        <v>200</v>
      </c>
      <c r="Z182" s="755" t="str">
        <f>A182</f>
        <v>２時限（11：00～12：30）</v>
      </c>
      <c r="AA182" s="733" t="s">
        <v>201</v>
      </c>
      <c r="AB182" s="733"/>
      <c r="AC182" s="733"/>
      <c r="AD182" s="733" t="s">
        <v>194</v>
      </c>
      <c r="AE182" s="733"/>
      <c r="AF182" s="733"/>
      <c r="AG182" s="733" t="s">
        <v>202</v>
      </c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 t="s">
        <v>196</v>
      </c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 t="s">
        <v>197</v>
      </c>
      <c r="BL182" s="733"/>
      <c r="BM182" s="733" t="s">
        <v>60</v>
      </c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>小島　優子</v>
      </c>
      <c r="D183" s="761"/>
      <c r="E183" s="762" t="str">
        <f>IFERROR(VLOOKUP(E182,科目・教員!$A$2:$B$342,2,0),"")</f>
        <v>網中　眞由美</v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>各担当教員</v>
      </c>
      <c r="J183" s="761"/>
      <c r="K183" s="748" t="str">
        <f>IFERROR(VLOOKUP(K182,科目・教員!$A$2:$B$342,2,0),"")</f>
        <v>池田　真弓</v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676"/>
      <c r="V183" s="612"/>
      <c r="W183" s="675" t="s">
        <v>64</v>
      </c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>101</v>
      </c>
      <c r="D184" s="761"/>
      <c r="E184" s="762" t="str">
        <f>VLOOKUP($C177,'2026年度(2年後期)'!$B$5:$N$207,COLUMN('2026年度(2年後期)'!$E$5)+1,0)&amp;""</f>
        <v>201</v>
      </c>
      <c r="F184" s="761"/>
      <c r="G184" s="762" t="str">
        <f>VLOOKUP($C177,'2026年度(3年後期)'!$B$5:$N$207,COLUMN('2026年度(3年後期)'!$E$5)+1,0)&amp;""</f>
        <v>地域・在宅：在宅実</v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676"/>
      <c r="V184" s="612"/>
      <c r="W184" s="675" t="s">
        <v>60</v>
      </c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V185" s="612"/>
      <c r="W185" s="675" t="s">
        <v>168</v>
      </c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601" t="s">
        <v>203</v>
      </c>
      <c r="Y186" s="708" t="s">
        <v>204</v>
      </c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 t="s">
        <v>205</v>
      </c>
      <c r="AY186" s="733" t="s">
        <v>205</v>
      </c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601" t="s">
        <v>205</v>
      </c>
      <c r="Y187" s="708" t="s">
        <v>206</v>
      </c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601" t="s">
        <v>207</v>
      </c>
      <c r="Y188" s="708" t="s">
        <v>208</v>
      </c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601"/>
      <c r="Y189" s="708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>疫学・保健統計学Ⅱ</v>
      </c>
      <c r="D190" s="752"/>
      <c r="E190" s="757" t="str">
        <f>VLOOKUP($C177,'2026年度(2年後期)'!$B$5:$N$207,COLUMN('2026年度(2年後期)'!$G$5),0)&amp;""</f>
        <v>精神看護学概論</v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>助産学実習Ⅰ</v>
      </c>
      <c r="L190" s="753"/>
      <c r="M190" s="751" t="str">
        <f>VLOOKUP($C177,'2026年度(M1後期)'!$B$5:$N$207,COLUMN('2026年度(M1後期)'!$G$5),0)&amp;""</f>
        <v>感染症学特論
感染症学演習
成育看護学特論A-Ⅲ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 t="s">
        <v>209</v>
      </c>
      <c r="AB190" s="733"/>
      <c r="AC190" s="733"/>
      <c r="AD190" s="733" t="s">
        <v>194</v>
      </c>
      <c r="AE190" s="733"/>
      <c r="AF190" s="733"/>
      <c r="AG190" s="733" t="s">
        <v>210</v>
      </c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 t="s">
        <v>205</v>
      </c>
      <c r="AY190" s="733" t="s">
        <v>205</v>
      </c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>柏木　公一</v>
      </c>
      <c r="D191" s="748"/>
      <c r="E191" s="750" t="str">
        <f>IFERROR(VLOOKUP(E190,科目・教員!$A$2:$B$342,2,0),"")</f>
        <v>森　真喜子</v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>池田　真弓</v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>101</v>
      </c>
      <c r="D192" s="748"/>
      <c r="E192" s="750" t="str">
        <f>VLOOKUP($C177,'2026年度(2年後期)'!$B$5:$N$207,COLUMN('2026年度(2年後期)'!$G$5)+1,0)&amp;""</f>
        <v>201</v>
      </c>
      <c r="F192" s="748"/>
      <c r="G192" s="750" t="str">
        <f>VLOOKUP($C177,'2026年度(3年後期)'!$B$5:$N$207,COLUMN('2026年度(3年後期)'!$G$5)+1,0)&amp;""</f>
        <v>地域・在宅：在宅実</v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>微生物と人間</v>
      </c>
      <c r="D194" s="752"/>
      <c r="E194" s="757" t="str">
        <f>VLOOKUP($C177,'2026年度(2年後期)'!$B$5:$N$207,COLUMN('2026年度(2年後期)'!$I$5),0)&amp;""</f>
        <v>薬物療法と看護</v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>助産学実習Ⅰ</v>
      </c>
      <c r="L194" s="753"/>
      <c r="M194" s="751" t="str">
        <f>VLOOKUP($C177,'2026年度(M1後期)'!$B$5:$N$207,COLUMN('2026年度(M1後期)'!$I$5),0)&amp;""</f>
        <v>感染症学特論
感染症学演習
成育看護学特論A-Ⅲ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Y194" s="669" t="s">
        <v>189</v>
      </c>
      <c r="Z194" s="755" t="str">
        <f>A194</f>
        <v>４時限（15：10～16：40）</v>
      </c>
      <c r="AA194" s="733" t="s">
        <v>133</v>
      </c>
      <c r="AB194" s="733"/>
      <c r="AC194" s="733"/>
      <c r="AD194" s="733" t="s">
        <v>194</v>
      </c>
      <c r="AE194" s="733"/>
      <c r="AF194" s="733" t="s">
        <v>108</v>
      </c>
      <c r="AG194" s="733" t="s">
        <v>211</v>
      </c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 t="s">
        <v>139</v>
      </c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>森　那美子</v>
      </c>
      <c r="D195" s="748"/>
      <c r="E195" s="750" t="str">
        <f>IFERROR(VLOOKUP(E194,科目・教員!$A$2:$B$342,2,0),"")</f>
        <v>本間　典子</v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>池田　真弓</v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Y195" s="669" t="s">
        <v>139</v>
      </c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>101</v>
      </c>
      <c r="D196" s="748"/>
      <c r="E196" s="750" t="str">
        <f>VLOOKUP($C177,'2026年度(2年後期)'!$B$5:$N$207,COLUMN('2026年度(2年後期)'!$I$5)+1,0)&amp;""</f>
        <v>201</v>
      </c>
      <c r="F196" s="748"/>
      <c r="G196" s="750" t="str">
        <f>VLOOKUP($C177,'2026年度(3年後期)'!$B$5:$N$207,COLUMN('2026年度(3年後期)'!$I$5)+1,0)&amp;""</f>
        <v>地域・在宅：在宅実</v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Y196" s="669" t="s">
        <v>111</v>
      </c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Y197" s="669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5" t="str">
        <f>A198</f>
        <v>５時限（16：50～18：20）</v>
      </c>
      <c r="AA198" s="733" t="s">
        <v>116</v>
      </c>
      <c r="AB198" s="733"/>
      <c r="AC198" s="733"/>
      <c r="AD198" s="733"/>
      <c r="AE198" s="733" t="s">
        <v>205</v>
      </c>
      <c r="AF198" s="733" t="s">
        <v>108</v>
      </c>
      <c r="AG198" s="733"/>
      <c r="AH198" s="733" t="s">
        <v>213</v>
      </c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 t="s">
        <v>139</v>
      </c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618"/>
      <c r="V201" s="704"/>
      <c r="W201" s="697"/>
      <c r="X201" s="667" t="s">
        <v>86</v>
      </c>
      <c r="Y201" s="670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.75">
      <c r="A202" s="5"/>
      <c r="B202" s="6"/>
      <c r="C202" s="791">
        <f>C177+1</f>
        <v>46304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46304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>知の探求</v>
      </c>
      <c r="D203" s="768"/>
      <c r="E203" s="771" t="str">
        <f>VLOOKUP($C202,'2026年度(2年後期)'!$B$5:$N$207,COLUMN('2026年度(2年後期)'!$C$5),0)&amp;""</f>
        <v>大学校祭準備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>卒業研究Ⅱ</v>
      </c>
      <c r="J203" s="768"/>
      <c r="K203" s="752" t="str">
        <f>VLOOKUP($C202,'2026年度(助産後期)'!$B$5:$N$207,COLUMN('2026年度(助産後期)'!$C$5),0)&amp;""</f>
        <v>助産学実習Ⅰ</v>
      </c>
      <c r="L203" s="769"/>
      <c r="M203" s="778" t="str">
        <f>VLOOKUP($C202,'2026年度(M1後期)'!$B$5:$N$207,COLUMN('2026年度(M1後期)'!$C$5),0)&amp;""</f>
        <v>長寿看護学演習A-Ⅰ</v>
      </c>
      <c r="N203" s="769"/>
      <c r="O203" s="771" t="str">
        <f>VLOOKUP($C202,'2026年度(M2後期)'!$B$5:$N$207,COLUMN('2026年度(M2後期)'!$C$5),0)&amp;""</f>
        <v>感染管理看護学演習A-Ⅱ
特別研究</v>
      </c>
      <c r="P203" s="768"/>
      <c r="Q203" s="771" t="str">
        <f>VLOOKUP($C202,'2026年度(D1後期)'!$B$5:$N$207,COLUMN('2026年度(D1後期)'!$C$5),0)&amp;""</f>
        <v>精神看護学演習Ｂ</v>
      </c>
      <c r="R203" s="768"/>
      <c r="S203" s="752" t="str">
        <f>VLOOKUP($C202,'2026年度(D23後期)'!$B$5:$N$207,COLUMN('2026年度(D23後期)'!$C$5),0)&amp;""</f>
        <v>特別研究</v>
      </c>
      <c r="T203" s="768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4" t="str">
        <f>A203</f>
        <v xml:space="preserve">１時限（09：20～10：50） </v>
      </c>
      <c r="AA203" s="733" t="s">
        <v>144</v>
      </c>
      <c r="AB203" s="733"/>
      <c r="AC203" s="733"/>
      <c r="AD203" s="733"/>
      <c r="AE203" s="733"/>
      <c r="AF203" s="733" t="s">
        <v>218</v>
      </c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219</v>
      </c>
      <c r="AX203" s="733" t="s">
        <v>219</v>
      </c>
      <c r="AY203" s="733" t="s">
        <v>57</v>
      </c>
      <c r="AZ203" s="736" t="s">
        <v>219</v>
      </c>
      <c r="BA203" s="733" t="s">
        <v>100</v>
      </c>
      <c r="BB203" s="733"/>
      <c r="BC203" s="733"/>
      <c r="BD203" s="733"/>
      <c r="BE203" s="733"/>
      <c r="BF203" s="733"/>
      <c r="BG203" s="733"/>
      <c r="BH203" s="733"/>
      <c r="BI203" s="733" t="s">
        <v>59</v>
      </c>
      <c r="BJ203" s="733"/>
      <c r="BK203" s="733"/>
      <c r="BL203" s="733" t="s">
        <v>197</v>
      </c>
      <c r="BM203" s="733"/>
      <c r="BN203" s="733"/>
      <c r="BO203" s="733" t="s">
        <v>220</v>
      </c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>須藤　恭子</v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>各担当教員</v>
      </c>
      <c r="J204" s="761"/>
      <c r="K204" s="748" t="str">
        <f>IFERROR(VLOOKUP(K203,科目・教員!$A$2:$B$342,2,0),"")</f>
        <v>池田　真弓</v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7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>101</v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>成人Ⅱ:301･302･30４</v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7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664" t="s">
        <v>71</v>
      </c>
      <c r="V206" s="622" t="s">
        <v>223</v>
      </c>
      <c r="W206" s="700" t="s">
        <v>187</v>
      </c>
      <c r="X206" s="708"/>
      <c r="Y206" s="65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8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ジェンダー論</v>
      </c>
      <c r="D207" s="768"/>
      <c r="E207" s="771" t="str">
        <f>VLOOKUP($C202,'2026年度(2年後期)'!$B$5:$N$207,COLUMN('2026年度(2年後期)'!$E$5),0)&amp;""</f>
        <v>大学校祭準備</v>
      </c>
      <c r="F207" s="76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>卒業研究Ⅱ</v>
      </c>
      <c r="J207" s="768"/>
      <c r="K207" s="752" t="str">
        <f>VLOOKUP($C202,'2026年度(助産後期)'!$B$5:$N$207,COLUMN('2026年度(助産後期)'!$E$5),0)&amp;""</f>
        <v>助産学実習Ⅰ</v>
      </c>
      <c r="L207" s="769"/>
      <c r="M207" s="767" t="str">
        <f>VLOOKUP($C202,'2026年度(M1後期)'!$B$5:$N$207,COLUMN('2026年度(M1後期)'!$E$5),0)&amp;""</f>
        <v>長寿看護学演習A-Ⅰ</v>
      </c>
      <c r="N207" s="768"/>
      <c r="O207" s="752" t="str">
        <f>VLOOKUP($C202,'2026年度(M2後期)'!$B$5:$N$207,COLUMN('2026年度(M2後期)'!$E$5),0)&amp;""</f>
        <v>感染管理看護学演習A-Ⅱ
特別研究</v>
      </c>
      <c r="P207" s="768"/>
      <c r="Q207" s="752" t="str">
        <f>VLOOKUP($C202,'2026年度(D1後期)'!$B$5:$N$207,COLUMN('2026年度(D1後期)'!$E$5),0)&amp;""</f>
        <v>精神看護学演習Ｂ</v>
      </c>
      <c r="R207" s="768"/>
      <c r="S207" s="752" t="str">
        <f>VLOOKUP($C202,'2026年度(D23後期)'!$B$5:$N$207,COLUMN('2026年度(D23後期)'!$E$5),0)&amp;""</f>
        <v>特別研究</v>
      </c>
      <c r="T207" s="768"/>
      <c r="U207" s="601" t="s">
        <v>224</v>
      </c>
      <c r="V207" s="622"/>
      <c r="W207" s="700"/>
      <c r="X207" s="708"/>
      <c r="Y207" s="653" t="s">
        <v>225</v>
      </c>
      <c r="Z207" s="755" t="str">
        <f>A207</f>
        <v>２時限（11：00～12：30）</v>
      </c>
      <c r="AA207" s="733" t="s">
        <v>226</v>
      </c>
      <c r="AB207" s="733"/>
      <c r="AC207" s="733"/>
      <c r="AD207" s="733"/>
      <c r="AE207" s="733"/>
      <c r="AF207" s="733" t="s">
        <v>218</v>
      </c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219</v>
      </c>
      <c r="AX207" s="733" t="s">
        <v>219</v>
      </c>
      <c r="AY207" s="733" t="s">
        <v>57</v>
      </c>
      <c r="AZ207" s="736" t="s">
        <v>219</v>
      </c>
      <c r="BA207" s="733" t="s">
        <v>100</v>
      </c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 t="s">
        <v>197</v>
      </c>
      <c r="BM207" s="733"/>
      <c r="BN207" s="733"/>
      <c r="BO207" s="733" t="s">
        <v>220</v>
      </c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小島　優子</v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>各担当教員</v>
      </c>
      <c r="J208" s="761"/>
      <c r="K208" s="748" t="str">
        <f>IFERROR(VLOOKUP(K207,科目・教員!$A$2:$B$342,2,0),"")</f>
        <v>池田　真弓</v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601" t="s">
        <v>96</v>
      </c>
      <c r="V208" s="622"/>
      <c r="W208" s="700"/>
      <c r="X208" s="708"/>
      <c r="Y208" s="653" t="s">
        <v>227</v>
      </c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7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101</v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>成人Ⅱ:301･302･30４</v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601" t="s">
        <v>100</v>
      </c>
      <c r="V209" s="622"/>
      <c r="W209" s="700"/>
      <c r="X209" s="708"/>
      <c r="Y209" s="653" t="s">
        <v>228</v>
      </c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7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58"/>
      <c r="D210" s="759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601" t="s">
        <v>229</v>
      </c>
      <c r="V210" s="622"/>
      <c r="W210" s="700"/>
      <c r="X210" s="708"/>
      <c r="Y210" s="65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8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Y211" s="65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 t="s">
        <v>218</v>
      </c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6"/>
      <c r="AZ211" s="736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Y212" s="65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7"/>
      <c r="AZ212" s="737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Y213" s="65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7"/>
      <c r="AZ213" s="737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Y214" s="65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8"/>
      <c r="AZ214" s="738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大学校祭準備</v>
      </c>
      <c r="D215" s="752"/>
      <c r="E215" s="757" t="str">
        <f>VLOOKUP($C202,'2026年度(2年後期)'!$B$5:$N$207,COLUMN('2026年度(2年後期)'!$G$5),0)&amp;""</f>
        <v>大学校祭準備</v>
      </c>
      <c r="F215" s="752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>助産学実習Ⅰ</v>
      </c>
      <c r="L215" s="753"/>
      <c r="M215" s="751" t="str">
        <f>VLOOKUP($C202,'2026年度(M1後期)'!$B$5:$N$207,COLUMN('2026年度(M1後期)'!$G$5),0)&amp;""</f>
        <v>看護統計学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X215" s="702" t="s">
        <v>89</v>
      </c>
      <c r="Y215" s="65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 t="s">
        <v>218</v>
      </c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 t="s">
        <v>219</v>
      </c>
      <c r="AX215" s="733" t="s">
        <v>219</v>
      </c>
      <c r="AY215" s="736"/>
      <c r="AZ215" s="736" t="s">
        <v>219</v>
      </c>
      <c r="BA215" s="733"/>
      <c r="BB215" s="733"/>
      <c r="BC215" s="733"/>
      <c r="BD215" s="733"/>
      <c r="BE215" s="733"/>
      <c r="BF215" s="733" t="s">
        <v>132</v>
      </c>
      <c r="BG215" s="733"/>
      <c r="BH215" s="733"/>
      <c r="BI215" s="733"/>
      <c r="BJ215" s="733"/>
      <c r="BK215" s="733"/>
      <c r="BL215" s="733" t="s">
        <v>230</v>
      </c>
      <c r="BM215" s="733"/>
      <c r="BN215" s="733"/>
      <c r="BO215" s="733" t="s">
        <v>220</v>
      </c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>池田　真弓</v>
      </c>
      <c r="L216" s="747"/>
      <c r="M216" s="749" t="str">
        <f>IFERROR(VLOOKUP(M215,科目・教員!$A$2:$B$342,2,0),"")</f>
        <v>柏木　公一</v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X216" s="702" t="s">
        <v>150</v>
      </c>
      <c r="Y216" s="65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7"/>
      <c r="AZ216" s="737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>成人Ⅱ:301･302･30４</v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>情報処理室</v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X217" s="702" t="s">
        <v>230</v>
      </c>
      <c r="Y217" s="65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7"/>
      <c r="AZ217" s="737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X218" s="702" t="s">
        <v>231</v>
      </c>
      <c r="Y218" s="65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8"/>
      <c r="AZ218" s="738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>大学校祭準備</v>
      </c>
      <c r="D219" s="752"/>
      <c r="E219" s="757" t="str">
        <f>VLOOKUP($C202,'2026年度(2年後期)'!$B$5:$N$207,COLUMN('2026年度(2年後期)'!$I$5),0)&amp;""</f>
        <v>大学校祭準備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>助産学実習Ⅰ</v>
      </c>
      <c r="L219" s="753"/>
      <c r="M219" s="751" t="str">
        <f>VLOOKUP($C202,'2026年度(M1後期)'!$B$5:$N$207,COLUMN('2026年度(M1後期)'!$I$5),0)&amp;""</f>
        <v>看護統計学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Y219" s="65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 t="s">
        <v>218</v>
      </c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 t="s">
        <v>219</v>
      </c>
      <c r="AX219" s="733" t="s">
        <v>219</v>
      </c>
      <c r="AY219" s="736"/>
      <c r="AZ219" s="736" t="s">
        <v>219</v>
      </c>
      <c r="BA219" s="733"/>
      <c r="BB219" s="733"/>
      <c r="BC219" s="733"/>
      <c r="BD219" s="733"/>
      <c r="BE219" s="733"/>
      <c r="BF219" s="733" t="s">
        <v>132</v>
      </c>
      <c r="BG219" s="733"/>
      <c r="BH219" s="733"/>
      <c r="BI219" s="733"/>
      <c r="BJ219" s="733"/>
      <c r="BK219" s="733"/>
      <c r="BL219" s="733"/>
      <c r="BM219" s="733"/>
      <c r="BN219" s="733"/>
      <c r="BO219" s="733" t="s">
        <v>220</v>
      </c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>池田　真弓</v>
      </c>
      <c r="L220" s="747"/>
      <c r="M220" s="749" t="str">
        <f>IFERROR(VLOOKUP(M219,科目・教員!$A$2:$B$342,2,0),"")</f>
        <v>柏木　公一</v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Y220" s="65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7"/>
      <c r="AZ220" s="737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>成人Ⅱ:301･302･30４</v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>情報処理室</v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Y221" s="65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7"/>
      <c r="AZ221" s="737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Y222" s="65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8"/>
      <c r="AZ222" s="738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>大学校祭準備</v>
      </c>
      <c r="D223" s="752"/>
      <c r="E223" s="757" t="str">
        <f>VLOOKUP($C202,'2026年度(2年後期)'!$B$5:$N$207,COLUMN('2026年度(2年後期)'!$K$5),0)&amp;""</f>
        <v>大学校祭準備</v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613" t="s">
        <v>113</v>
      </c>
      <c r="Y223" s="653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 t="s">
        <v>218</v>
      </c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 t="s">
        <v>230</v>
      </c>
      <c r="BK223" s="733"/>
      <c r="BL223" s="733"/>
      <c r="BM223" s="733"/>
      <c r="BN223" s="733"/>
      <c r="BO223" s="733" t="s">
        <v>220</v>
      </c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614" t="s">
        <v>232</v>
      </c>
      <c r="Y224" s="653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613" t="s">
        <v>230</v>
      </c>
      <c r="Y225" s="653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615" t="s">
        <v>123</v>
      </c>
      <c r="V226" s="19"/>
      <c r="W226" s="19"/>
      <c r="X226" s="19"/>
      <c r="Y226" s="654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.75">
      <c r="A227" s="23"/>
      <c r="B227" s="24"/>
      <c r="C227" s="777">
        <f>C202+1</f>
        <v>46305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5">
        <f>C227</f>
        <v>46305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W228" s="730" t="s">
        <v>233</v>
      </c>
      <c r="X228" s="730" t="s">
        <v>234</v>
      </c>
      <c r="Y228" s="730" t="s">
        <v>235</v>
      </c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W229" s="673" t="s">
        <v>225</v>
      </c>
      <c r="X229" s="673" t="s">
        <v>225</v>
      </c>
      <c r="Y229" s="673" t="s">
        <v>225</v>
      </c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W230" s="673" t="s">
        <v>236</v>
      </c>
      <c r="X230" s="673" t="s">
        <v>237</v>
      </c>
      <c r="Y230" s="673" t="s">
        <v>227</v>
      </c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W231" s="673"/>
      <c r="X231" s="673"/>
      <c r="Y231" s="673" t="s">
        <v>228</v>
      </c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U232" s="617" t="s">
        <v>238</v>
      </c>
      <c r="W232" s="673"/>
      <c r="X232" s="673"/>
      <c r="Y232" s="673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 t="s">
        <v>239</v>
      </c>
      <c r="BB232" s="733" t="s">
        <v>239</v>
      </c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U233" s="612" t="s">
        <v>239</v>
      </c>
      <c r="W233" s="673"/>
      <c r="X233" s="730"/>
      <c r="Y233" s="730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U234" s="621" t="s">
        <v>240</v>
      </c>
      <c r="W234" s="673"/>
      <c r="X234" s="673"/>
      <c r="Y234" s="673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55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5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</row>
    <row r="236" spans="1:74" ht="13.5" customHeight="1">
      <c r="A236" s="770"/>
      <c r="B236" s="16" t="s">
        <v>68</v>
      </c>
      <c r="C236" s="746"/>
      <c r="D236" s="744"/>
      <c r="E236" s="743"/>
      <c r="F236" s="744"/>
      <c r="G236" s="743"/>
      <c r="H236" s="744"/>
      <c r="I236" s="743"/>
      <c r="J236" s="744"/>
      <c r="K236" s="745"/>
      <c r="L236" s="745"/>
      <c r="M236" s="746"/>
      <c r="N236" s="744"/>
      <c r="O236" s="745"/>
      <c r="P236" s="744"/>
      <c r="Q236" s="745"/>
      <c r="R236" s="744"/>
      <c r="S236" s="745"/>
      <c r="T236" s="744"/>
      <c r="U236" s="621"/>
      <c r="W236" s="673"/>
      <c r="X236" s="673"/>
      <c r="Y236" s="673"/>
      <c r="Z236" s="756"/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54" t="s">
        <v>79</v>
      </c>
      <c r="B237" s="17" t="s">
        <v>80</v>
      </c>
      <c r="C237" s="767"/>
      <c r="D237" s="768"/>
      <c r="E237" s="771"/>
      <c r="F237" s="768"/>
      <c r="G237" s="771"/>
      <c r="H237" s="768"/>
      <c r="I237" s="771"/>
      <c r="J237" s="768"/>
      <c r="K237" s="752"/>
      <c r="L237" s="769"/>
      <c r="M237" s="767"/>
      <c r="N237" s="768"/>
      <c r="O237" s="752"/>
      <c r="P237" s="768"/>
      <c r="Q237" s="752"/>
      <c r="R237" s="768"/>
      <c r="S237" s="752"/>
      <c r="T237" s="768"/>
      <c r="U237" s="576"/>
      <c r="W237" s="673"/>
      <c r="X237" s="673"/>
      <c r="Y237" s="730"/>
      <c r="Z237" s="755" t="str">
        <f>A237</f>
        <v>昼休み（12：30～13：30）</v>
      </c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</row>
    <row r="238" spans="1:74" ht="13.5" customHeight="1">
      <c r="A238" s="755"/>
      <c r="B238" s="17" t="s">
        <v>83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U238" s="576"/>
      <c r="W238" s="673"/>
      <c r="X238" s="673"/>
      <c r="Y238" s="673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5"/>
      <c r="B239" s="17" t="s">
        <v>65</v>
      </c>
      <c r="C239" s="763"/>
      <c r="D239" s="761"/>
      <c r="E239" s="762"/>
      <c r="F239" s="761"/>
      <c r="G239" s="762"/>
      <c r="H239" s="761"/>
      <c r="I239" s="762"/>
      <c r="J239" s="761"/>
      <c r="K239" s="748"/>
      <c r="L239" s="764"/>
      <c r="M239" s="763"/>
      <c r="N239" s="761"/>
      <c r="O239" s="748"/>
      <c r="P239" s="761"/>
      <c r="Q239" s="748"/>
      <c r="R239" s="761"/>
      <c r="S239" s="748"/>
      <c r="T239" s="761"/>
      <c r="U239" s="21"/>
      <c r="W239" s="673"/>
      <c r="X239" s="673"/>
      <c r="Y239" s="673"/>
      <c r="Z239" s="755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</row>
    <row r="240" spans="1:74" ht="13.5" customHeight="1">
      <c r="A240" s="756"/>
      <c r="B240" s="18" t="s">
        <v>68</v>
      </c>
      <c r="C240" s="772"/>
      <c r="D240" s="773"/>
      <c r="E240" s="774"/>
      <c r="F240" s="773"/>
      <c r="G240" s="774"/>
      <c r="H240" s="773"/>
      <c r="I240" s="774"/>
      <c r="J240" s="773"/>
      <c r="K240" s="775"/>
      <c r="L240" s="775"/>
      <c r="M240" s="772"/>
      <c r="N240" s="773"/>
      <c r="O240" s="775"/>
      <c r="P240" s="773"/>
      <c r="Q240" s="775"/>
      <c r="R240" s="773"/>
      <c r="S240" s="775"/>
      <c r="T240" s="773"/>
      <c r="U240" s="32"/>
      <c r="W240" s="673"/>
      <c r="X240" s="673"/>
      <c r="Y240" s="673"/>
      <c r="Z240" s="756"/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55" t="s">
        <v>87</v>
      </c>
      <c r="B241" s="15" t="s">
        <v>53</v>
      </c>
      <c r="C241" s="751" t="str">
        <f>VLOOKUP($C227,'2026年度(1年後期)'!$B$5:$N$207,COLUMN('2026年度(1年後期)'!$G$5),0)&amp;""</f>
        <v/>
      </c>
      <c r="D241" s="752"/>
      <c r="E241" s="757" t="str">
        <f>VLOOKUP($C227,'2026年度(2年後期)'!$B$5:$N$207,COLUMN('2026年度(2年後期)'!$G$5),0)&amp;""</f>
        <v/>
      </c>
      <c r="F241" s="752"/>
      <c r="G241" s="757" t="str">
        <f>VLOOKUP($C227,'2026年度(3年後期)'!$B$5:$N$207,COLUMN('2026年度(3年後期)'!$G$5),0)&amp;""</f>
        <v/>
      </c>
      <c r="H241" s="752"/>
      <c r="I241" s="757" t="str">
        <f>VLOOKUP($C227,'2026年度(4年後期)'!$B$5:$N$206,COLUMN('2026年度(4年後期)'!$G$5),0)&amp;""</f>
        <v/>
      </c>
      <c r="J241" s="752"/>
      <c r="K241" s="753" t="str">
        <f>VLOOKUP($C227,'2026年度(助産後期)'!$B$5:$N$207,COLUMN('2026年度(助産後期)'!$G$5),0)&amp;""</f>
        <v/>
      </c>
      <c r="L241" s="753"/>
      <c r="M241" s="751" t="str">
        <f>VLOOKUP($C227,'2026年度(M1後期)'!$B$5:$N$207,COLUMN('2026年度(M1後期)'!$G$5),0)&amp;""</f>
        <v/>
      </c>
      <c r="N241" s="752"/>
      <c r="O241" s="753" t="str">
        <f>VLOOKUP($C227,'2026年度(M2後期)'!$B$5:$N$207,COLUMN('2026年度(M2後期)'!$G$5),0)&amp;""</f>
        <v/>
      </c>
      <c r="P241" s="752"/>
      <c r="Q241" s="753" t="str">
        <f>VLOOKUP($C227,'2026年度(D1後期)'!$B$5:$N$207,COLUMN('2026年度(D1後期)'!$G$5),0)&amp;""</f>
        <v/>
      </c>
      <c r="R241" s="752"/>
      <c r="S241" s="753" t="str">
        <f>VLOOKUP($C227,'2026年度(D23後期)'!$B$5:$N$207,COLUMN('2026年度(D23後期)'!$G$5),0)&amp;""</f>
        <v/>
      </c>
      <c r="T241" s="752"/>
      <c r="W241" s="673"/>
      <c r="X241" s="673"/>
      <c r="Y241" s="673"/>
      <c r="Z241" s="755" t="str">
        <f>A241</f>
        <v>３時限（13：30～15：00）</v>
      </c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</row>
    <row r="242" spans="1:74" ht="13.5" customHeight="1">
      <c r="A242" s="755"/>
      <c r="B242" s="15" t="s">
        <v>61</v>
      </c>
      <c r="C242" s="749" t="str">
        <f>IFERROR(VLOOKUP(C241,科目・教員!$A$2:$B$342,2,0),"")</f>
        <v/>
      </c>
      <c r="D242" s="748"/>
      <c r="E242" s="750" t="str">
        <f>IFERROR(VLOOKUP(E241,科目・教員!$A$2:$B$342,2,0),"")</f>
        <v/>
      </c>
      <c r="F242" s="748"/>
      <c r="G242" s="750" t="str">
        <f>IFERROR(VLOOKUP(G241,科目・教員!$A$2:$B$342,2,0),"")</f>
        <v/>
      </c>
      <c r="H242" s="748"/>
      <c r="I242" s="750" t="str">
        <f>IFERROR(VLOOKUP(I241,科目・教員!$A$2:$B$342,2,0),"")</f>
        <v/>
      </c>
      <c r="J242" s="748"/>
      <c r="K242" s="747" t="str">
        <f>IFERROR(VLOOKUP(K241,科目・教員!$A$2:$B$342,2,0),"")</f>
        <v/>
      </c>
      <c r="L242" s="747"/>
      <c r="M242" s="749" t="str">
        <f>IFERROR(VLOOKUP(M241,科目・教員!$A$2:$B$342,2,0),"")</f>
        <v/>
      </c>
      <c r="N242" s="748"/>
      <c r="O242" s="747" t="str">
        <f>IFERROR(VLOOKUP(O241,科目・教員!$A$2:$B$342,2,0),"")</f>
        <v/>
      </c>
      <c r="P242" s="748"/>
      <c r="Q242" s="747" t="str">
        <f>IFERROR(VLOOKUP(Q241,科目・教員!$A$2:$B$342,2,0),"")</f>
        <v/>
      </c>
      <c r="R242" s="748"/>
      <c r="S242" s="747" t="str">
        <f>IFERROR(VLOOKUP(S241,科目・教員!$A$2:$B$342,2,0),"")</f>
        <v/>
      </c>
      <c r="T242" s="748"/>
      <c r="W242" s="673"/>
      <c r="X242" s="673"/>
      <c r="Y242" s="673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55"/>
      <c r="B243" s="15" t="s">
        <v>65</v>
      </c>
      <c r="C243" s="749" t="str">
        <f>VLOOKUP($C227,'2026年度(1年後期)'!$B$5:$N$207,COLUMN('2026年度(1年後期)'!$G$5)+1,0)&amp;""</f>
        <v/>
      </c>
      <c r="D243" s="748"/>
      <c r="E243" s="750" t="str">
        <f>VLOOKUP($C227,'2026年度(2年後期)'!$B$5:$N$207,COLUMN('2026年度(2年後期)'!$G$5)+1,0)&amp;""</f>
        <v/>
      </c>
      <c r="F243" s="748"/>
      <c r="G243" s="750" t="str">
        <f>VLOOKUP($C227,'2026年度(3年後期)'!$B$5:$N$207,COLUMN('2026年度(3年後期)'!$G$5)+1,0)&amp;""</f>
        <v/>
      </c>
      <c r="H243" s="748"/>
      <c r="I243" s="750" t="str">
        <f>VLOOKUP($C227,'2026年度(4年後期)'!$B$5:$N$206,COLUMN('2026年度(4年後期)'!$G$5)+1,0)&amp;""</f>
        <v/>
      </c>
      <c r="J243" s="748"/>
      <c r="K243" s="747" t="str">
        <f>VLOOKUP($C227,'2026年度(助産後期)'!$B$5:$N$207,COLUMN('2026年度(助産後期)'!$G$5)+1,0)&amp;""</f>
        <v/>
      </c>
      <c r="L243" s="747"/>
      <c r="M243" s="749" t="str">
        <f>VLOOKUP($C227,'2026年度(M1後期)'!$B$5:$N$207,COLUMN('2026年度(M1後期)'!$G$5)+1,0)&amp;""</f>
        <v/>
      </c>
      <c r="N243" s="748"/>
      <c r="O243" s="747" t="str">
        <f>VLOOKUP($C227,'2026年度(M2後期)'!$B$5:$N$207,COLUMN('2026年度(M2後期)'!$G$5)+1,0)&amp;""</f>
        <v/>
      </c>
      <c r="P243" s="748"/>
      <c r="Q243" s="747" t="str">
        <f>VLOOKUP($C227,'2026年度(D1後期)'!$B$5:$N$207,COLUMN('2026年度(D1後期)'!$G$5)+1,0)&amp;""</f>
        <v/>
      </c>
      <c r="R243" s="748"/>
      <c r="S243" s="747" t="str">
        <f>VLOOKUP($C227,'2026年度(D23後期)'!$B$5:$N$207,COLUMN('2026年度(D23後期)'!$G$5)+1,0)&amp;""</f>
        <v/>
      </c>
      <c r="T243" s="748"/>
      <c r="W243" s="673"/>
      <c r="X243" s="673"/>
      <c r="Y243" s="673"/>
      <c r="Z243" s="755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</row>
    <row r="244" spans="1:74" ht="13.5" customHeight="1">
      <c r="A244" s="770"/>
      <c r="B244" s="16" t="s">
        <v>68</v>
      </c>
      <c r="C244" s="746"/>
      <c r="D244" s="744"/>
      <c r="E244" s="743"/>
      <c r="F244" s="744"/>
      <c r="G244" s="743"/>
      <c r="H244" s="744"/>
      <c r="I244" s="743"/>
      <c r="J244" s="744"/>
      <c r="K244" s="745"/>
      <c r="L244" s="745"/>
      <c r="M244" s="746"/>
      <c r="N244" s="744"/>
      <c r="O244" s="745"/>
      <c r="P244" s="744"/>
      <c r="Q244" s="745"/>
      <c r="R244" s="744"/>
      <c r="S244" s="745"/>
      <c r="T244" s="744"/>
      <c r="W244" s="673"/>
      <c r="X244" s="673"/>
      <c r="Y244" s="673"/>
      <c r="Z244" s="756"/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55" t="s">
        <v>103</v>
      </c>
      <c r="B245" s="15" t="s">
        <v>53</v>
      </c>
      <c r="C245" s="751" t="str">
        <f>VLOOKUP($C227,'2026年度(1年後期)'!$B$5:$N$207,COLUMN('2026年度(1年後期)'!$I$5),0)&amp;""</f>
        <v/>
      </c>
      <c r="D245" s="752"/>
      <c r="E245" s="757" t="str">
        <f>VLOOKUP($C227,'2026年度(2年後期)'!$B$5:$N$207,COLUMN('2026年度(2年後期)'!$I$5),0)&amp;""</f>
        <v/>
      </c>
      <c r="F245" s="752"/>
      <c r="G245" s="757" t="str">
        <f>VLOOKUP($C227,'2026年度(3年後期)'!$B$5:$N$207,COLUMN('2026年度(3年後期)'!$I$5),0)&amp;""</f>
        <v/>
      </c>
      <c r="H245" s="752"/>
      <c r="I245" s="757" t="str">
        <f>VLOOKUP($C227,'2026年度(4年後期)'!$B$5:$N$206,COLUMN('2026年度(4年後期)'!$I$5),0)&amp;""</f>
        <v/>
      </c>
      <c r="J245" s="752"/>
      <c r="K245" s="753" t="str">
        <f>VLOOKUP($C227,'2026年度(助産後期)'!$B$5:$N$207,COLUMN('2026年度(助産後期)'!$I$5),0)&amp;""</f>
        <v/>
      </c>
      <c r="L245" s="753"/>
      <c r="M245" s="751" t="str">
        <f>VLOOKUP($C227,'2026年度(M1後期)'!$B$5:$N$207,COLUMN('2026年度(M1後期)'!$I$5),0)&amp;""</f>
        <v/>
      </c>
      <c r="N245" s="752"/>
      <c r="O245" s="753" t="str">
        <f>VLOOKUP($C227,'2026年度(M2後期)'!$B$5:$N$207,COLUMN('2026年度(M2後期)'!$I$5),0)&amp;""</f>
        <v/>
      </c>
      <c r="P245" s="752"/>
      <c r="Q245" s="753" t="str">
        <f>VLOOKUP($C227,'2026年度(D1後期)'!$B$5:$N$207,COLUMN('2026年度(D1後期)'!$I$5),0)&amp;""</f>
        <v/>
      </c>
      <c r="R245" s="752"/>
      <c r="S245" s="753" t="str">
        <f>VLOOKUP($C227,'2026年度(D23後期)'!$B$5:$N$207,COLUMN('2026年度(D23後期)'!$I$5),0)&amp;""</f>
        <v/>
      </c>
      <c r="T245" s="752"/>
      <c r="W245" s="673"/>
      <c r="X245" s="673"/>
      <c r="Y245" s="673"/>
      <c r="Z245" s="755" t="str">
        <f>A245</f>
        <v>４時限（15：10～16：40）</v>
      </c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</row>
    <row r="246" spans="1:74" ht="13.5" customHeight="1">
      <c r="A246" s="755"/>
      <c r="B246" s="15" t="s">
        <v>61</v>
      </c>
      <c r="C246" s="749" t="str">
        <f>IFERROR(VLOOKUP(C245,科目・教員!$A$2:$B$342,2,0),"")</f>
        <v/>
      </c>
      <c r="D246" s="748"/>
      <c r="E246" s="750" t="str">
        <f>IFERROR(VLOOKUP(E245,科目・教員!$A$2:$B$342,2,0),"")</f>
        <v/>
      </c>
      <c r="F246" s="748"/>
      <c r="G246" s="750" t="str">
        <f>IFERROR(VLOOKUP(G245,科目・教員!$A$2:$B$342,2,0),"")</f>
        <v/>
      </c>
      <c r="H246" s="748"/>
      <c r="I246" s="750" t="str">
        <f>IFERROR(VLOOKUP(I245,科目・教員!$A$2:$B$342,2,0),"")</f>
        <v/>
      </c>
      <c r="J246" s="748"/>
      <c r="K246" s="747" t="str">
        <f>IFERROR(VLOOKUP(K245,科目・教員!$A$2:$B$342,2,0),"")</f>
        <v/>
      </c>
      <c r="L246" s="747"/>
      <c r="M246" s="749" t="str">
        <f>IFERROR(VLOOKUP(M245,科目・教員!$A$2:$B$342,2,0),"")</f>
        <v/>
      </c>
      <c r="N246" s="748"/>
      <c r="O246" s="747" t="str">
        <f>IFERROR(VLOOKUP(O245,科目・教員!$A$2:$B$342,2,0),"")</f>
        <v/>
      </c>
      <c r="P246" s="748"/>
      <c r="Q246" s="747" t="str">
        <f>IFERROR(VLOOKUP(Q245,科目・教員!$A$2:$B$342,2,0),"")</f>
        <v/>
      </c>
      <c r="R246" s="748"/>
      <c r="S246" s="747" t="str">
        <f>IFERROR(VLOOKUP(S245,科目・教員!$A$2:$B$342,2,0),"")</f>
        <v/>
      </c>
      <c r="T246" s="748"/>
      <c r="W246" s="673"/>
      <c r="X246" s="673"/>
      <c r="Y246" s="673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5"/>
      <c r="B247" s="15" t="s">
        <v>65</v>
      </c>
      <c r="C247" s="749" t="str">
        <f>VLOOKUP($C227,'2026年度(1年後期)'!$B$5:$N$207,COLUMN('2026年度(1年後期)'!$I$5)+1,0)&amp;""</f>
        <v/>
      </c>
      <c r="D247" s="748"/>
      <c r="E247" s="750" t="str">
        <f>VLOOKUP($C227,'2026年度(2年後期)'!$B$5:$N$207,COLUMN('2026年度(2年後期)'!$I$5)+1,0)&amp;""</f>
        <v/>
      </c>
      <c r="F247" s="748"/>
      <c r="G247" s="750" t="str">
        <f>VLOOKUP($C227,'2026年度(3年後期)'!$B$5:$N$207,COLUMN('2026年度(3年後期)'!$I$5)+1,0)&amp;""</f>
        <v/>
      </c>
      <c r="H247" s="748"/>
      <c r="I247" s="750" t="str">
        <f>VLOOKUP($C227,'2026年度(4年後期)'!$B$5:$N$206,COLUMN('2026年度(4年後期)'!$I$5)+1,0)&amp;""</f>
        <v/>
      </c>
      <c r="J247" s="748"/>
      <c r="K247" s="747" t="str">
        <f>VLOOKUP($C227,'2026年度(助産後期)'!$B$5:$N$207,COLUMN('2026年度(助産後期)'!$I$5)+1,0)&amp;""</f>
        <v/>
      </c>
      <c r="L247" s="747"/>
      <c r="M247" s="749" t="str">
        <f>VLOOKUP($C227,'2026年度(M1後期)'!$B$5:$N$207,COLUMN('2026年度(M1後期)'!$I$5)+1,0)&amp;""</f>
        <v/>
      </c>
      <c r="N247" s="748"/>
      <c r="O247" s="747" t="str">
        <f>VLOOKUP($C227,'2026年度(M2後期)'!$B$5:$N$207,COLUMN('2026年度(M2後期)'!$I$5)+1,0)&amp;""</f>
        <v/>
      </c>
      <c r="P247" s="748"/>
      <c r="Q247" s="747" t="str">
        <f>VLOOKUP($C227,'2026年度(D1後期)'!$B$5:$N$207,COLUMN('2026年度(D1後期)'!$I$5)+1,0)&amp;""</f>
        <v/>
      </c>
      <c r="R247" s="748"/>
      <c r="S247" s="747" t="str">
        <f>VLOOKUP($C227,'2026年度(D23後期)'!$B$5:$N$207,COLUMN('2026年度(D23後期)'!$I$5)+1,0)&amp;""</f>
        <v/>
      </c>
      <c r="T247" s="748"/>
      <c r="W247" s="673"/>
      <c r="X247" s="673"/>
      <c r="Y247" s="673"/>
      <c r="Z247" s="755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</row>
    <row r="248" spans="1:74" ht="13.5" customHeight="1">
      <c r="A248" s="756"/>
      <c r="B248" s="16" t="s">
        <v>68</v>
      </c>
      <c r="C248" s="746"/>
      <c r="D248" s="744"/>
      <c r="E248" s="743"/>
      <c r="F248" s="744"/>
      <c r="G248" s="743"/>
      <c r="H248" s="744"/>
      <c r="I248" s="743"/>
      <c r="J248" s="744"/>
      <c r="K248" s="745"/>
      <c r="L248" s="745"/>
      <c r="M248" s="746"/>
      <c r="N248" s="744"/>
      <c r="O248" s="745"/>
      <c r="P248" s="744"/>
      <c r="Q248" s="745"/>
      <c r="R248" s="744"/>
      <c r="S248" s="745"/>
      <c r="T248" s="744"/>
      <c r="W248" s="673"/>
      <c r="X248" s="673"/>
      <c r="Y248" s="673"/>
      <c r="Z248" s="756"/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55" t="s">
        <v>112</v>
      </c>
      <c r="B249" s="15" t="s">
        <v>53</v>
      </c>
      <c r="C249" s="751" t="str">
        <f>VLOOKUP($C227,'2026年度(1年後期)'!$B$5:$N$207,COLUMN('2026年度(1年後期)'!$K$5),0)&amp;""</f>
        <v/>
      </c>
      <c r="D249" s="752"/>
      <c r="E249" s="757" t="str">
        <f>VLOOKUP($C227,'2026年度(2年後期)'!$B$5:$N$207,COLUMN('2026年度(2年後期)'!$K$5),0)&amp;""</f>
        <v/>
      </c>
      <c r="F249" s="752"/>
      <c r="G249" s="757" t="str">
        <f>VLOOKUP($C227,'2026年度(3年後期)'!$B$5:$N$207,COLUMN('2026年度(3年後期)'!$K$5),0)&amp;""</f>
        <v/>
      </c>
      <c r="H249" s="752"/>
      <c r="I249" s="757" t="str">
        <f>VLOOKUP($C227,'2026年度(4年後期)'!$B$5:$N$206,COLUMN('2026年度(4年後期)'!$K$5),0)&amp;""</f>
        <v/>
      </c>
      <c r="J249" s="752"/>
      <c r="K249" s="753" t="str">
        <f>VLOOKUP($C227,'2026年度(助産後期)'!$B$5:$N$207,COLUMN('2026年度(助産後期)'!$K$5),0)&amp;""</f>
        <v/>
      </c>
      <c r="L249" s="753"/>
      <c r="M249" s="751" t="str">
        <f>VLOOKUP($C227,'2026年度(M1後期)'!$B$5:$N$207,COLUMN('2026年度(M1後期)'!$K$5),0)&amp;""</f>
        <v/>
      </c>
      <c r="N249" s="752"/>
      <c r="O249" s="753" t="str">
        <f>VLOOKUP($C227,'2026年度(M2後期)'!$B$5:$N$207,COLUMN('2026年度(M2後期)'!$K$5),0)&amp;""</f>
        <v/>
      </c>
      <c r="P249" s="752"/>
      <c r="Q249" s="753" t="str">
        <f>VLOOKUP($C227,'2026年度(D1後期)'!$B$5:$N$207,COLUMN('2026年度(D1後期)'!$K$5),0)&amp;""</f>
        <v/>
      </c>
      <c r="R249" s="752"/>
      <c r="S249" s="753" t="str">
        <f>VLOOKUP($C227,'2026年度(D23後期)'!$B$5:$N$207,COLUMN('2026年度(D23後期)'!$K$5),0)&amp;""</f>
        <v/>
      </c>
      <c r="T249" s="752"/>
      <c r="W249" s="673"/>
      <c r="X249" s="673"/>
      <c r="Y249" s="673"/>
      <c r="Z249" s="755" t="str">
        <f>A249</f>
        <v>５時限（16：50～18：20）</v>
      </c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</row>
    <row r="250" spans="1:74" ht="13.5" customHeight="1">
      <c r="A250" s="755"/>
      <c r="B250" s="15" t="s">
        <v>61</v>
      </c>
      <c r="C250" s="749" t="str">
        <f>IFERROR(VLOOKUP(C249,科目・教員!$A$2:$B$342,2,0),"")</f>
        <v/>
      </c>
      <c r="D250" s="748"/>
      <c r="E250" s="750" t="str">
        <f>IFERROR(VLOOKUP(E249,科目・教員!$A$2:$B$342,2,0),"")</f>
        <v/>
      </c>
      <c r="F250" s="748"/>
      <c r="G250" s="750" t="str">
        <f>IFERROR(VLOOKUP(G249,科目・教員!$A$2:$B$342,2,0),"")</f>
        <v/>
      </c>
      <c r="H250" s="748"/>
      <c r="I250" s="750" t="str">
        <f>IFERROR(VLOOKUP(I249,科目・教員!$A$2:$B$342,2,0),"")</f>
        <v/>
      </c>
      <c r="J250" s="748"/>
      <c r="K250" s="747" t="str">
        <f>IFERROR(VLOOKUP(K249,科目・教員!$A$2:$B$342,2,0),"")</f>
        <v/>
      </c>
      <c r="L250" s="747"/>
      <c r="M250" s="749" t="str">
        <f>IFERROR(VLOOKUP(M249,科目・教員!$A$2:$B$342,2,0),"")</f>
        <v/>
      </c>
      <c r="N250" s="748"/>
      <c r="O250" s="747" t="str">
        <f>IFERROR(VLOOKUP(O249,科目・教員!$A$2:$B$342,2,0),"")</f>
        <v/>
      </c>
      <c r="P250" s="748"/>
      <c r="Q250" s="747" t="str">
        <f>IFERROR(VLOOKUP(Q249,科目・教員!$A$2:$B$342,2,0),"")</f>
        <v/>
      </c>
      <c r="R250" s="748"/>
      <c r="S250" s="747" t="str">
        <f>IFERROR(VLOOKUP(S249,科目・教員!$A$2:$B$342,2,0),"")</f>
        <v/>
      </c>
      <c r="T250" s="748"/>
      <c r="W250" s="673"/>
      <c r="X250" s="673"/>
      <c r="Y250" s="673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5"/>
      <c r="B251" s="15" t="s">
        <v>65</v>
      </c>
      <c r="C251" s="749" t="str">
        <f>VLOOKUP($C227,'2026年度(1年後期)'!$B$5:$N$207,COLUMN('2026年度(1年後期)'!$K$5)+1,0)&amp;""</f>
        <v/>
      </c>
      <c r="D251" s="748"/>
      <c r="E251" s="750" t="str">
        <f>VLOOKUP($C227,'2026年度(2年後期)'!$B$5:$N$207,COLUMN('2026年度(2年後期)'!$K$5)+1,0)&amp;""</f>
        <v/>
      </c>
      <c r="F251" s="748"/>
      <c r="G251" s="750" t="str">
        <f>VLOOKUP($C227,'2026年度(3年後期)'!$B$5:$N$207,COLUMN('2026年度(3年後期)'!$K$5)+1,0)&amp;""</f>
        <v/>
      </c>
      <c r="H251" s="748"/>
      <c r="I251" s="750" t="str">
        <f>VLOOKUP($C227,'2026年度(4年後期)'!$B$5:$N$206,COLUMN('2026年度(4年後期)'!$K$5)+1,0)&amp;""</f>
        <v/>
      </c>
      <c r="J251" s="748"/>
      <c r="K251" s="747" t="str">
        <f>VLOOKUP($C227,'2026年度(助産後期)'!$B$5:$N$207,COLUMN('2026年度(助産後期)'!$K$5)+1,0)&amp;""</f>
        <v/>
      </c>
      <c r="L251" s="747"/>
      <c r="M251" s="749" t="str">
        <f>VLOOKUP($C227,'2026年度(M1後期)'!$B$5:$N$207,COLUMN('2026年度(M1後期)'!$K$5)+1,0)&amp;""</f>
        <v/>
      </c>
      <c r="N251" s="748"/>
      <c r="O251" s="747" t="str">
        <f>VLOOKUP($C227,'2026年度(M2後期)'!$B$5:$N$207,COLUMN('2026年度(M2後期)'!$K$5)+1,0)&amp;""</f>
        <v/>
      </c>
      <c r="P251" s="748"/>
      <c r="Q251" s="747" t="str">
        <f>VLOOKUP($C227,'2026年度(D1後期)'!$B$5:$N$207,COLUMN('2026年度(D1後期)'!$K$5)+1,0)&amp;""</f>
        <v/>
      </c>
      <c r="R251" s="748"/>
      <c r="S251" s="747" t="str">
        <f>VLOOKUP($C227,'2026年度(D23後期)'!$B$5:$N$207,COLUMN('2026年度(D23後期)'!$K$5)+1,0)&amp;""</f>
        <v/>
      </c>
      <c r="T251" s="748"/>
      <c r="W251" s="673"/>
      <c r="X251" s="673"/>
      <c r="Y251" s="673"/>
      <c r="Z251" s="755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</row>
    <row r="252" spans="1:74" ht="13.5" customHeight="1">
      <c r="A252" s="756"/>
      <c r="B252" s="16" t="s">
        <v>68</v>
      </c>
      <c r="C252" s="746"/>
      <c r="D252" s="744"/>
      <c r="E252" s="743"/>
      <c r="F252" s="744"/>
      <c r="G252" s="743"/>
      <c r="H252" s="744"/>
      <c r="I252" s="743"/>
      <c r="J252" s="744"/>
      <c r="K252" s="745"/>
      <c r="L252" s="745"/>
      <c r="M252" s="746"/>
      <c r="N252" s="744"/>
      <c r="O252" s="745"/>
      <c r="P252" s="744"/>
      <c r="Q252" s="745"/>
      <c r="R252" s="744"/>
      <c r="S252" s="745"/>
      <c r="T252" s="744"/>
      <c r="U252" s="19"/>
      <c r="V252" s="19"/>
      <c r="W252" s="673"/>
      <c r="X252" s="673"/>
      <c r="Y252" s="673"/>
      <c r="Z252" s="756"/>
      <c r="AA252" s="735"/>
      <c r="AB252" s="735"/>
      <c r="AC252" s="735"/>
      <c r="AD252" s="735"/>
      <c r="AE252" s="735"/>
      <c r="AF252" s="735"/>
      <c r="AG252" s="735"/>
      <c r="AH252" s="735"/>
      <c r="AI252" s="735"/>
      <c r="AJ252" s="735"/>
      <c r="AK252" s="735"/>
      <c r="AL252" s="735"/>
      <c r="AM252" s="735"/>
      <c r="AN252" s="735"/>
      <c r="AO252" s="735"/>
      <c r="AP252" s="735"/>
      <c r="AQ252" s="735"/>
      <c r="AR252" s="735"/>
      <c r="AS252" s="735"/>
      <c r="AT252" s="735"/>
      <c r="AU252" s="735"/>
      <c r="AV252" s="735"/>
      <c r="AW252" s="735"/>
      <c r="AX252" s="735"/>
      <c r="AY252" s="735"/>
      <c r="AZ252" s="735"/>
      <c r="BA252" s="735"/>
      <c r="BB252" s="735"/>
      <c r="BC252" s="735"/>
      <c r="BD252" s="735"/>
      <c r="BE252" s="735"/>
      <c r="BF252" s="735"/>
      <c r="BG252" s="735"/>
      <c r="BH252" s="735"/>
      <c r="BI252" s="735"/>
      <c r="BJ252" s="735"/>
      <c r="BK252" s="735"/>
      <c r="BL252" s="735"/>
      <c r="BM252" s="735"/>
      <c r="BN252" s="735"/>
      <c r="BO252" s="735"/>
      <c r="BP252" s="735"/>
      <c r="BQ252" s="735"/>
      <c r="BR252" s="735"/>
      <c r="BS252" s="735"/>
      <c r="BT252" s="735"/>
      <c r="BU252" s="735"/>
      <c r="BV252" s="735"/>
    </row>
    <row r="253" spans="1:74" ht="21">
      <c r="A253" s="23"/>
      <c r="B253" s="24"/>
      <c r="C253" s="777">
        <f>C227+1</f>
        <v>46306</v>
      </c>
      <c r="D253" s="777"/>
      <c r="E253" s="777"/>
      <c r="F253" s="777"/>
      <c r="G253" s="777"/>
      <c r="H253" s="777"/>
      <c r="I253" s="777"/>
      <c r="J253" s="777"/>
      <c r="K253" s="777"/>
      <c r="L253" s="777"/>
      <c r="M253" s="777"/>
      <c r="N253" s="777"/>
      <c r="O253" s="777"/>
      <c r="P253" s="777"/>
      <c r="Q253" s="777"/>
      <c r="R253" s="777"/>
      <c r="S253" s="777"/>
      <c r="T253" s="777"/>
      <c r="U253" s="845">
        <f>C253</f>
        <v>46306</v>
      </c>
      <c r="V253" s="846"/>
      <c r="W253" s="846"/>
      <c r="X253" s="846"/>
      <c r="Y253" s="846"/>
      <c r="Z253" s="847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5" t="s">
        <v>52</v>
      </c>
      <c r="B254" s="12" t="s">
        <v>53</v>
      </c>
      <c r="C254" s="767" t="str">
        <f>VLOOKUP($C253,'2026年度(1年後期)'!$B$5:$N$207,COLUMN('2026年度(1年後期)'!$C$5),0)&amp;""</f>
        <v/>
      </c>
      <c r="D254" s="768"/>
      <c r="E254" s="771" t="str">
        <f>VLOOKUP($C253,'2026年度(2年後期)'!$B$5:$N$207,COLUMN('2026年度(2年後期)'!$C$5),0)&amp;""</f>
        <v/>
      </c>
      <c r="F254" s="768"/>
      <c r="G254" s="771" t="str">
        <f>VLOOKUP($C253,'2026年度(3年後期)'!$B$5:$N$207,COLUMN('2026年度(3年後期)'!$C$5),0)&amp;""</f>
        <v/>
      </c>
      <c r="H254" s="768"/>
      <c r="I254" s="771" t="str">
        <f>VLOOKUP($C253,'2026年度(4年後期)'!$B$5:$N$206,COLUMN('2026年度(4年後期)'!$C$5),0)&amp;""</f>
        <v/>
      </c>
      <c r="J254" s="768"/>
      <c r="K254" s="752" t="str">
        <f>VLOOKUP($C253,'2026年度(助産後期)'!$B$5:$N$207,COLUMN('2026年度(助産後期)'!$C$5),0)&amp;""</f>
        <v/>
      </c>
      <c r="L254" s="769"/>
      <c r="M254" s="778" t="str">
        <f>VLOOKUP($C253,'2026年度(M1後期)'!$B$5:$N$207,COLUMN('2026年度(M1後期)'!$C$5),0)&amp;""</f>
        <v/>
      </c>
      <c r="N254" s="769"/>
      <c r="O254" s="771" t="str">
        <f>VLOOKUP($C253,'2026年度(M2後期)'!$B$5:$N$207,COLUMN('2026年度(M2後期)'!$C$5),0)&amp;""</f>
        <v/>
      </c>
      <c r="P254" s="768"/>
      <c r="Q254" s="771" t="str">
        <f>VLOOKUP($C253,'2026年度(D1後期)'!$B$5:$N$207,COLUMN('2026年度(D1後期)'!$C$5),0)&amp;""</f>
        <v/>
      </c>
      <c r="R254" s="768"/>
      <c r="S254" s="752" t="str">
        <f>VLOOKUP($C253,'2026年度(D23後期)'!$B$5:$N$207,COLUMN('2026年度(D23後期)'!$C$5),0)&amp;""</f>
        <v/>
      </c>
      <c r="T254" s="768"/>
      <c r="U254" s="25"/>
      <c r="V254" s="20"/>
      <c r="Y254" s="730" t="s">
        <v>235</v>
      </c>
      <c r="Z254" s="754" t="str">
        <f>A254</f>
        <v xml:space="preserve">１時限（09：20～10：50） </v>
      </c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</row>
    <row r="255" spans="1:74" ht="13.5" customHeight="1">
      <c r="A255" s="755"/>
      <c r="B255" s="15" t="s">
        <v>61</v>
      </c>
      <c r="C255" s="763" t="str">
        <f>IFERROR(VLOOKUP(C254,科目・教員!$A$2:$B$342,2,0),"")</f>
        <v/>
      </c>
      <c r="D255" s="761"/>
      <c r="E255" s="762" t="str">
        <f>IFERROR(VLOOKUP(E254,科目・教員!$A$2:$B$342,2,0),"")</f>
        <v/>
      </c>
      <c r="F255" s="761"/>
      <c r="G255" s="762" t="str">
        <f>IFERROR(VLOOKUP(G254,科目・教員!$A$2:$B$342,2,0),"")</f>
        <v/>
      </c>
      <c r="H255" s="761"/>
      <c r="I255" s="762" t="str">
        <f>IFERROR(VLOOKUP(I254,科目・教員!$A$2:$B$342,2,0),"")</f>
        <v/>
      </c>
      <c r="J255" s="761"/>
      <c r="K255" s="748" t="str">
        <f>IFERROR(VLOOKUP(K254,科目・教員!$A$2:$B$342,2,0),"")</f>
        <v/>
      </c>
      <c r="L255" s="764"/>
      <c r="M255" s="760" t="str">
        <f>IFERROR(VLOOKUP(M254,科目・教員!$A$2:$B$342,2,0),"")</f>
        <v/>
      </c>
      <c r="N255" s="761"/>
      <c r="O255" s="762" t="str">
        <f>IFERROR(VLOOKUP(O254,科目・教員!$A$2:$B$342,2,0),"")</f>
        <v/>
      </c>
      <c r="P255" s="761"/>
      <c r="Q255" s="762" t="str">
        <f>IFERROR(VLOOKUP(Q254,科目・教員!$A$2:$B$342,2,0),"")</f>
        <v/>
      </c>
      <c r="R255" s="761"/>
      <c r="S255" s="748" t="str">
        <f>IFERROR(VLOOKUP(S254,科目・教員!$A$2:$B$342,2,0),"")</f>
        <v/>
      </c>
      <c r="T255" s="761"/>
      <c r="V255" s="20"/>
      <c r="Y255" s="673" t="s">
        <v>225</v>
      </c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5"/>
      <c r="B256" s="15" t="s">
        <v>65</v>
      </c>
      <c r="C256" s="763" t="str">
        <f>VLOOKUP($C253,'2026年度(1年後期)'!$B$5:$N$207,COLUMN('2026年度(1年後期)'!$C$5)+1,0)&amp;""</f>
        <v/>
      </c>
      <c r="D256" s="761"/>
      <c r="E256" s="762" t="str">
        <f>VLOOKUP($C253,'2026年度(2年後期)'!$B$5:$N$207,COLUMN('2026年度(2年後期)'!$C$5)+1,0)&amp;""</f>
        <v/>
      </c>
      <c r="F256" s="761"/>
      <c r="G256" s="762" t="str">
        <f>VLOOKUP($C253,'2026年度(3年後期)'!$B$5:$N$207,COLUMN('2026年度(3年後期)'!$C$5)+1,0)&amp;""</f>
        <v/>
      </c>
      <c r="H256" s="761"/>
      <c r="I256" s="762" t="str">
        <f>VLOOKUP($C253,'2026年度(4年後期)'!$B$5:$N$206,COLUMN('2026年度(4年後期)'!$C$5)+1,0)&amp;""</f>
        <v/>
      </c>
      <c r="J256" s="761"/>
      <c r="K256" s="748" t="str">
        <f>VLOOKUP($C253,'2026年度(助産後期)'!$B$5:$N$207,COLUMN('2026年度(助産後期)'!$C$5)+1,0)&amp;""</f>
        <v/>
      </c>
      <c r="L256" s="764"/>
      <c r="M256" s="760" t="str">
        <f>VLOOKUP($C253,'2026年度(M1後期)'!$B$5:$N$207,COLUMN('2026年度(M1後期)'!$C$5)+1,0)&amp;""</f>
        <v/>
      </c>
      <c r="N256" s="761"/>
      <c r="O256" s="762" t="str">
        <f>VLOOKUP($C253,'2026年度(M2後期)'!$B$5:$N$207,COLUMN('2026年度(M2後期)'!$C$5)+1,0)&amp;""</f>
        <v/>
      </c>
      <c r="P256" s="761"/>
      <c r="Q256" s="762" t="str">
        <f>VLOOKUP($C253,'2026年度(D1後期)'!$B$5:$N$207,COLUMN('2026年度(D1後期)'!$C$5)+1,0)&amp;""</f>
        <v/>
      </c>
      <c r="R256" s="761"/>
      <c r="S256" s="748" t="str">
        <f>VLOOKUP($C253,'2026年度(D23後期)'!$B$5:$N$207,COLUMN('2026年度(D23後期)'!$C$5)+1,0)&amp;""</f>
        <v/>
      </c>
      <c r="T256" s="761"/>
      <c r="U256" s="576"/>
      <c r="Y256" s="673" t="s">
        <v>227</v>
      </c>
      <c r="Z256" s="755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</row>
    <row r="257" spans="1:74" ht="13.5" customHeight="1">
      <c r="A257" s="756"/>
      <c r="B257" s="16" t="s">
        <v>68</v>
      </c>
      <c r="C257" s="746"/>
      <c r="D257" s="765"/>
      <c r="E257" s="743"/>
      <c r="F257" s="765"/>
      <c r="G257" s="743"/>
      <c r="H257" s="765"/>
      <c r="I257" s="743"/>
      <c r="J257" s="765"/>
      <c r="K257" s="745"/>
      <c r="L257" s="766"/>
      <c r="M257" s="776"/>
      <c r="N257" s="765"/>
      <c r="O257" s="743"/>
      <c r="P257" s="765"/>
      <c r="Q257" s="743"/>
      <c r="R257" s="765"/>
      <c r="S257" s="745"/>
      <c r="T257" s="765"/>
      <c r="U257" s="576"/>
      <c r="Y257" s="673" t="s">
        <v>228</v>
      </c>
      <c r="Z257" s="756"/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55" t="s">
        <v>73</v>
      </c>
      <c r="B258" s="15" t="s">
        <v>53</v>
      </c>
      <c r="C258" s="767" t="str">
        <f>VLOOKUP($C253,'2026年度(1年後期)'!$B$5:$N$207,COLUMN('2026年度(1年後期)'!$E$5),0)&amp;""</f>
        <v/>
      </c>
      <c r="D258" s="768"/>
      <c r="E258" s="771" t="str">
        <f>VLOOKUP($C253,'2026年度(2年後期)'!$B$5:$N$207,COLUMN('2026年度(2年後期)'!$E$5),0)&amp;""</f>
        <v/>
      </c>
      <c r="F258" s="768"/>
      <c r="G258" s="771" t="str">
        <f>VLOOKUP($C253,'2026年度(3年後期)'!$B$5:$N$207,COLUMN('2026年度(3年後期)'!$E$5),0)&amp;""</f>
        <v/>
      </c>
      <c r="H258" s="768"/>
      <c r="I258" s="771" t="str">
        <f>VLOOKUP($C253,'2026年度(4年後期)'!$B$5:$N$206,COLUMN('2026年度(4年後期)'!$E$5),0)&amp;""</f>
        <v/>
      </c>
      <c r="J258" s="768"/>
      <c r="K258" s="752" t="str">
        <f>VLOOKUP($C253,'2026年度(助産後期)'!$B$5:$N$207,COLUMN('2026年度(助産後期)'!$E$5),0)&amp;""</f>
        <v/>
      </c>
      <c r="L258" s="769"/>
      <c r="M258" s="767" t="str">
        <f>VLOOKUP($C253,'2026年度(M1後期)'!$B$5:$N$207,COLUMN('2026年度(M1後期)'!$E$5),0)&amp;""</f>
        <v/>
      </c>
      <c r="N258" s="768"/>
      <c r="O258" s="752" t="str">
        <f>VLOOKUP($C253,'2026年度(M2後期)'!$B$5:$N$207,COLUMN('2026年度(M2後期)'!$E$5),0)&amp;""</f>
        <v/>
      </c>
      <c r="P258" s="768"/>
      <c r="Q258" s="752" t="str">
        <f>VLOOKUP($C253,'2026年度(D1後期)'!$B$5:$N$207,COLUMN('2026年度(D1後期)'!$E$5),0)&amp;""</f>
        <v/>
      </c>
      <c r="R258" s="768"/>
      <c r="S258" s="752" t="str">
        <f>VLOOKUP($C253,'2026年度(D23後期)'!$B$5:$N$207,COLUMN('2026年度(D23後期)'!$E$5),0)&amp;""</f>
        <v/>
      </c>
      <c r="T258" s="768"/>
      <c r="U258" s="576"/>
      <c r="Y258" s="673"/>
      <c r="Z258" s="755" t="str">
        <f>A258</f>
        <v>２時限（11：00～12：30）</v>
      </c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</row>
    <row r="259" spans="1:74" ht="13.5" customHeight="1">
      <c r="A259" s="755"/>
      <c r="B259" s="15" t="s">
        <v>61</v>
      </c>
      <c r="C259" s="763" t="str">
        <f>IFERROR(VLOOKUP(C258,科目・教員!$A$2:$B$342,2,0),"")</f>
        <v/>
      </c>
      <c r="D259" s="761"/>
      <c r="E259" s="762" t="str">
        <f>IFERROR(VLOOKUP(E258,科目・教員!$A$2:$B$342,2,0),"")</f>
        <v/>
      </c>
      <c r="F259" s="761"/>
      <c r="G259" s="762" t="str">
        <f>IFERROR(VLOOKUP(G258,科目・教員!$A$2:$B$342,2,0),"")</f>
        <v/>
      </c>
      <c r="H259" s="761"/>
      <c r="I259" s="762" t="str">
        <f>IFERROR(VLOOKUP(I258,科目・教員!$A$2:$B$342,2,0),"")</f>
        <v/>
      </c>
      <c r="J259" s="761"/>
      <c r="K259" s="748" t="str">
        <f>IFERROR(VLOOKUP(K258,科目・教員!$A$2:$B$342,2,0),"")</f>
        <v/>
      </c>
      <c r="L259" s="764"/>
      <c r="M259" s="763" t="str">
        <f>IFERROR(VLOOKUP(M258,科目・教員!$A$2:$B$342,2,0),"")</f>
        <v/>
      </c>
      <c r="N259" s="761"/>
      <c r="O259" s="748" t="str">
        <f>IFERROR(VLOOKUP(O258,科目・教員!$A$2:$B$342,2,0),"")</f>
        <v/>
      </c>
      <c r="P259" s="761"/>
      <c r="Q259" s="748" t="str">
        <f>IFERROR(VLOOKUP(Q258,科目・教員!$A$2:$B$342,2,0),"")</f>
        <v/>
      </c>
      <c r="R259" s="761"/>
      <c r="S259" s="748" t="str">
        <f>IFERROR(VLOOKUP(S258,科目・教員!$A$2:$B$342,2,0),"")</f>
        <v/>
      </c>
      <c r="T259" s="761"/>
      <c r="U259" s="576"/>
      <c r="Y259" s="673" t="s">
        <v>241</v>
      </c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55"/>
      <c r="B260" s="15" t="s">
        <v>65</v>
      </c>
      <c r="C260" s="763" t="str">
        <f>VLOOKUP($C253,'2026年度(1年後期)'!$B$5:$N$207,COLUMN('2026年度(1年後期)'!$E$5)+1,0)&amp;""</f>
        <v/>
      </c>
      <c r="D260" s="761"/>
      <c r="E260" s="762" t="str">
        <f>VLOOKUP($C253,'2026年度(2年後期)'!$B$5:$N$207,COLUMN('2026年度(2年後期)'!$E$5)+1,0)&amp;""</f>
        <v/>
      </c>
      <c r="F260" s="761"/>
      <c r="G260" s="762" t="str">
        <f>VLOOKUP($C253,'2026年度(3年後期)'!$B$5:$N$207,COLUMN('2026年度(3年後期)'!$E$5)+1,0)&amp;""</f>
        <v/>
      </c>
      <c r="H260" s="761"/>
      <c r="I260" s="762" t="str">
        <f>VLOOKUP($C253,'2026年度(4年後期)'!$B$5:$N$206,COLUMN('2026年度(4年後期)'!$E$5)+1,0)&amp;""</f>
        <v/>
      </c>
      <c r="J260" s="761"/>
      <c r="K260" s="748" t="str">
        <f>VLOOKUP($C253,'2026年度(助産後期)'!$B$5:$N$207,COLUMN('2026年度(助産後期)'!$E$5)+1,0)&amp;""</f>
        <v/>
      </c>
      <c r="L260" s="764"/>
      <c r="M260" s="763" t="str">
        <f>VLOOKUP($C253,'2026年度(M1後期)'!$B$5:$N$207,COLUMN('2026年度(M1後期)'!$E$5)+1,0)&amp;""</f>
        <v/>
      </c>
      <c r="N260" s="761"/>
      <c r="O260" s="748" t="str">
        <f>VLOOKUP($C253,'2026年度(M2後期)'!$B$5:$N$207,COLUMN('2026年度(M2後期)'!$E$5)+1,0)&amp;""</f>
        <v/>
      </c>
      <c r="P260" s="761"/>
      <c r="Q260" s="748" t="str">
        <f>VLOOKUP($C253,'2026年度(D1後期)'!$B$5:$N$207,COLUMN('2026年度(D1後期)'!$E$5)+1,0)&amp;""</f>
        <v/>
      </c>
      <c r="R260" s="761"/>
      <c r="S260" s="748" t="str">
        <f>VLOOKUP($C253,'2026年度(D23後期)'!$B$5:$N$207,COLUMN('2026年度(D23後期)'!$E$5)+1,0)&amp;""</f>
        <v/>
      </c>
      <c r="T260" s="761"/>
      <c r="U260" s="21"/>
      <c r="Y260" s="673" t="s">
        <v>242</v>
      </c>
      <c r="Z260" s="755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</row>
    <row r="261" spans="1:74" ht="13.5" customHeight="1">
      <c r="A261" s="770"/>
      <c r="B261" s="16" t="s">
        <v>68</v>
      </c>
      <c r="C261" s="746"/>
      <c r="D261" s="744"/>
      <c r="E261" s="743"/>
      <c r="F261" s="744"/>
      <c r="G261" s="743"/>
      <c r="H261" s="744"/>
      <c r="I261" s="743"/>
      <c r="J261" s="744"/>
      <c r="K261" s="745"/>
      <c r="L261" s="745"/>
      <c r="M261" s="746"/>
      <c r="N261" s="744"/>
      <c r="O261" s="745"/>
      <c r="P261" s="744"/>
      <c r="Q261" s="745"/>
      <c r="R261" s="744"/>
      <c r="S261" s="745"/>
      <c r="T261" s="744"/>
      <c r="U261" s="32"/>
      <c r="Y261" s="673" t="s">
        <v>222</v>
      </c>
      <c r="Z261" s="756"/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54" t="s">
        <v>79</v>
      </c>
      <c r="B262" s="17" t="s">
        <v>80</v>
      </c>
      <c r="C262" s="767"/>
      <c r="D262" s="768"/>
      <c r="E262" s="771"/>
      <c r="F262" s="768"/>
      <c r="G262" s="771"/>
      <c r="H262" s="768"/>
      <c r="I262" s="771"/>
      <c r="J262" s="768"/>
      <c r="K262" s="752"/>
      <c r="L262" s="769"/>
      <c r="M262" s="767"/>
      <c r="N262" s="768"/>
      <c r="O262" s="752"/>
      <c r="P262" s="768"/>
      <c r="Q262" s="752"/>
      <c r="R262" s="768"/>
      <c r="S262" s="752"/>
      <c r="T262" s="768"/>
      <c r="U262" s="21"/>
      <c r="Y262" s="673" t="s">
        <v>111</v>
      </c>
      <c r="Z262" s="755" t="str">
        <f>A262</f>
        <v>昼休み（12：30～13：30）</v>
      </c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</row>
    <row r="263" spans="1:74" ht="13.5" customHeight="1">
      <c r="A263" s="755"/>
      <c r="B263" s="17" t="s">
        <v>83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Y263" s="673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5"/>
      <c r="B264" s="17" t="s">
        <v>65</v>
      </c>
      <c r="C264" s="763"/>
      <c r="D264" s="761"/>
      <c r="E264" s="762"/>
      <c r="F264" s="761"/>
      <c r="G264" s="762"/>
      <c r="H264" s="761"/>
      <c r="I264" s="762"/>
      <c r="J264" s="761"/>
      <c r="K264" s="748"/>
      <c r="L264" s="764"/>
      <c r="M264" s="763"/>
      <c r="N264" s="761"/>
      <c r="O264" s="748"/>
      <c r="P264" s="761"/>
      <c r="Q264" s="748"/>
      <c r="R264" s="761"/>
      <c r="S264" s="748"/>
      <c r="T264" s="761"/>
      <c r="U264" s="21"/>
      <c r="Y264" s="673"/>
      <c r="Z264" s="755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</row>
    <row r="265" spans="1:74" ht="13.5" customHeight="1">
      <c r="A265" s="756"/>
      <c r="B265" s="18" t="s">
        <v>68</v>
      </c>
      <c r="C265" s="772"/>
      <c r="D265" s="773"/>
      <c r="E265" s="774"/>
      <c r="F265" s="773"/>
      <c r="G265" s="774"/>
      <c r="H265" s="773"/>
      <c r="I265" s="774"/>
      <c r="J265" s="773"/>
      <c r="K265" s="775"/>
      <c r="L265" s="775"/>
      <c r="M265" s="772"/>
      <c r="N265" s="773"/>
      <c r="O265" s="775"/>
      <c r="P265" s="773"/>
      <c r="Q265" s="775"/>
      <c r="R265" s="773"/>
      <c r="S265" s="775"/>
      <c r="T265" s="773"/>
      <c r="U265" s="21"/>
      <c r="Y265" s="673"/>
      <c r="Z265" s="756"/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55" t="s">
        <v>87</v>
      </c>
      <c r="B266" s="15" t="s">
        <v>53</v>
      </c>
      <c r="C266" s="751" t="str">
        <f>VLOOKUP($C253,'2026年度(1年後期)'!$B$5:$N$207,COLUMN('2026年度(1年後期)'!$G$5),0)&amp;""</f>
        <v/>
      </c>
      <c r="D266" s="752"/>
      <c r="E266" s="757" t="str">
        <f>VLOOKUP($C253,'2026年度(2年後期)'!$B$5:$N$207,COLUMN('2026年度(2年後期)'!$G$5),0)&amp;""</f>
        <v/>
      </c>
      <c r="F266" s="752"/>
      <c r="G266" s="757" t="str">
        <f>VLOOKUP($C253,'2026年度(3年後期)'!$B$5:$N$207,COLUMN('2026年度(3年後期)'!$G$5),0)&amp;""</f>
        <v/>
      </c>
      <c r="H266" s="752"/>
      <c r="I266" s="757" t="str">
        <f>VLOOKUP($C253,'2026年度(4年後期)'!$B$5:$N$206,COLUMN('2026年度(4年後期)'!$G$5),0)&amp;""</f>
        <v/>
      </c>
      <c r="J266" s="752"/>
      <c r="K266" s="753" t="str">
        <f>VLOOKUP($C253,'2026年度(助産後期)'!$B$5:$N$207,COLUMN('2026年度(助産後期)'!$G$5),0)&amp;""</f>
        <v/>
      </c>
      <c r="L266" s="753"/>
      <c r="M266" s="751" t="str">
        <f>VLOOKUP($C253,'2026年度(M1後期)'!$B$5:$N$207,COLUMN('2026年度(M1後期)'!$G$5),0)&amp;""</f>
        <v/>
      </c>
      <c r="N266" s="752"/>
      <c r="O266" s="753" t="str">
        <f>VLOOKUP($C253,'2026年度(M2後期)'!$B$5:$N$207,COLUMN('2026年度(M2後期)'!$G$5),0)&amp;""</f>
        <v/>
      </c>
      <c r="P266" s="752"/>
      <c r="Q266" s="753" t="str">
        <f>VLOOKUP($C253,'2026年度(D1後期)'!$B$5:$N$207,COLUMN('2026年度(D1後期)'!$G$5),0)&amp;""</f>
        <v/>
      </c>
      <c r="R266" s="752"/>
      <c r="S266" s="753" t="str">
        <f>VLOOKUP($C253,'2026年度(D23後期)'!$B$5:$N$207,COLUMN('2026年度(D23後期)'!$G$5),0)&amp;""</f>
        <v/>
      </c>
      <c r="T266" s="752"/>
      <c r="U266" s="21"/>
      <c r="Y266" s="673"/>
      <c r="Z266" s="755" t="str">
        <f>A266</f>
        <v>３時限（13：30～15：00）</v>
      </c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</row>
    <row r="267" spans="1:74" ht="13.5" customHeight="1">
      <c r="A267" s="755"/>
      <c r="B267" s="15" t="s">
        <v>61</v>
      </c>
      <c r="C267" s="749" t="str">
        <f>IFERROR(VLOOKUP(C266,科目・教員!$A$2:$B$342,2,0),"")</f>
        <v/>
      </c>
      <c r="D267" s="748"/>
      <c r="E267" s="750" t="str">
        <f>IFERROR(VLOOKUP(E266,科目・教員!$A$2:$B$342,2,0),"")</f>
        <v/>
      </c>
      <c r="F267" s="748"/>
      <c r="G267" s="750" t="str">
        <f>IFERROR(VLOOKUP(G266,科目・教員!$A$2:$B$342,2,0),"")</f>
        <v/>
      </c>
      <c r="H267" s="748"/>
      <c r="I267" s="750" t="str">
        <f>IFERROR(VLOOKUP(I266,科目・教員!$A$2:$B$342,2,0),"")</f>
        <v/>
      </c>
      <c r="J267" s="748"/>
      <c r="K267" s="747" t="str">
        <f>IFERROR(VLOOKUP(K266,科目・教員!$A$2:$B$342,2,0),"")</f>
        <v/>
      </c>
      <c r="L267" s="747"/>
      <c r="M267" s="749" t="str">
        <f>IFERROR(VLOOKUP(M266,科目・教員!$A$2:$B$342,2,0),"")</f>
        <v/>
      </c>
      <c r="N267" s="748"/>
      <c r="O267" s="747" t="str">
        <f>IFERROR(VLOOKUP(O266,科目・教員!$A$2:$B$342,2,0),"")</f>
        <v/>
      </c>
      <c r="P267" s="748"/>
      <c r="Q267" s="747" t="str">
        <f>IFERROR(VLOOKUP(Q266,科目・教員!$A$2:$B$342,2,0),"")</f>
        <v/>
      </c>
      <c r="R267" s="748"/>
      <c r="S267" s="747" t="str">
        <f>IFERROR(VLOOKUP(S266,科目・教員!$A$2:$B$342,2,0),"")</f>
        <v/>
      </c>
      <c r="T267" s="748"/>
      <c r="U267" s="21"/>
      <c r="Y267" s="673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55"/>
      <c r="B268" s="15" t="s">
        <v>65</v>
      </c>
      <c r="C268" s="749" t="str">
        <f>VLOOKUP($C253,'2026年度(1年後期)'!$B$5:$N$207,COLUMN('2026年度(1年後期)'!$G$5)+1,0)&amp;""</f>
        <v/>
      </c>
      <c r="D268" s="748"/>
      <c r="E268" s="750" t="str">
        <f>VLOOKUP($C253,'2026年度(2年後期)'!$B$5:$N$207,COLUMN('2026年度(2年後期)'!$G$5)+1,0)&amp;""</f>
        <v/>
      </c>
      <c r="F268" s="748"/>
      <c r="G268" s="750" t="str">
        <f>VLOOKUP($C253,'2026年度(3年後期)'!$B$5:$N$207,COLUMN('2026年度(3年後期)'!$G$5)+1,0)&amp;""</f>
        <v/>
      </c>
      <c r="H268" s="748"/>
      <c r="I268" s="750" t="str">
        <f>VLOOKUP($C253,'2026年度(4年後期)'!$B$5:$N$206,COLUMN('2026年度(4年後期)'!$G$5)+1,0)&amp;""</f>
        <v/>
      </c>
      <c r="J268" s="748"/>
      <c r="K268" s="747" t="str">
        <f>VLOOKUP($C253,'2026年度(助産後期)'!$B$5:$N$207,COLUMN('2026年度(助産後期)'!$G$5)+1,0)&amp;""</f>
        <v/>
      </c>
      <c r="L268" s="747"/>
      <c r="M268" s="749" t="str">
        <f>VLOOKUP($C253,'2026年度(M1後期)'!$B$5:$N$207,COLUMN('2026年度(M1後期)'!$G$5)+1,0)&amp;""</f>
        <v/>
      </c>
      <c r="N268" s="748"/>
      <c r="O268" s="747" t="str">
        <f>VLOOKUP($C253,'2026年度(M2後期)'!$B$5:$N$207,COLUMN('2026年度(M2後期)'!$G$5)+1,0)&amp;""</f>
        <v/>
      </c>
      <c r="P268" s="748"/>
      <c r="Q268" s="747" t="str">
        <f>VLOOKUP($C253,'2026年度(D1後期)'!$B$5:$N$207,COLUMN('2026年度(D1後期)'!$G$5)+1,0)&amp;""</f>
        <v/>
      </c>
      <c r="R268" s="748"/>
      <c r="S268" s="747" t="str">
        <f>VLOOKUP($C253,'2026年度(D23後期)'!$B$5:$N$207,COLUMN('2026年度(D23後期)'!$G$5)+1,0)&amp;""</f>
        <v/>
      </c>
      <c r="T268" s="748"/>
      <c r="U268" s="21"/>
      <c r="Y268" s="673"/>
      <c r="Z268" s="755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</row>
    <row r="269" spans="1:74" ht="13.5" customHeight="1">
      <c r="A269" s="770"/>
      <c r="B269" s="16" t="s">
        <v>68</v>
      </c>
      <c r="C269" s="746"/>
      <c r="D269" s="744"/>
      <c r="E269" s="743"/>
      <c r="F269" s="744"/>
      <c r="G269" s="743"/>
      <c r="H269" s="744"/>
      <c r="I269" s="743"/>
      <c r="J269" s="744"/>
      <c r="K269" s="745"/>
      <c r="L269" s="745"/>
      <c r="M269" s="746"/>
      <c r="N269" s="744"/>
      <c r="O269" s="745"/>
      <c r="P269" s="744"/>
      <c r="Q269" s="745"/>
      <c r="R269" s="744"/>
      <c r="S269" s="745"/>
      <c r="T269" s="744"/>
      <c r="U269" s="21"/>
      <c r="Y269" s="673"/>
      <c r="Z269" s="756"/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55" t="s">
        <v>103</v>
      </c>
      <c r="B270" s="15" t="s">
        <v>53</v>
      </c>
      <c r="C270" s="751" t="str">
        <f>VLOOKUP($C253,'2026年度(1年後期)'!$B$5:$N$207,COLUMN('2026年度(1年後期)'!$I$5),0)&amp;""</f>
        <v/>
      </c>
      <c r="D270" s="752"/>
      <c r="E270" s="757" t="str">
        <f>VLOOKUP($C253,'2026年度(2年後期)'!$B$5:$N$207,COLUMN('2026年度(2年後期)'!$I$5),0)&amp;""</f>
        <v/>
      </c>
      <c r="F270" s="752"/>
      <c r="G270" s="757" t="str">
        <f>VLOOKUP($C253,'2026年度(3年後期)'!$B$5:$N$207,COLUMN('2026年度(3年後期)'!$I$5),0)&amp;""</f>
        <v/>
      </c>
      <c r="H270" s="752"/>
      <c r="I270" s="757" t="str">
        <f>VLOOKUP($C253,'2026年度(4年後期)'!$B$5:$N$206,COLUMN('2026年度(4年後期)'!$I$5),0)&amp;""</f>
        <v/>
      </c>
      <c r="J270" s="752"/>
      <c r="K270" s="753" t="str">
        <f>VLOOKUP($C253,'2026年度(助産後期)'!$B$5:$N$207,COLUMN('2026年度(助産後期)'!$I$5),0)&amp;""</f>
        <v/>
      </c>
      <c r="L270" s="753"/>
      <c r="M270" s="751" t="str">
        <f>VLOOKUP($C253,'2026年度(M1後期)'!$B$5:$N$207,COLUMN('2026年度(M1後期)'!$I$5),0)&amp;""</f>
        <v/>
      </c>
      <c r="N270" s="752"/>
      <c r="O270" s="753" t="str">
        <f>VLOOKUP($C253,'2026年度(M2後期)'!$B$5:$N$207,COLUMN('2026年度(M2後期)'!$I$5),0)&amp;""</f>
        <v/>
      </c>
      <c r="P270" s="752"/>
      <c r="Q270" s="753" t="str">
        <f>VLOOKUP($C253,'2026年度(D1後期)'!$B$5:$N$207,COLUMN('2026年度(D1後期)'!$I$5),0)&amp;""</f>
        <v/>
      </c>
      <c r="R270" s="752"/>
      <c r="S270" s="753" t="str">
        <f>VLOOKUP($C253,'2026年度(D23後期)'!$B$5:$N$207,COLUMN('2026年度(D23後期)'!$I$5),0)&amp;""</f>
        <v/>
      </c>
      <c r="T270" s="752"/>
      <c r="U270" s="21"/>
      <c r="Y270" s="673"/>
      <c r="Z270" s="755" t="str">
        <f>A270</f>
        <v>４時限（15：10～16：40）</v>
      </c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</row>
    <row r="271" spans="1:74" ht="13.5" customHeight="1">
      <c r="A271" s="755"/>
      <c r="B271" s="15" t="s">
        <v>61</v>
      </c>
      <c r="C271" s="749" t="str">
        <f>IFERROR(VLOOKUP(C270,科目・教員!$A$2:$B$342,2,0),"")</f>
        <v/>
      </c>
      <c r="D271" s="748"/>
      <c r="E271" s="750" t="str">
        <f>IFERROR(VLOOKUP(E270,科目・教員!$A$2:$B$342,2,0),"")</f>
        <v/>
      </c>
      <c r="F271" s="748"/>
      <c r="G271" s="750" t="str">
        <f>IFERROR(VLOOKUP(G270,科目・教員!$A$2:$B$342,2,0),"")</f>
        <v/>
      </c>
      <c r="H271" s="748"/>
      <c r="I271" s="750" t="str">
        <f>IFERROR(VLOOKUP(I270,科目・教員!$A$2:$B$342,2,0),"")</f>
        <v/>
      </c>
      <c r="J271" s="748"/>
      <c r="K271" s="747" t="str">
        <f>IFERROR(VLOOKUP(K270,科目・教員!$A$2:$B$342,2,0),"")</f>
        <v/>
      </c>
      <c r="L271" s="747"/>
      <c r="M271" s="749" t="str">
        <f>IFERROR(VLOOKUP(M270,科目・教員!$A$2:$B$342,2,0),"")</f>
        <v/>
      </c>
      <c r="N271" s="748"/>
      <c r="O271" s="747" t="str">
        <f>IFERROR(VLOOKUP(O270,科目・教員!$A$2:$B$342,2,0),"")</f>
        <v/>
      </c>
      <c r="P271" s="748"/>
      <c r="Q271" s="747" t="str">
        <f>IFERROR(VLOOKUP(Q270,科目・教員!$A$2:$B$342,2,0),"")</f>
        <v/>
      </c>
      <c r="R271" s="748"/>
      <c r="S271" s="747" t="str">
        <f>IFERROR(VLOOKUP(S270,科目・教員!$A$2:$B$342,2,0),"")</f>
        <v/>
      </c>
      <c r="T271" s="748"/>
      <c r="U271" s="21"/>
      <c r="Y271" s="673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5"/>
      <c r="B272" s="15" t="s">
        <v>65</v>
      </c>
      <c r="C272" s="749" t="str">
        <f>VLOOKUP($C253,'2026年度(1年後期)'!$B$5:$N$207,COLUMN('2026年度(1年後期)'!$I$5)+1,0)&amp;""</f>
        <v/>
      </c>
      <c r="D272" s="748"/>
      <c r="E272" s="750" t="str">
        <f>VLOOKUP($C253,'2026年度(2年後期)'!$B$5:$N$207,COLUMN('2026年度(2年後期)'!$I$5)+1,0)&amp;""</f>
        <v/>
      </c>
      <c r="F272" s="748"/>
      <c r="G272" s="750" t="str">
        <f>VLOOKUP($C253,'2026年度(3年後期)'!$B$5:$N$207,COLUMN('2026年度(3年後期)'!$I$5)+1,0)&amp;""</f>
        <v/>
      </c>
      <c r="H272" s="748"/>
      <c r="I272" s="750" t="str">
        <f>VLOOKUP($C253,'2026年度(4年後期)'!$B$5:$N$206,COLUMN('2026年度(4年後期)'!$I$5)+1,0)&amp;""</f>
        <v/>
      </c>
      <c r="J272" s="748"/>
      <c r="K272" s="747" t="str">
        <f>VLOOKUP($C253,'2026年度(助産後期)'!$B$5:$N$207,COLUMN('2026年度(助産後期)'!$I$5)+1,0)&amp;""</f>
        <v/>
      </c>
      <c r="L272" s="747"/>
      <c r="M272" s="749" t="str">
        <f>VLOOKUP($C253,'2026年度(M1後期)'!$B$5:$N$207,COLUMN('2026年度(M1後期)'!$I$5)+1,0)&amp;""</f>
        <v/>
      </c>
      <c r="N272" s="748"/>
      <c r="O272" s="747" t="str">
        <f>VLOOKUP($C253,'2026年度(M2後期)'!$B$5:$N$207,COLUMN('2026年度(M2後期)'!$I$5)+1,0)&amp;""</f>
        <v/>
      </c>
      <c r="P272" s="748"/>
      <c r="Q272" s="747" t="str">
        <f>VLOOKUP($C253,'2026年度(D1後期)'!$B$5:$N$207,COLUMN('2026年度(D1後期)'!$I$5)+1,0)&amp;""</f>
        <v/>
      </c>
      <c r="R272" s="748"/>
      <c r="S272" s="747" t="str">
        <f>VLOOKUP($C253,'2026年度(D23後期)'!$B$5:$N$207,COLUMN('2026年度(D23後期)'!$I$5)+1,0)&amp;""</f>
        <v/>
      </c>
      <c r="T272" s="748"/>
      <c r="U272" s="21"/>
      <c r="Y272" s="673"/>
      <c r="Z272" s="755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</row>
    <row r="273" spans="1:74" ht="13.5" customHeight="1">
      <c r="A273" s="756"/>
      <c r="B273" s="16" t="s">
        <v>68</v>
      </c>
      <c r="C273" s="746"/>
      <c r="D273" s="744"/>
      <c r="E273" s="743"/>
      <c r="F273" s="744"/>
      <c r="G273" s="743"/>
      <c r="H273" s="744"/>
      <c r="I273" s="743"/>
      <c r="J273" s="744"/>
      <c r="K273" s="745"/>
      <c r="L273" s="745"/>
      <c r="M273" s="746"/>
      <c r="N273" s="744"/>
      <c r="O273" s="745"/>
      <c r="P273" s="744"/>
      <c r="Q273" s="745"/>
      <c r="R273" s="744"/>
      <c r="S273" s="745"/>
      <c r="T273" s="744"/>
      <c r="U273" s="21"/>
      <c r="Y273" s="673"/>
      <c r="Z273" s="756"/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55" t="s">
        <v>112</v>
      </c>
      <c r="B274" s="15" t="s">
        <v>53</v>
      </c>
      <c r="C274" s="751" t="str">
        <f>VLOOKUP($C253,'2026年度(1年後期)'!$B$5:$N$207,COLUMN('2026年度(1年後期)'!$K$5),0)&amp;""</f>
        <v/>
      </c>
      <c r="D274" s="752"/>
      <c r="E274" s="757" t="str">
        <f>VLOOKUP($C253,'2026年度(2年後期)'!$B$5:$N$207,COLUMN('2026年度(2年後期)'!$K$5),0)&amp;""</f>
        <v/>
      </c>
      <c r="F274" s="752"/>
      <c r="G274" s="757" t="str">
        <f>VLOOKUP($C253,'2026年度(3年後期)'!$B$5:$N$207,COLUMN('2026年度(3年後期)'!$K$5),0)&amp;""</f>
        <v/>
      </c>
      <c r="H274" s="752"/>
      <c r="I274" s="757" t="str">
        <f>VLOOKUP($C253,'2026年度(4年後期)'!$B$5:$N$206,COLUMN('2026年度(4年後期)'!$K$5),0)&amp;""</f>
        <v/>
      </c>
      <c r="J274" s="752"/>
      <c r="K274" s="753" t="str">
        <f>VLOOKUP($C253,'2026年度(助産後期)'!$B$5:$N$207,COLUMN('2026年度(助産後期)'!$K$5),0)&amp;""</f>
        <v/>
      </c>
      <c r="L274" s="753"/>
      <c r="M274" s="751" t="str">
        <f>VLOOKUP($C253,'2026年度(M1後期)'!$B$5:$N$207,COLUMN('2026年度(M1後期)'!$K$5),0)&amp;""</f>
        <v/>
      </c>
      <c r="N274" s="752"/>
      <c r="O274" s="753" t="str">
        <f>VLOOKUP($C253,'2026年度(M2後期)'!$B$5:$N$207,COLUMN('2026年度(M2後期)'!$K$5),0)&amp;""</f>
        <v/>
      </c>
      <c r="P274" s="752"/>
      <c r="Q274" s="753" t="str">
        <f>VLOOKUP($C253,'2026年度(D1後期)'!$B$5:$N$207,COLUMN('2026年度(D1後期)'!$K$5),0)&amp;""</f>
        <v/>
      </c>
      <c r="R274" s="752"/>
      <c r="S274" s="753" t="str">
        <f>VLOOKUP($C253,'2026年度(D23後期)'!$B$5:$N$207,COLUMN('2026年度(D23後期)'!$K$5),0)&amp;""</f>
        <v/>
      </c>
      <c r="T274" s="752"/>
      <c r="U274" s="21"/>
      <c r="Y274" s="673"/>
      <c r="Z274" s="755" t="str">
        <f>A274</f>
        <v>５時限（16：50～18：20）</v>
      </c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</row>
    <row r="275" spans="1:74" ht="13.5" customHeight="1">
      <c r="A275" s="755"/>
      <c r="B275" s="15" t="s">
        <v>61</v>
      </c>
      <c r="C275" s="749" t="str">
        <f>IFERROR(VLOOKUP(C274,科目・教員!$A$2:$B$342,2,0),"")</f>
        <v/>
      </c>
      <c r="D275" s="748"/>
      <c r="E275" s="750" t="str">
        <f>IFERROR(VLOOKUP(E274,科目・教員!$A$2:$B$342,2,0),"")</f>
        <v/>
      </c>
      <c r="F275" s="748"/>
      <c r="G275" s="750" t="str">
        <f>IFERROR(VLOOKUP(G274,科目・教員!$A$2:$B$342,2,0),"")</f>
        <v/>
      </c>
      <c r="H275" s="748"/>
      <c r="I275" s="750" t="str">
        <f>IFERROR(VLOOKUP(I274,科目・教員!$A$2:$B$342,2,0),"")</f>
        <v/>
      </c>
      <c r="J275" s="748"/>
      <c r="K275" s="747" t="str">
        <f>IFERROR(VLOOKUP(K274,科目・教員!$A$2:$B$342,2,0),"")</f>
        <v/>
      </c>
      <c r="L275" s="747"/>
      <c r="M275" s="749" t="str">
        <f>IFERROR(VLOOKUP(M274,科目・教員!$A$2:$B$342,2,0),"")</f>
        <v/>
      </c>
      <c r="N275" s="748"/>
      <c r="O275" s="747" t="str">
        <f>IFERROR(VLOOKUP(O274,科目・教員!$A$2:$B$342,2,0),"")</f>
        <v/>
      </c>
      <c r="P275" s="748"/>
      <c r="Q275" s="747" t="str">
        <f>IFERROR(VLOOKUP(Q274,科目・教員!$A$2:$B$342,2,0),"")</f>
        <v/>
      </c>
      <c r="R275" s="748"/>
      <c r="S275" s="747" t="str">
        <f>IFERROR(VLOOKUP(S274,科目・教員!$A$2:$B$342,2,0),"")</f>
        <v/>
      </c>
      <c r="T275" s="748"/>
      <c r="U275" s="21"/>
      <c r="Y275" s="673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5"/>
      <c r="B276" s="15" t="s">
        <v>65</v>
      </c>
      <c r="C276" s="749" t="str">
        <f>VLOOKUP($C253,'2026年度(1年後期)'!$B$5:$N$207,COLUMN('2026年度(1年後期)'!$K$5)+1,0)&amp;""</f>
        <v/>
      </c>
      <c r="D276" s="748"/>
      <c r="E276" s="750" t="str">
        <f>VLOOKUP($C253,'2026年度(2年後期)'!$B$5:$N$207,COLUMN('2026年度(2年後期)'!$K$5)+1,0)&amp;""</f>
        <v/>
      </c>
      <c r="F276" s="748"/>
      <c r="G276" s="750" t="str">
        <f>VLOOKUP($C253,'2026年度(3年後期)'!$B$5:$N$207,COLUMN('2026年度(3年後期)'!$K$5)+1,0)&amp;""</f>
        <v/>
      </c>
      <c r="H276" s="748"/>
      <c r="I276" s="750" t="str">
        <f>VLOOKUP($C253,'2026年度(4年後期)'!$B$5:$N$206,COLUMN('2026年度(4年後期)'!$K$5)+1,0)&amp;""</f>
        <v/>
      </c>
      <c r="J276" s="748"/>
      <c r="K276" s="747" t="str">
        <f>VLOOKUP($C253,'2026年度(助産後期)'!$B$5:$N$207,COLUMN('2026年度(助産後期)'!$K$5)+1,0)&amp;""</f>
        <v/>
      </c>
      <c r="L276" s="747"/>
      <c r="M276" s="749" t="str">
        <f>VLOOKUP($C253,'2026年度(M1後期)'!$B$5:$N$207,COLUMN('2026年度(M1後期)'!$K$5)+1,0)&amp;""</f>
        <v/>
      </c>
      <c r="N276" s="748"/>
      <c r="O276" s="747" t="str">
        <f>VLOOKUP($C253,'2026年度(M2後期)'!$B$5:$N$207,COLUMN('2026年度(M2後期)'!$K$5)+1,0)&amp;""</f>
        <v/>
      </c>
      <c r="P276" s="748"/>
      <c r="Q276" s="747" t="str">
        <f>VLOOKUP($C253,'2026年度(D1後期)'!$B$5:$N$207,COLUMN('2026年度(D1後期)'!$K$5)+1,0)&amp;""</f>
        <v/>
      </c>
      <c r="R276" s="748"/>
      <c r="S276" s="747" t="str">
        <f>VLOOKUP($C253,'2026年度(D23後期)'!$B$5:$N$207,COLUMN('2026年度(D23後期)'!$K$5)+1,0)&amp;""</f>
        <v/>
      </c>
      <c r="T276" s="748"/>
      <c r="U276" s="21"/>
      <c r="Y276" s="673"/>
      <c r="Z276" s="755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</row>
    <row r="277" spans="1:74" ht="13.5" customHeight="1">
      <c r="A277" s="756"/>
      <c r="B277" s="16" t="s">
        <v>68</v>
      </c>
      <c r="C277" s="746"/>
      <c r="D277" s="744"/>
      <c r="E277" s="743"/>
      <c r="F277" s="744"/>
      <c r="G277" s="743"/>
      <c r="H277" s="744"/>
      <c r="I277" s="743"/>
      <c r="J277" s="744"/>
      <c r="K277" s="745"/>
      <c r="L277" s="745"/>
      <c r="M277" s="746"/>
      <c r="N277" s="744"/>
      <c r="O277" s="745"/>
      <c r="P277" s="744"/>
      <c r="Q277" s="745"/>
      <c r="R277" s="744"/>
      <c r="S277" s="745"/>
      <c r="T277" s="744"/>
      <c r="U277" s="22"/>
      <c r="V277" s="19"/>
      <c r="W277" s="19"/>
      <c r="X277" s="19"/>
      <c r="Y277" s="673"/>
      <c r="Z277" s="756"/>
      <c r="AA277" s="735"/>
      <c r="AB277" s="735"/>
      <c r="AC277" s="735"/>
      <c r="AD277" s="735"/>
      <c r="AE277" s="735"/>
      <c r="AF277" s="735"/>
      <c r="AG277" s="735"/>
      <c r="AH277" s="735"/>
      <c r="AI277" s="735"/>
      <c r="AJ277" s="735"/>
      <c r="AK277" s="735"/>
      <c r="AL277" s="735"/>
      <c r="AM277" s="735"/>
      <c r="AN277" s="735"/>
      <c r="AO277" s="735"/>
      <c r="AP277" s="735"/>
      <c r="AQ277" s="735"/>
      <c r="AR277" s="735"/>
      <c r="AS277" s="735"/>
      <c r="AT277" s="735"/>
      <c r="AU277" s="735"/>
      <c r="AV277" s="735"/>
      <c r="AW277" s="735"/>
      <c r="AX277" s="735"/>
      <c r="AY277" s="735"/>
      <c r="AZ277" s="735"/>
      <c r="BA277" s="735"/>
      <c r="BB277" s="735"/>
      <c r="BC277" s="735"/>
      <c r="BD277" s="735"/>
      <c r="BE277" s="735"/>
      <c r="BF277" s="735"/>
      <c r="BG277" s="735"/>
      <c r="BH277" s="735"/>
      <c r="BI277" s="735"/>
      <c r="BJ277" s="735"/>
      <c r="BK277" s="735"/>
      <c r="BL277" s="735"/>
      <c r="BM277" s="735"/>
      <c r="BN277" s="735"/>
      <c r="BO277" s="735"/>
      <c r="BP277" s="735"/>
      <c r="BQ277" s="735"/>
      <c r="BR277" s="735"/>
      <c r="BS277" s="735"/>
      <c r="BT277" s="735"/>
      <c r="BU277" s="735"/>
      <c r="BV277" s="735"/>
    </row>
    <row r="278" spans="1:74" ht="21">
      <c r="A278" s="23"/>
      <c r="B278" s="24"/>
      <c r="C278" s="777">
        <f>C253+1</f>
        <v>46307</v>
      </c>
      <c r="D278" s="777"/>
      <c r="E278" s="777"/>
      <c r="F278" s="777"/>
      <c r="G278" s="777"/>
      <c r="H278" s="777"/>
      <c r="I278" s="777"/>
      <c r="J278" s="777"/>
      <c r="K278" s="777"/>
      <c r="L278" s="777"/>
      <c r="M278" s="777"/>
      <c r="N278" s="777"/>
      <c r="O278" s="777"/>
      <c r="P278" s="777"/>
      <c r="Q278" s="777"/>
      <c r="R278" s="777"/>
      <c r="S278" s="777"/>
      <c r="T278" s="777"/>
      <c r="U278" s="845">
        <f>C278</f>
        <v>46307</v>
      </c>
      <c r="V278" s="846"/>
      <c r="W278" s="846"/>
      <c r="X278" s="846"/>
      <c r="Y278" s="846"/>
      <c r="Z278" s="847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5" t="s">
        <v>52</v>
      </c>
      <c r="B279" s="12" t="s">
        <v>53</v>
      </c>
      <c r="C279" s="767" t="str">
        <f>VLOOKUP($C278,'2026年度(1年後期)'!$B$5:$N$207,COLUMN('2026年度(1年後期)'!$C$5),0)&amp;""</f>
        <v/>
      </c>
      <c r="D279" s="768"/>
      <c r="E279" s="771" t="str">
        <f>VLOOKUP($C278,'2026年度(2年後期)'!$B$5:$N$207,COLUMN('2026年度(2年後期)'!$C$5),0)&amp;""</f>
        <v/>
      </c>
      <c r="F279" s="768"/>
      <c r="G279" s="771" t="str">
        <f>VLOOKUP($C278,'2026年度(3年後期)'!$B$5:$N$207,COLUMN('2026年度(3年後期)'!$C$5),0)&amp;""</f>
        <v/>
      </c>
      <c r="H279" s="768"/>
      <c r="I279" s="771" t="str">
        <f>VLOOKUP($C278,'2026年度(4年後期)'!$B$5:$N$206,COLUMN('2026年度(4年後期)'!$C$5),0)&amp;""</f>
        <v/>
      </c>
      <c r="J279" s="768"/>
      <c r="K279" s="752" t="str">
        <f>VLOOKUP($C278,'2026年度(助産後期)'!$B$5:$N$207,COLUMN('2026年度(助産後期)'!$C$5),0)&amp;""</f>
        <v/>
      </c>
      <c r="L279" s="769"/>
      <c r="M279" s="778" t="str">
        <f>VLOOKUP($C278,'2026年度(M1後期)'!$B$5:$N$207,COLUMN('2026年度(M1後期)'!$C$5),0)&amp;""</f>
        <v/>
      </c>
      <c r="N279" s="769"/>
      <c r="O279" s="771" t="str">
        <f>VLOOKUP($C278,'2026年度(M2後期)'!$B$5:$N$207,COLUMN('2026年度(M2後期)'!$C$5),0)&amp;""</f>
        <v/>
      </c>
      <c r="P279" s="768"/>
      <c r="Q279" s="771" t="str">
        <f>VLOOKUP($C278,'2026年度(D1後期)'!$B$5:$N$207,COLUMN('2026年度(D1後期)'!$C$5),0)&amp;""</f>
        <v/>
      </c>
      <c r="R279" s="768"/>
      <c r="S279" s="752" t="str">
        <f>VLOOKUP($C278,'2026年度(D23後期)'!$B$5:$N$207,COLUMN('2026年度(D23後期)'!$C$5),0)&amp;""</f>
        <v/>
      </c>
      <c r="T279" s="768"/>
      <c r="U279" s="20"/>
      <c r="Z279" s="754" t="str">
        <f>A279</f>
        <v xml:space="preserve">１時限（09：20～10：50） </v>
      </c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</row>
    <row r="280" spans="1:74" ht="13.5" customHeight="1">
      <c r="A280" s="755"/>
      <c r="B280" s="15" t="s">
        <v>61</v>
      </c>
      <c r="C280" s="763" t="str">
        <f>IFERROR(VLOOKUP(C279,科目・教員!$A$2:$B$342,2,0),"")</f>
        <v/>
      </c>
      <c r="D280" s="761"/>
      <c r="E280" s="762" t="str">
        <f>IFERROR(VLOOKUP(E279,科目・教員!$A$2:$B$342,2,0),"")</f>
        <v/>
      </c>
      <c r="F280" s="761"/>
      <c r="G280" s="762" t="str">
        <f>IFERROR(VLOOKUP(G279,科目・教員!$A$2:$B$342,2,0),"")</f>
        <v/>
      </c>
      <c r="H280" s="761"/>
      <c r="I280" s="762" t="str">
        <f>IFERROR(VLOOKUP(I279,科目・教員!$A$2:$B$342,2,0),"")</f>
        <v/>
      </c>
      <c r="J280" s="761"/>
      <c r="K280" s="748" t="str">
        <f>IFERROR(VLOOKUP(K279,科目・教員!$A$2:$B$342,2,0),"")</f>
        <v/>
      </c>
      <c r="L280" s="764"/>
      <c r="M280" s="760" t="str">
        <f>IFERROR(VLOOKUP(M279,科目・教員!$A$2:$B$342,2,0),"")</f>
        <v/>
      </c>
      <c r="N280" s="761"/>
      <c r="O280" s="762" t="str">
        <f>IFERROR(VLOOKUP(O279,科目・教員!$A$2:$B$342,2,0),"")</f>
        <v/>
      </c>
      <c r="P280" s="761"/>
      <c r="Q280" s="762" t="str">
        <f>IFERROR(VLOOKUP(Q279,科目・教員!$A$2:$B$342,2,0),"")</f>
        <v/>
      </c>
      <c r="R280" s="761"/>
      <c r="S280" s="748" t="str">
        <f>IFERROR(VLOOKUP(S279,科目・教員!$A$2:$B$342,2,0),"")</f>
        <v/>
      </c>
      <c r="T280" s="761"/>
      <c r="U280" s="20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5"/>
      <c r="B281" s="15" t="s">
        <v>65</v>
      </c>
      <c r="C281" s="763" t="str">
        <f>VLOOKUP($C278,'2026年度(1年後期)'!$B$5:$N$207,COLUMN('2026年度(1年後期)'!$C$5)+1,0)&amp;""</f>
        <v/>
      </c>
      <c r="D281" s="761"/>
      <c r="E281" s="762" t="str">
        <f>VLOOKUP($C278,'2026年度(2年後期)'!$B$5:$N$207,COLUMN('2026年度(2年後期)'!$C$5)+1,0)&amp;""</f>
        <v/>
      </c>
      <c r="F281" s="761"/>
      <c r="G281" s="762" t="str">
        <f>VLOOKUP($C278,'2026年度(3年後期)'!$B$5:$N$207,COLUMN('2026年度(3年後期)'!$C$5)+1,0)&amp;""</f>
        <v/>
      </c>
      <c r="H281" s="761"/>
      <c r="I281" s="762" t="str">
        <f>VLOOKUP($C278,'2026年度(4年後期)'!$B$5:$N$206,COLUMN('2026年度(4年後期)'!$C$5)+1,0)&amp;""</f>
        <v/>
      </c>
      <c r="J281" s="761"/>
      <c r="K281" s="748" t="str">
        <f>VLOOKUP($C278,'2026年度(助産後期)'!$B$5:$N$207,COLUMN('2026年度(助産後期)'!$C$5)+1,0)&amp;""</f>
        <v/>
      </c>
      <c r="L281" s="764"/>
      <c r="M281" s="760" t="str">
        <f>VLOOKUP($C278,'2026年度(M1後期)'!$B$5:$N$207,COLUMN('2026年度(M1後期)'!$C$5)+1,0)&amp;""</f>
        <v/>
      </c>
      <c r="N281" s="761"/>
      <c r="O281" s="762" t="str">
        <f>VLOOKUP($C278,'2026年度(M2後期)'!$B$5:$N$207,COLUMN('2026年度(M2後期)'!$C$5)+1,0)&amp;""</f>
        <v/>
      </c>
      <c r="P281" s="761"/>
      <c r="Q281" s="762" t="str">
        <f>VLOOKUP($C278,'2026年度(D1後期)'!$B$5:$N$207,COLUMN('2026年度(D1後期)'!$C$5)+1,0)&amp;""</f>
        <v/>
      </c>
      <c r="R281" s="761"/>
      <c r="S281" s="748" t="str">
        <f>VLOOKUP($C278,'2026年度(D23後期)'!$B$5:$N$207,COLUMN('2026年度(D23後期)'!$C$5)+1,0)&amp;""</f>
        <v/>
      </c>
      <c r="T281" s="761"/>
      <c r="Z281" s="755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</row>
    <row r="282" spans="1:74" ht="13.5" customHeight="1">
      <c r="A282" s="756"/>
      <c r="B282" s="16" t="s">
        <v>68</v>
      </c>
      <c r="C282" s="746"/>
      <c r="D282" s="765"/>
      <c r="E282" s="743"/>
      <c r="F282" s="765"/>
      <c r="G282" s="743"/>
      <c r="H282" s="765"/>
      <c r="I282" s="743"/>
      <c r="J282" s="765"/>
      <c r="K282" s="745"/>
      <c r="L282" s="766"/>
      <c r="M282" s="776"/>
      <c r="N282" s="765"/>
      <c r="O282" s="743"/>
      <c r="P282" s="765"/>
      <c r="Q282" s="743"/>
      <c r="R282" s="765"/>
      <c r="S282" s="745"/>
      <c r="T282" s="765"/>
      <c r="Z282" s="756"/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55" t="s">
        <v>73</v>
      </c>
      <c r="B283" s="15" t="s">
        <v>53</v>
      </c>
      <c r="C283" s="767" t="str">
        <f>VLOOKUP($C278,'2026年度(1年後期)'!$B$5:$N$207,COLUMN('2026年度(1年後期)'!$E$5),0)&amp;""</f>
        <v/>
      </c>
      <c r="D283" s="768"/>
      <c r="E283" s="771" t="str">
        <f>VLOOKUP($C278,'2026年度(2年後期)'!$B$5:$N$207,COLUMN('2026年度(2年後期)'!$E$5),0)&amp;""</f>
        <v/>
      </c>
      <c r="F283" s="768"/>
      <c r="G283" s="771" t="str">
        <f>VLOOKUP($C278,'2026年度(3年後期)'!$B$5:$N$207,COLUMN('2026年度(3年後期)'!$E$5),0)&amp;""</f>
        <v/>
      </c>
      <c r="H283" s="768"/>
      <c r="I283" s="771" t="str">
        <f>VLOOKUP($C278,'2026年度(4年後期)'!$B$5:$N$206,COLUMN('2026年度(4年後期)'!$E$5),0)&amp;""</f>
        <v/>
      </c>
      <c r="J283" s="768"/>
      <c r="K283" s="752" t="str">
        <f>VLOOKUP($C278,'2026年度(助産後期)'!$B$5:$N$207,COLUMN('2026年度(助産後期)'!$E$5),0)&amp;""</f>
        <v/>
      </c>
      <c r="L283" s="769"/>
      <c r="M283" s="767" t="str">
        <f>VLOOKUP($C278,'2026年度(M1後期)'!$B$5:$N$207,COLUMN('2026年度(M1後期)'!$E$5),0)&amp;""</f>
        <v/>
      </c>
      <c r="N283" s="768"/>
      <c r="O283" s="752" t="str">
        <f>VLOOKUP($C278,'2026年度(M2後期)'!$B$5:$N$207,COLUMN('2026年度(M2後期)'!$E$5),0)&amp;""</f>
        <v/>
      </c>
      <c r="P283" s="768"/>
      <c r="Q283" s="752" t="str">
        <f>VLOOKUP($C278,'2026年度(D1後期)'!$B$5:$N$207,COLUMN('2026年度(D1後期)'!$E$5),0)&amp;""</f>
        <v/>
      </c>
      <c r="R283" s="768"/>
      <c r="S283" s="752" t="str">
        <f>VLOOKUP($C278,'2026年度(D23後期)'!$B$5:$N$207,COLUMN('2026年度(D23後期)'!$E$5),0)&amp;""</f>
        <v/>
      </c>
      <c r="T283" s="768"/>
      <c r="Z283" s="755" t="str">
        <f>A283</f>
        <v>２時限（11：00～12：30）</v>
      </c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</row>
    <row r="284" spans="1:74" ht="13.5" customHeight="1">
      <c r="A284" s="755"/>
      <c r="B284" s="15" t="s">
        <v>61</v>
      </c>
      <c r="C284" s="763" t="str">
        <f>IFERROR(VLOOKUP(C283,科目・教員!$A$2:$B$342,2,0),"")</f>
        <v/>
      </c>
      <c r="D284" s="761"/>
      <c r="E284" s="762" t="str">
        <f>IFERROR(VLOOKUP(E283,科目・教員!$A$2:$B$342,2,0),"")</f>
        <v/>
      </c>
      <c r="F284" s="761"/>
      <c r="G284" s="762" t="str">
        <f>IFERROR(VLOOKUP(G283,科目・教員!$A$2:$B$342,2,0),"")</f>
        <v/>
      </c>
      <c r="H284" s="761"/>
      <c r="I284" s="762" t="str">
        <f>IFERROR(VLOOKUP(I283,科目・教員!$A$2:$B$342,2,0),"")</f>
        <v/>
      </c>
      <c r="J284" s="761"/>
      <c r="K284" s="748" t="str">
        <f>IFERROR(VLOOKUP(K283,科目・教員!$A$2:$B$342,2,0),"")</f>
        <v/>
      </c>
      <c r="L284" s="764"/>
      <c r="M284" s="763" t="str">
        <f>IFERROR(VLOOKUP(M283,科目・教員!$A$2:$B$342,2,0),"")</f>
        <v/>
      </c>
      <c r="N284" s="761"/>
      <c r="O284" s="748" t="str">
        <f>IFERROR(VLOOKUP(O283,科目・教員!$A$2:$B$342,2,0),"")</f>
        <v/>
      </c>
      <c r="P284" s="761"/>
      <c r="Q284" s="748" t="str">
        <f>IFERROR(VLOOKUP(Q283,科目・教員!$A$2:$B$342,2,0),"")</f>
        <v/>
      </c>
      <c r="R284" s="761"/>
      <c r="S284" s="748" t="str">
        <f>IFERROR(VLOOKUP(S283,科目・教員!$A$2:$B$342,2,0),"")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55"/>
      <c r="B285" s="15" t="s">
        <v>65</v>
      </c>
      <c r="C285" s="763" t="str">
        <f>VLOOKUP($C278,'2026年度(1年後期)'!$B$5:$N$207,COLUMN('2026年度(1年後期)'!$E$5)+1,0)&amp;""</f>
        <v/>
      </c>
      <c r="D285" s="761"/>
      <c r="E285" s="762" t="str">
        <f>VLOOKUP($C278,'2026年度(2年後期)'!$B$5:$N$207,COLUMN('2026年度(2年後期)'!$E$5)+1,0)&amp;""</f>
        <v/>
      </c>
      <c r="F285" s="761"/>
      <c r="G285" s="762" t="str">
        <f>VLOOKUP($C278,'2026年度(3年後期)'!$B$5:$N$207,COLUMN('2026年度(3年後期)'!$E$5)+1,0)&amp;""</f>
        <v/>
      </c>
      <c r="H285" s="761"/>
      <c r="I285" s="762" t="str">
        <f>VLOOKUP($C278,'2026年度(4年後期)'!$B$5:$N$206,COLUMN('2026年度(4年後期)'!$E$5)+1,0)&amp;""</f>
        <v/>
      </c>
      <c r="J285" s="761"/>
      <c r="K285" s="748" t="str">
        <f>VLOOKUP($C278,'2026年度(助産後期)'!$B$5:$N$207,COLUMN('2026年度(助産後期)'!$E$5)+1,0)&amp;""</f>
        <v/>
      </c>
      <c r="L285" s="764"/>
      <c r="M285" s="763" t="str">
        <f>VLOOKUP($C278,'2026年度(M1後期)'!$B$5:$N$207,COLUMN('2026年度(M1後期)'!$E$5)+1,0)&amp;""</f>
        <v/>
      </c>
      <c r="N285" s="761"/>
      <c r="O285" s="748" t="str">
        <f>VLOOKUP($C278,'2026年度(M2後期)'!$B$5:$N$207,COLUMN('2026年度(M2後期)'!$E$5)+1,0)&amp;""</f>
        <v/>
      </c>
      <c r="P285" s="761"/>
      <c r="Q285" s="748" t="str">
        <f>VLOOKUP($C278,'2026年度(D1後期)'!$B$5:$N$207,COLUMN('2026年度(D1後期)'!$E$5)+1,0)&amp;""</f>
        <v/>
      </c>
      <c r="R285" s="761"/>
      <c r="S285" s="748" t="str">
        <f>VLOOKUP($C278,'2026年度(D23後期)'!$B$5:$N$207,COLUMN('2026年度(D23後期)'!$E$5)+1,0)&amp;""</f>
        <v/>
      </c>
      <c r="T285" s="761"/>
      <c r="Z285" s="755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</row>
    <row r="286" spans="1:74" ht="13.5" customHeight="1">
      <c r="A286" s="770"/>
      <c r="B286" s="16" t="s">
        <v>68</v>
      </c>
      <c r="C286" s="746"/>
      <c r="D286" s="744"/>
      <c r="E286" s="743"/>
      <c r="F286" s="744"/>
      <c r="G286" s="743"/>
      <c r="H286" s="744"/>
      <c r="I286" s="743"/>
      <c r="J286" s="744"/>
      <c r="K286" s="745"/>
      <c r="L286" s="745"/>
      <c r="M286" s="746"/>
      <c r="N286" s="744"/>
      <c r="O286" s="745"/>
      <c r="P286" s="744"/>
      <c r="Q286" s="745"/>
      <c r="R286" s="744"/>
      <c r="S286" s="745"/>
      <c r="T286" s="744"/>
      <c r="Z286" s="756"/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54" t="s">
        <v>79</v>
      </c>
      <c r="B287" s="17" t="s">
        <v>80</v>
      </c>
      <c r="C287" s="767"/>
      <c r="D287" s="768"/>
      <c r="E287" s="771"/>
      <c r="F287" s="768"/>
      <c r="G287" s="771"/>
      <c r="H287" s="768"/>
      <c r="I287" s="771"/>
      <c r="J287" s="768"/>
      <c r="K287" s="752"/>
      <c r="L287" s="769"/>
      <c r="M287" s="767"/>
      <c r="N287" s="768"/>
      <c r="O287" s="752"/>
      <c r="P287" s="768"/>
      <c r="Q287" s="752"/>
      <c r="R287" s="768"/>
      <c r="S287" s="752"/>
      <c r="T287" s="768"/>
      <c r="Z287" s="755" t="str">
        <f>A287</f>
        <v>昼休み（12：30～13：30）</v>
      </c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</row>
    <row r="288" spans="1:74" ht="13.5" customHeight="1">
      <c r="A288" s="755"/>
      <c r="B288" s="17" t="s">
        <v>83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5"/>
      <c r="B289" s="17" t="s">
        <v>65</v>
      </c>
      <c r="C289" s="763"/>
      <c r="D289" s="761"/>
      <c r="E289" s="762"/>
      <c r="F289" s="761"/>
      <c r="G289" s="762"/>
      <c r="H289" s="761"/>
      <c r="I289" s="762"/>
      <c r="J289" s="761"/>
      <c r="K289" s="748"/>
      <c r="L289" s="764"/>
      <c r="M289" s="763"/>
      <c r="N289" s="761"/>
      <c r="O289" s="748"/>
      <c r="P289" s="761"/>
      <c r="Q289" s="748"/>
      <c r="R289" s="761"/>
      <c r="S289" s="748"/>
      <c r="T289" s="761"/>
      <c r="Z289" s="755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</row>
    <row r="290" spans="1:74" ht="13.5" customHeight="1">
      <c r="A290" s="756"/>
      <c r="B290" s="18" t="s">
        <v>68</v>
      </c>
      <c r="C290" s="772"/>
      <c r="D290" s="773"/>
      <c r="E290" s="774"/>
      <c r="F290" s="773"/>
      <c r="G290" s="774"/>
      <c r="H290" s="773"/>
      <c r="I290" s="774"/>
      <c r="J290" s="773"/>
      <c r="K290" s="775"/>
      <c r="L290" s="775"/>
      <c r="M290" s="772"/>
      <c r="N290" s="773"/>
      <c r="O290" s="775"/>
      <c r="P290" s="773"/>
      <c r="Q290" s="775"/>
      <c r="R290" s="773"/>
      <c r="S290" s="775"/>
      <c r="T290" s="773"/>
      <c r="Z290" s="756"/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55" t="s">
        <v>87</v>
      </c>
      <c r="B291" s="15" t="s">
        <v>53</v>
      </c>
      <c r="C291" s="751" t="str">
        <f>VLOOKUP($C278,'2026年度(1年後期)'!$B$5:$N$207,COLUMN('2026年度(1年後期)'!$G$5),0)&amp;""</f>
        <v/>
      </c>
      <c r="D291" s="752"/>
      <c r="E291" s="757" t="str">
        <f>VLOOKUP($C278,'2026年度(2年後期)'!$B$5:$N$207,COLUMN('2026年度(2年後期)'!$G$5),0)&amp;""</f>
        <v/>
      </c>
      <c r="F291" s="752"/>
      <c r="G291" s="757" t="str">
        <f>VLOOKUP($C278,'2026年度(3年後期)'!$B$5:$N$207,COLUMN('2026年度(3年後期)'!$G$5),0)&amp;""</f>
        <v/>
      </c>
      <c r="H291" s="752"/>
      <c r="I291" s="757" t="str">
        <f>VLOOKUP($C278,'2026年度(4年後期)'!$B$5:$N$206,COLUMN('2026年度(4年後期)'!$G$5),0)&amp;""</f>
        <v/>
      </c>
      <c r="J291" s="752"/>
      <c r="K291" s="753" t="str">
        <f>VLOOKUP($C278,'2026年度(助産後期)'!$B$5:$N$207,COLUMN('2026年度(助産後期)'!$G$5),0)&amp;""</f>
        <v/>
      </c>
      <c r="L291" s="753"/>
      <c r="M291" s="751" t="str">
        <f>VLOOKUP($C278,'2026年度(M1後期)'!$B$5:$N$207,COLUMN('2026年度(M1後期)'!$G$5),0)&amp;""</f>
        <v/>
      </c>
      <c r="N291" s="752"/>
      <c r="O291" s="753" t="str">
        <f>VLOOKUP($C278,'2026年度(M2後期)'!$B$5:$N$207,COLUMN('2026年度(M2後期)'!$G$5),0)&amp;""</f>
        <v/>
      </c>
      <c r="P291" s="752"/>
      <c r="Q291" s="753" t="str">
        <f>VLOOKUP($C278,'2026年度(D1後期)'!$B$5:$N$207,COLUMN('2026年度(D1後期)'!$G$5),0)&amp;""</f>
        <v/>
      </c>
      <c r="R291" s="752"/>
      <c r="S291" s="753" t="str">
        <f>VLOOKUP($C278,'2026年度(D23後期)'!$B$5:$N$207,COLUMN('2026年度(D23後期)'!$G$5),0)&amp;""</f>
        <v/>
      </c>
      <c r="T291" s="752"/>
      <c r="U291" s="20"/>
      <c r="Z291" s="755" t="str">
        <f>A291</f>
        <v>３時限（13：30～15：00）</v>
      </c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</row>
    <row r="292" spans="1:74" ht="13.5" customHeight="1">
      <c r="A292" s="755"/>
      <c r="B292" s="15" t="s">
        <v>61</v>
      </c>
      <c r="C292" s="749" t="str">
        <f>IFERROR(VLOOKUP(C291,科目・教員!$A$2:$B$342,2,0),"")</f>
        <v/>
      </c>
      <c r="D292" s="748"/>
      <c r="E292" s="750" t="str">
        <f>IFERROR(VLOOKUP(E291,科目・教員!$A$2:$B$342,2,0),"")</f>
        <v/>
      </c>
      <c r="F292" s="748"/>
      <c r="G292" s="750" t="str">
        <f>IFERROR(VLOOKUP(G291,科目・教員!$A$2:$B$342,2,0),"")</f>
        <v/>
      </c>
      <c r="H292" s="748"/>
      <c r="I292" s="750" t="str">
        <f>IFERROR(VLOOKUP(I291,科目・教員!$A$2:$B$342,2,0),"")</f>
        <v/>
      </c>
      <c r="J292" s="748"/>
      <c r="K292" s="747" t="str">
        <f>IFERROR(VLOOKUP(K291,科目・教員!$A$2:$B$342,2,0),"")</f>
        <v/>
      </c>
      <c r="L292" s="747"/>
      <c r="M292" s="749" t="str">
        <f>IFERROR(VLOOKUP(M291,科目・教員!$A$2:$B$342,2,0),"")</f>
        <v/>
      </c>
      <c r="N292" s="748"/>
      <c r="O292" s="747" t="str">
        <f>IFERROR(VLOOKUP(O291,科目・教員!$A$2:$B$342,2,0),"")</f>
        <v/>
      </c>
      <c r="P292" s="748"/>
      <c r="Q292" s="747" t="str">
        <f>IFERROR(VLOOKUP(Q291,科目・教員!$A$2:$B$342,2,0),"")</f>
        <v/>
      </c>
      <c r="R292" s="748"/>
      <c r="S292" s="747" t="str">
        <f>IFERROR(VLOOKUP(S291,科目・教員!$A$2:$B$342,2,0),"")</f>
        <v/>
      </c>
      <c r="T292" s="748"/>
      <c r="U292" s="20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55"/>
      <c r="B293" s="15" t="s">
        <v>65</v>
      </c>
      <c r="C293" s="749" t="str">
        <f>VLOOKUP($C278,'2026年度(1年後期)'!$B$5:$N$207,COLUMN('2026年度(1年後期)'!$G$5)+1,0)&amp;""</f>
        <v/>
      </c>
      <c r="D293" s="748"/>
      <c r="E293" s="750" t="str">
        <f>VLOOKUP($C278,'2026年度(2年後期)'!$B$5:$N$207,COLUMN('2026年度(2年後期)'!$G$5)+1,0)&amp;""</f>
        <v/>
      </c>
      <c r="F293" s="748"/>
      <c r="G293" s="750" t="str">
        <f>VLOOKUP($C278,'2026年度(3年後期)'!$B$5:$N$207,COLUMN('2026年度(3年後期)'!$G$5)+1,0)&amp;""</f>
        <v/>
      </c>
      <c r="H293" s="748"/>
      <c r="I293" s="750" t="str">
        <f>VLOOKUP($C278,'2026年度(4年後期)'!$B$5:$N$206,COLUMN('2026年度(4年後期)'!$G$5)+1,0)&amp;""</f>
        <v/>
      </c>
      <c r="J293" s="748"/>
      <c r="K293" s="747" t="str">
        <f>VLOOKUP($C278,'2026年度(助産後期)'!$B$5:$N$207,COLUMN('2026年度(助産後期)'!$G$5)+1,0)&amp;""</f>
        <v/>
      </c>
      <c r="L293" s="747"/>
      <c r="M293" s="749" t="str">
        <f>VLOOKUP($C278,'2026年度(M1後期)'!$B$5:$N$207,COLUMN('2026年度(M1後期)'!$G$5)+1,0)&amp;""</f>
        <v/>
      </c>
      <c r="N293" s="748"/>
      <c r="O293" s="747" t="str">
        <f>VLOOKUP($C278,'2026年度(M2後期)'!$B$5:$N$207,COLUMN('2026年度(M2後期)'!$G$5)+1,0)&amp;""</f>
        <v/>
      </c>
      <c r="P293" s="748"/>
      <c r="Q293" s="747" t="str">
        <f>VLOOKUP($C278,'2026年度(D1後期)'!$B$5:$N$207,COLUMN('2026年度(D1後期)'!$G$5)+1,0)&amp;""</f>
        <v/>
      </c>
      <c r="R293" s="748"/>
      <c r="S293" s="747" t="str">
        <f>VLOOKUP($C278,'2026年度(D23後期)'!$B$5:$N$207,COLUMN('2026年度(D23後期)'!$G$5)+1,0)&amp;""</f>
        <v/>
      </c>
      <c r="T293" s="748"/>
      <c r="U293" s="20"/>
      <c r="Z293" s="755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</row>
    <row r="294" spans="1:74" ht="13.5" customHeight="1">
      <c r="A294" s="770"/>
      <c r="B294" s="16" t="s">
        <v>68</v>
      </c>
      <c r="C294" s="746"/>
      <c r="D294" s="744"/>
      <c r="E294" s="743"/>
      <c r="F294" s="744"/>
      <c r="G294" s="743"/>
      <c r="H294" s="744"/>
      <c r="I294" s="743"/>
      <c r="J294" s="744"/>
      <c r="K294" s="745"/>
      <c r="L294" s="745"/>
      <c r="M294" s="746"/>
      <c r="N294" s="744"/>
      <c r="O294" s="745"/>
      <c r="P294" s="744"/>
      <c r="Q294" s="745"/>
      <c r="R294" s="744"/>
      <c r="S294" s="745"/>
      <c r="T294" s="744"/>
      <c r="U294" s="20"/>
      <c r="Z294" s="756"/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55" t="s">
        <v>103</v>
      </c>
      <c r="B295" s="15" t="s">
        <v>53</v>
      </c>
      <c r="C295" s="751" t="str">
        <f>VLOOKUP($C278,'2026年度(1年後期)'!$B$5:$N$207,COLUMN('2026年度(1年後期)'!$I$5),0)&amp;""</f>
        <v/>
      </c>
      <c r="D295" s="752"/>
      <c r="E295" s="757" t="str">
        <f>VLOOKUP($C278,'2026年度(2年後期)'!$B$5:$N$207,COLUMN('2026年度(2年後期)'!$I$5),0)&amp;""</f>
        <v/>
      </c>
      <c r="F295" s="752"/>
      <c r="G295" s="757" t="str">
        <f>VLOOKUP($C278,'2026年度(3年後期)'!$B$5:$N$207,COLUMN('2026年度(3年後期)'!$I$5),0)&amp;""</f>
        <v/>
      </c>
      <c r="H295" s="752"/>
      <c r="I295" s="757" t="str">
        <f>VLOOKUP($C278,'2026年度(4年後期)'!$B$5:$N$206,COLUMN('2026年度(4年後期)'!$I$5),0)&amp;""</f>
        <v/>
      </c>
      <c r="J295" s="752"/>
      <c r="K295" s="753" t="str">
        <f>VLOOKUP($C278,'2026年度(助産後期)'!$B$5:$N$207,COLUMN('2026年度(助産後期)'!$I$5),0)&amp;""</f>
        <v/>
      </c>
      <c r="L295" s="753"/>
      <c r="M295" s="751" t="str">
        <f>VLOOKUP($C278,'2026年度(M1後期)'!$B$5:$N$207,COLUMN('2026年度(M1後期)'!$I$5),0)&amp;""</f>
        <v/>
      </c>
      <c r="N295" s="752"/>
      <c r="O295" s="753" t="str">
        <f>VLOOKUP($C278,'2026年度(M2後期)'!$B$5:$N$207,COLUMN('2026年度(M2後期)'!$I$5),0)&amp;""</f>
        <v/>
      </c>
      <c r="P295" s="752"/>
      <c r="Q295" s="753" t="str">
        <f>VLOOKUP($C278,'2026年度(D1後期)'!$B$5:$N$207,COLUMN('2026年度(D1後期)'!$I$5),0)&amp;""</f>
        <v/>
      </c>
      <c r="R295" s="752"/>
      <c r="S295" s="753" t="str">
        <f>VLOOKUP($C278,'2026年度(D23後期)'!$B$5:$N$207,COLUMN('2026年度(D23後期)'!$I$5),0)&amp;""</f>
        <v/>
      </c>
      <c r="T295" s="752"/>
      <c r="Z295" s="755" t="str">
        <f>A295</f>
        <v>４時限（15：10～16：40）</v>
      </c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</row>
    <row r="296" spans="1:74" ht="13.5" customHeight="1">
      <c r="A296" s="755"/>
      <c r="B296" s="15" t="s">
        <v>61</v>
      </c>
      <c r="C296" s="749" t="str">
        <f>IFERROR(VLOOKUP(C295,科目・教員!$A$2:$B$342,2,0),"")</f>
        <v/>
      </c>
      <c r="D296" s="748"/>
      <c r="E296" s="750" t="str">
        <f>IFERROR(VLOOKUP(E295,科目・教員!$A$2:$B$342,2,0),"")</f>
        <v/>
      </c>
      <c r="F296" s="748"/>
      <c r="G296" s="750" t="str">
        <f>IFERROR(VLOOKUP(G295,科目・教員!$A$2:$B$342,2,0),"")</f>
        <v/>
      </c>
      <c r="H296" s="748"/>
      <c r="I296" s="750" t="str">
        <f>IFERROR(VLOOKUP(I295,科目・教員!$A$2:$B$342,2,0),"")</f>
        <v/>
      </c>
      <c r="J296" s="748"/>
      <c r="K296" s="747" t="str">
        <f>IFERROR(VLOOKUP(K295,科目・教員!$A$2:$B$342,2,0),"")</f>
        <v/>
      </c>
      <c r="L296" s="747"/>
      <c r="M296" s="749" t="str">
        <f>IFERROR(VLOOKUP(M295,科目・教員!$A$2:$B$342,2,0),"")</f>
        <v/>
      </c>
      <c r="N296" s="748"/>
      <c r="O296" s="747" t="str">
        <f>IFERROR(VLOOKUP(O295,科目・教員!$A$2:$B$342,2,0),"")</f>
        <v/>
      </c>
      <c r="P296" s="748"/>
      <c r="Q296" s="747" t="str">
        <f>IFERROR(VLOOKUP(Q295,科目・教員!$A$2:$B$342,2,0),"")</f>
        <v/>
      </c>
      <c r="R296" s="748"/>
      <c r="S296" s="747" t="str">
        <f>IFERROR(VLOOKUP(S295,科目・教員!$A$2:$B$342,2,0),"")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5"/>
      <c r="B297" s="15" t="s">
        <v>65</v>
      </c>
      <c r="C297" s="749" t="str">
        <f>VLOOKUP($C278,'2026年度(1年後期)'!$B$5:$N$207,COLUMN('2026年度(1年後期)'!$I$5)+1,0)&amp;""</f>
        <v/>
      </c>
      <c r="D297" s="748"/>
      <c r="E297" s="750" t="str">
        <f>VLOOKUP($C278,'2026年度(2年後期)'!$B$5:$N$207,COLUMN('2026年度(2年後期)'!$I$5)+1,0)&amp;""</f>
        <v/>
      </c>
      <c r="F297" s="748"/>
      <c r="G297" s="750" t="str">
        <f>VLOOKUP($C278,'2026年度(3年後期)'!$B$5:$N$207,COLUMN('2026年度(3年後期)'!$I$5)+1,0)&amp;""</f>
        <v/>
      </c>
      <c r="H297" s="748"/>
      <c r="I297" s="750" t="str">
        <f>VLOOKUP($C278,'2026年度(4年後期)'!$B$5:$N$206,COLUMN('2026年度(4年後期)'!$I$5)+1,0)&amp;""</f>
        <v/>
      </c>
      <c r="J297" s="748"/>
      <c r="K297" s="747" t="str">
        <f>VLOOKUP($C278,'2026年度(助産後期)'!$B$5:$N$207,COLUMN('2026年度(助産後期)'!$I$5)+1,0)&amp;""</f>
        <v/>
      </c>
      <c r="L297" s="747"/>
      <c r="M297" s="749" t="str">
        <f>VLOOKUP($C278,'2026年度(M1後期)'!$B$5:$N$207,COLUMN('2026年度(M1後期)'!$I$5)+1,0)&amp;""</f>
        <v/>
      </c>
      <c r="N297" s="748"/>
      <c r="O297" s="747" t="str">
        <f>VLOOKUP($C278,'2026年度(M2後期)'!$B$5:$N$207,COLUMN('2026年度(M2後期)'!$I$5)+1,0)&amp;""</f>
        <v/>
      </c>
      <c r="P297" s="748"/>
      <c r="Q297" s="747" t="str">
        <f>VLOOKUP($C278,'2026年度(D1後期)'!$B$5:$N$207,COLUMN('2026年度(D1後期)'!$I$5)+1,0)&amp;""</f>
        <v/>
      </c>
      <c r="R297" s="748"/>
      <c r="S297" s="747" t="str">
        <f>VLOOKUP($C278,'2026年度(D23後期)'!$B$5:$N$207,COLUMN('2026年度(D23後期)'!$I$5)+1,0)&amp;""</f>
        <v/>
      </c>
      <c r="T297" s="748"/>
      <c r="Z297" s="755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</row>
    <row r="298" spans="1:74" ht="13.5" customHeight="1">
      <c r="A298" s="756"/>
      <c r="B298" s="16" t="s">
        <v>68</v>
      </c>
      <c r="C298" s="746"/>
      <c r="D298" s="744"/>
      <c r="E298" s="743"/>
      <c r="F298" s="744"/>
      <c r="G298" s="743"/>
      <c r="H298" s="744"/>
      <c r="I298" s="743"/>
      <c r="J298" s="744"/>
      <c r="K298" s="745"/>
      <c r="L298" s="745"/>
      <c r="M298" s="746"/>
      <c r="N298" s="744"/>
      <c r="O298" s="745"/>
      <c r="P298" s="744"/>
      <c r="Q298" s="745"/>
      <c r="R298" s="744"/>
      <c r="S298" s="745"/>
      <c r="T298" s="744"/>
      <c r="Z298" s="756"/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55" t="s">
        <v>112</v>
      </c>
      <c r="B299" s="15" t="s">
        <v>53</v>
      </c>
      <c r="C299" s="751" t="str">
        <f>VLOOKUP($C278,'2026年度(1年後期)'!$B$5:$N$207,COLUMN('2026年度(1年後期)'!$K$5),0)&amp;""</f>
        <v/>
      </c>
      <c r="D299" s="752"/>
      <c r="E299" s="757" t="str">
        <f>VLOOKUP($C278,'2026年度(2年後期)'!$B$5:$N$207,COLUMN('2026年度(2年後期)'!$K$5),0)&amp;""</f>
        <v/>
      </c>
      <c r="F299" s="752"/>
      <c r="G299" s="757" t="str">
        <f>VLOOKUP($C278,'2026年度(3年後期)'!$B$5:$N$207,COLUMN('2026年度(3年後期)'!$K$5),0)&amp;""</f>
        <v/>
      </c>
      <c r="H299" s="752"/>
      <c r="I299" s="757" t="str">
        <f>VLOOKUP($C278,'2026年度(4年後期)'!$B$5:$N$206,COLUMN('2026年度(4年後期)'!$K$5),0)&amp;""</f>
        <v/>
      </c>
      <c r="J299" s="752"/>
      <c r="K299" s="753" t="str">
        <f>VLOOKUP($C278,'2026年度(助産後期)'!$B$5:$N$207,COLUMN('2026年度(助産後期)'!$K$5),0)&amp;""</f>
        <v/>
      </c>
      <c r="L299" s="753"/>
      <c r="M299" s="751" t="str">
        <f>VLOOKUP($C278,'2026年度(M1後期)'!$B$5:$N$207,COLUMN('2026年度(M1後期)'!$K$5),0)&amp;""</f>
        <v/>
      </c>
      <c r="N299" s="752"/>
      <c r="O299" s="753" t="str">
        <f>VLOOKUP($C278,'2026年度(M2後期)'!$B$5:$N$207,COLUMN('2026年度(M2後期)'!$K$5),0)&amp;""</f>
        <v/>
      </c>
      <c r="P299" s="752"/>
      <c r="Q299" s="753" t="str">
        <f>VLOOKUP($C278,'2026年度(D1後期)'!$B$5:$N$207,COLUMN('2026年度(D1後期)'!$K$5),0)&amp;""</f>
        <v/>
      </c>
      <c r="R299" s="752"/>
      <c r="S299" s="753" t="str">
        <f>VLOOKUP($C278,'2026年度(D23後期)'!$B$5:$N$207,COLUMN('2026年度(D23後期)'!$K$5),0)&amp;""</f>
        <v/>
      </c>
      <c r="T299" s="752"/>
      <c r="Z299" s="755" t="str">
        <f>A299</f>
        <v>５時限（16：50～18：20）</v>
      </c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</row>
    <row r="300" spans="1:74" ht="13.5" customHeight="1">
      <c r="A300" s="755"/>
      <c r="B300" s="15" t="s">
        <v>61</v>
      </c>
      <c r="C300" s="749" t="str">
        <f>IFERROR(VLOOKUP(C299,科目・教員!$A$2:$B$342,2,0),"")</f>
        <v/>
      </c>
      <c r="D300" s="748"/>
      <c r="E300" s="750" t="str">
        <f>IFERROR(VLOOKUP(E299,科目・教員!$A$2:$B$342,2,0),"")</f>
        <v/>
      </c>
      <c r="F300" s="748"/>
      <c r="G300" s="750" t="str">
        <f>IFERROR(VLOOKUP(G299,科目・教員!$A$2:$B$342,2,0),"")</f>
        <v/>
      </c>
      <c r="H300" s="748"/>
      <c r="I300" s="750" t="str">
        <f>IFERROR(VLOOKUP(I299,科目・教員!$A$2:$B$342,2,0),"")</f>
        <v/>
      </c>
      <c r="J300" s="748"/>
      <c r="K300" s="747" t="str">
        <f>IFERROR(VLOOKUP(K299,科目・教員!$A$2:$B$342,2,0),"")</f>
        <v/>
      </c>
      <c r="L300" s="747"/>
      <c r="M300" s="749" t="str">
        <f>IFERROR(VLOOKUP(M299,科目・教員!$A$2:$B$342,2,0),"")</f>
        <v/>
      </c>
      <c r="N300" s="748"/>
      <c r="O300" s="747" t="str">
        <f>IFERROR(VLOOKUP(O299,科目・教員!$A$2:$B$342,2,0),"")</f>
        <v/>
      </c>
      <c r="P300" s="748"/>
      <c r="Q300" s="747" t="str">
        <f>IFERROR(VLOOKUP(Q299,科目・教員!$A$2:$B$342,2,0),"")</f>
        <v/>
      </c>
      <c r="R300" s="748"/>
      <c r="S300" s="747" t="str">
        <f>IFERROR(VLOOKUP(S299,科目・教員!$A$2:$B$342,2,0),"")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5"/>
      <c r="B301" s="15" t="s">
        <v>65</v>
      </c>
      <c r="C301" s="749" t="str">
        <f>VLOOKUP($C278,'2026年度(1年後期)'!$B$5:$N$207,COLUMN('2026年度(1年後期)'!$K$5)+1,0)&amp;""</f>
        <v/>
      </c>
      <c r="D301" s="748"/>
      <c r="E301" s="750" t="str">
        <f>VLOOKUP($C278,'2026年度(2年後期)'!$B$5:$N$207,COLUMN('2026年度(2年後期)'!$K$5)+1,0)&amp;""</f>
        <v/>
      </c>
      <c r="F301" s="748"/>
      <c r="G301" s="750" t="str">
        <f>VLOOKUP($C278,'2026年度(3年後期)'!$B$5:$N$207,COLUMN('2026年度(3年後期)'!$K$5)+1,0)&amp;""</f>
        <v/>
      </c>
      <c r="H301" s="748"/>
      <c r="I301" s="750" t="str">
        <f>VLOOKUP($C278,'2026年度(4年後期)'!$B$5:$N$206,COLUMN('2026年度(4年後期)'!$K$5)+1,0)&amp;""</f>
        <v/>
      </c>
      <c r="J301" s="748"/>
      <c r="K301" s="747" t="str">
        <f>VLOOKUP($C278,'2026年度(助産後期)'!$B$5:$N$207,COLUMN('2026年度(助産後期)'!$K$5)+1,0)&amp;""</f>
        <v/>
      </c>
      <c r="L301" s="747"/>
      <c r="M301" s="749" t="str">
        <f>VLOOKUP($C278,'2026年度(M1後期)'!$B$5:$N$207,COLUMN('2026年度(M1後期)'!$K$5)+1,0)&amp;""</f>
        <v/>
      </c>
      <c r="N301" s="748"/>
      <c r="O301" s="747" t="str">
        <f>VLOOKUP($C278,'2026年度(M2後期)'!$B$5:$N$207,COLUMN('2026年度(M2後期)'!$K$5)+1,0)&amp;""</f>
        <v/>
      </c>
      <c r="P301" s="748"/>
      <c r="Q301" s="747" t="str">
        <f>VLOOKUP($C278,'2026年度(D1後期)'!$B$5:$N$207,COLUMN('2026年度(D1後期)'!$K$5)+1,0)&amp;""</f>
        <v/>
      </c>
      <c r="R301" s="748"/>
      <c r="S301" s="747" t="str">
        <f>VLOOKUP($C278,'2026年度(D23後期)'!$B$5:$N$207,COLUMN('2026年度(D23後期)'!$K$5)+1,0)&amp;""</f>
        <v/>
      </c>
      <c r="T301" s="748"/>
      <c r="Z301" s="755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</row>
    <row r="302" spans="1:74" ht="13.5" customHeight="1">
      <c r="A302" s="756"/>
      <c r="B302" s="16" t="s">
        <v>68</v>
      </c>
      <c r="C302" s="746"/>
      <c r="D302" s="744"/>
      <c r="E302" s="743"/>
      <c r="F302" s="744"/>
      <c r="G302" s="743"/>
      <c r="H302" s="744"/>
      <c r="I302" s="743"/>
      <c r="J302" s="744"/>
      <c r="K302" s="745"/>
      <c r="L302" s="745"/>
      <c r="M302" s="746"/>
      <c r="N302" s="744"/>
      <c r="O302" s="745"/>
      <c r="P302" s="744"/>
      <c r="Q302" s="745"/>
      <c r="R302" s="744"/>
      <c r="S302" s="745"/>
      <c r="T302" s="744"/>
      <c r="U302" s="19"/>
      <c r="V302" s="19"/>
      <c r="W302" s="19"/>
      <c r="X302" s="19"/>
      <c r="Y302" s="19"/>
      <c r="Z302" s="756"/>
      <c r="AA302" s="735"/>
      <c r="AB302" s="735"/>
      <c r="AC302" s="735"/>
      <c r="AD302" s="735"/>
      <c r="AE302" s="735"/>
      <c r="AF302" s="735"/>
      <c r="AG302" s="735"/>
      <c r="AH302" s="735"/>
      <c r="AI302" s="735"/>
      <c r="AJ302" s="735"/>
      <c r="AK302" s="735"/>
      <c r="AL302" s="735"/>
      <c r="AM302" s="735"/>
      <c r="AN302" s="735"/>
      <c r="AO302" s="735"/>
      <c r="AP302" s="735"/>
      <c r="AQ302" s="735"/>
      <c r="AR302" s="735"/>
      <c r="AS302" s="735"/>
      <c r="AT302" s="735"/>
      <c r="AU302" s="735"/>
      <c r="AV302" s="735"/>
      <c r="AW302" s="735"/>
      <c r="AX302" s="735"/>
      <c r="AY302" s="735"/>
      <c r="AZ302" s="735"/>
      <c r="BA302" s="735"/>
      <c r="BB302" s="735"/>
      <c r="BC302" s="735"/>
      <c r="BD302" s="735"/>
      <c r="BE302" s="735"/>
      <c r="BF302" s="735"/>
      <c r="BG302" s="735"/>
      <c r="BH302" s="735"/>
      <c r="BI302" s="735"/>
      <c r="BJ302" s="735"/>
      <c r="BK302" s="735"/>
      <c r="BL302" s="735"/>
      <c r="BM302" s="735"/>
      <c r="BN302" s="735"/>
      <c r="BO302" s="735"/>
      <c r="BP302" s="735"/>
      <c r="BQ302" s="735"/>
      <c r="BR302" s="735"/>
      <c r="BS302" s="735"/>
      <c r="BT302" s="735"/>
      <c r="BU302" s="735"/>
      <c r="BV302" s="735"/>
    </row>
    <row r="303" spans="1:74" ht="21.75">
      <c r="A303" s="5"/>
      <c r="B303" s="6"/>
      <c r="C303" s="791">
        <f>C278+1</f>
        <v>46308</v>
      </c>
      <c r="D303" s="791"/>
      <c r="E303" s="791"/>
      <c r="F303" s="791"/>
      <c r="G303" s="791"/>
      <c r="H303" s="791"/>
      <c r="I303" s="791"/>
      <c r="J303" s="791"/>
      <c r="K303" s="791"/>
      <c r="L303" s="791"/>
      <c r="M303" s="791"/>
      <c r="N303" s="791"/>
      <c r="O303" s="791"/>
      <c r="P303" s="791"/>
      <c r="Q303" s="791"/>
      <c r="R303" s="791"/>
      <c r="S303" s="791"/>
      <c r="T303" s="791"/>
      <c r="U303" s="842">
        <f>C303</f>
        <v>46308</v>
      </c>
      <c r="V303" s="843"/>
      <c r="W303" s="843"/>
      <c r="X303" s="843"/>
      <c r="Y303" s="843"/>
      <c r="Z303" s="844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5" t="s">
        <v>52</v>
      </c>
      <c r="B304" s="12" t="s">
        <v>53</v>
      </c>
      <c r="C304" s="767" t="str">
        <f>VLOOKUP($C303,'2026年度(1年後期)'!$B$5:$N$207,COLUMN('2026年度(1年後期)'!$C$5),0)&amp;""</f>
        <v>生活援助論Ⅱ
(ABCD)</v>
      </c>
      <c r="D304" s="768"/>
      <c r="E304" s="800" t="str">
        <f>VLOOKUP($C303,'2026年度(2年後期)'!$B$5:$N$207,COLUMN('2026年度(2年後期)'!$C$5),0)&amp;""</f>
        <v>英語S</v>
      </c>
      <c r="F304" s="788"/>
      <c r="G304" s="771" t="str">
        <f>VLOOKUP($C303,'2026年度(3年後期)'!$B$5:$N$207,COLUMN('2026年度(3年後期)'!$C$5),0)&amp;""</f>
        <v>領域別実習</v>
      </c>
      <c r="H304" s="768"/>
      <c r="I304" s="771" t="str">
        <f>VLOOKUP($C303,'2026年度(4年後期)'!$B$5:$N$206,COLUMN('2026年度(4年後期)'!$C$5),0)&amp;""</f>
        <v/>
      </c>
      <c r="J304" s="768"/>
      <c r="K304" s="752" t="str">
        <f>VLOOKUP($C303,'2026年度(助産後期)'!$B$5:$N$207,COLUMN('2026年度(助産後期)'!$C$5),0)&amp;""</f>
        <v>助産学実習Ⅰ</v>
      </c>
      <c r="L304" s="769"/>
      <c r="M304" s="77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9"/>
      <c r="O304" s="771" t="str">
        <f>VLOOKUP($C303,'2026年度(M2後期)'!$B$5:$N$207,COLUMN('2026年度(M2後期)'!$C$5),0)&amp;""</f>
        <v>特別研究</v>
      </c>
      <c r="P304" s="768"/>
      <c r="Q304" s="771" t="str">
        <f>VLOOKUP($C303,'2026年度(D1後期)'!$B$5:$N$207,COLUMN('2026年度(D1後期)'!$C$5),0)&amp;""</f>
        <v>成育看護学演習Ｂ
感染管理看護学演習Ｂ
成人看護学演習Ｂ
国際看護学演習Ｂ</v>
      </c>
      <c r="R304" s="768"/>
      <c r="S304" s="752" t="str">
        <f>VLOOKUP($C303,'2026年度(D23後期)'!$B$5:$N$207,COLUMN('2026年度(D23後期)'!$C$5),0)&amp;""</f>
        <v>特別研究</v>
      </c>
      <c r="T304" s="768"/>
      <c r="U304" s="36"/>
      <c r="Z304" s="754" t="str">
        <f>A304</f>
        <v xml:space="preserve">１時限（09：20～10：50） </v>
      </c>
      <c r="AA304" s="733"/>
      <c r="AB304" s="733"/>
      <c r="AC304" s="733"/>
      <c r="AD304" s="733" t="s">
        <v>194</v>
      </c>
      <c r="AE304" s="733"/>
      <c r="AF304" s="733"/>
      <c r="AG304" s="733" t="s">
        <v>243</v>
      </c>
      <c r="AH304" s="733" t="s">
        <v>243</v>
      </c>
      <c r="AI304" s="733"/>
      <c r="AJ304" s="733"/>
      <c r="AK304" s="733"/>
      <c r="AL304" s="733" t="s">
        <v>243</v>
      </c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 t="s">
        <v>155</v>
      </c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</row>
    <row r="305" spans="1:74" ht="13.5" customHeight="1">
      <c r="A305" s="755"/>
      <c r="B305" s="15" t="s">
        <v>61</v>
      </c>
      <c r="C305" s="763" t="str">
        <f>IFERROR(VLOOKUP(C304,科目・教員!$A$2:$B$342,2,0),"")</f>
        <v/>
      </c>
      <c r="D305" s="761"/>
      <c r="E305" s="799" t="str">
        <f>IFERROR(VLOOKUP(E304,科目・教員!$A$2:$B$342,2,0),"")</f>
        <v>ﾊﾟｳﾗ･ﾍﾞﾙｳﾞｧﾝｹﾙ</v>
      </c>
      <c r="F305" s="786"/>
      <c r="G305" s="762" t="str">
        <f>IFERROR(VLOOKUP(G304,科目・教員!$A$2:$B$342,2,0),"")</f>
        <v/>
      </c>
      <c r="H305" s="761"/>
      <c r="I305" s="762" t="str">
        <f>IFERROR(VLOOKUP(I304,科目・教員!$A$2:$B$342,2,0),"")</f>
        <v/>
      </c>
      <c r="J305" s="761"/>
      <c r="K305" s="748" t="str">
        <f>IFERROR(VLOOKUP(K304,科目・教員!$A$2:$B$342,2,0),"")</f>
        <v>池田　真弓</v>
      </c>
      <c r="L305" s="764"/>
      <c r="M305" s="760" t="str">
        <f>IFERROR(VLOOKUP(M304,科目・教員!$A$2:$B$342,2,0),"")</f>
        <v/>
      </c>
      <c r="N305" s="761"/>
      <c r="O305" s="762" t="str">
        <f>IFERROR(VLOOKUP(O304,科目・教員!$A$2:$B$342,2,0),"")</f>
        <v/>
      </c>
      <c r="P305" s="761"/>
      <c r="Q305" s="762" t="str">
        <f>IFERROR(VLOOKUP(Q304,科目・教員!$A$2:$B$342,2,0),"")</f>
        <v/>
      </c>
      <c r="R305" s="761"/>
      <c r="S305" s="748" t="str">
        <f>IFERROR(VLOOKUP(S304,科目・教員!$A$2:$B$342,2,0),"")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5"/>
      <c r="B306" s="15" t="s">
        <v>65</v>
      </c>
      <c r="C306" s="763" t="str">
        <f>VLOOKUP($C303,'2026年度(1年後期)'!$B$5:$N$207,COLUMN('2026年度(1年後期)'!$C$5)+1,0)&amp;""</f>
        <v>基礎実･201･202</v>
      </c>
      <c r="D306" s="761"/>
      <c r="E306" s="799" t="str">
        <f>VLOOKUP($C303,'2026年度(2年後期)'!$B$5:$N$207,COLUMN('2026年度(2年後期)'!$C$5)+1,0)&amp;""</f>
        <v>304</v>
      </c>
      <c r="F306" s="786"/>
      <c r="G306" s="762" t="str">
        <f>VLOOKUP($C303,'2026年度(3年後期)'!$B$5:$N$207,COLUMN('2026年度(3年後期)'!$C$5)+1,0)&amp;""</f>
        <v>地域・在宅：在宅実</v>
      </c>
      <c r="H306" s="761"/>
      <c r="I306" s="762" t="str">
        <f>VLOOKUP($C303,'2026年度(4年後期)'!$B$5:$N$206,COLUMN('2026年度(4年後期)'!$C$5)+1,0)&amp;""</f>
        <v/>
      </c>
      <c r="J306" s="761"/>
      <c r="K306" s="748" t="str">
        <f>VLOOKUP($C303,'2026年度(助産後期)'!$B$5:$N$207,COLUMN('2026年度(助産後期)'!$C$5)+1,0)&amp;""</f>
        <v/>
      </c>
      <c r="L306" s="764"/>
      <c r="M306" s="760" t="str">
        <f>VLOOKUP($C303,'2026年度(M1後期)'!$B$5:$N$207,COLUMN('2026年度(M1後期)'!$C$5)+1,0)&amp;""</f>
        <v/>
      </c>
      <c r="N306" s="761"/>
      <c r="O306" s="762" t="str">
        <f>VLOOKUP($C303,'2026年度(M2後期)'!$B$5:$N$207,COLUMN('2026年度(M2後期)'!$C$5)+1,0)&amp;""</f>
        <v/>
      </c>
      <c r="P306" s="761"/>
      <c r="Q306" s="762" t="str">
        <f>VLOOKUP($C303,'2026年度(D1後期)'!$B$5:$N$207,COLUMN('2026年度(D1後期)'!$C$5)+1,0)&amp;""</f>
        <v/>
      </c>
      <c r="R306" s="761"/>
      <c r="S306" s="748" t="str">
        <f>VLOOKUP($C303,'2026年度(D23後期)'!$B$5:$N$207,COLUMN('2026年度(D23後期)'!$C$5)+1,0)&amp;""</f>
        <v/>
      </c>
      <c r="T306" s="761"/>
      <c r="U306" s="25"/>
      <c r="Z306" s="755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</row>
    <row r="307" spans="1:74" ht="13.5" customHeight="1">
      <c r="A307" s="756"/>
      <c r="B307" s="16" t="s">
        <v>68</v>
      </c>
      <c r="C307" s="746"/>
      <c r="D307" s="765"/>
      <c r="E307" s="792" t="s">
        <v>147</v>
      </c>
      <c r="F307" s="793"/>
      <c r="G307" s="743"/>
      <c r="H307" s="765"/>
      <c r="I307" s="743"/>
      <c r="J307" s="765"/>
      <c r="K307" s="745"/>
      <c r="L307" s="766"/>
      <c r="M307" s="776"/>
      <c r="N307" s="765"/>
      <c r="O307" s="743"/>
      <c r="P307" s="765"/>
      <c r="Q307" s="743"/>
      <c r="R307" s="765"/>
      <c r="S307" s="745"/>
      <c r="T307" s="765"/>
      <c r="U307" s="25"/>
      <c r="Z307" s="756"/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55" t="s">
        <v>73</v>
      </c>
      <c r="B308" s="15" t="s">
        <v>53</v>
      </c>
      <c r="C308" s="767" t="str">
        <f>VLOOKUP($C303,'2026年度(1年後期)'!$B$5:$N$207,COLUMN('2026年度(1年後期)'!$E$5),0)&amp;""</f>
        <v>生活援助論Ⅱ
(ABCD)</v>
      </c>
      <c r="D308" s="768"/>
      <c r="E308" s="800" t="str">
        <f>VLOOKUP($C303,'2026年度(2年後期)'!$B$5:$N$207,COLUMN('2026年度(2年後期)'!$E$5),0)&amp;""</f>
        <v>英語S</v>
      </c>
      <c r="F308" s="788"/>
      <c r="G308" s="771" t="str">
        <f>VLOOKUP($C303,'2026年度(3年後期)'!$B$5:$N$207,COLUMN('2026年度(3年後期)'!$E$5),0)&amp;""</f>
        <v>領域別実習</v>
      </c>
      <c r="H308" s="768"/>
      <c r="I308" s="771" t="str">
        <f>VLOOKUP($C303,'2026年度(4年後期)'!$B$5:$N$206,COLUMN('2026年度(4年後期)'!$E$5),0)&amp;""</f>
        <v/>
      </c>
      <c r="J308" s="768"/>
      <c r="K308" s="752" t="str">
        <f>VLOOKUP($C303,'2026年度(助産後期)'!$B$5:$N$207,COLUMN('2026年度(助産後期)'!$E$5),0)&amp;""</f>
        <v>助産学実習Ⅰ</v>
      </c>
      <c r="L308" s="769"/>
      <c r="M308" s="76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8"/>
      <c r="O308" s="752" t="str">
        <f>VLOOKUP($C303,'2026年度(M2後期)'!$B$5:$N$207,COLUMN('2026年度(M2後期)'!$E$5),0)&amp;""</f>
        <v>特別研究</v>
      </c>
      <c r="P308" s="768"/>
      <c r="Q308" s="752" t="str">
        <f>VLOOKUP($C303,'2026年度(D1後期)'!$B$5:$N$207,COLUMN('2026年度(D1後期)'!$E$5),0)&amp;""</f>
        <v>成育看護学演習Ｂ
感染管理看護学演習Ｂ
成人看護学演習Ｂ
国際看護学演習Ｂ</v>
      </c>
      <c r="R308" s="768"/>
      <c r="S308" s="752" t="str">
        <f>VLOOKUP($C303,'2026年度(D23後期)'!$B$5:$N$207,COLUMN('2026年度(D23後期)'!$E$5),0)&amp;""</f>
        <v>特別研究</v>
      </c>
      <c r="T308" s="768"/>
      <c r="U308" s="652" t="s">
        <v>244</v>
      </c>
      <c r="V308" s="732" t="s">
        <v>200</v>
      </c>
      <c r="Z308" s="755" t="str">
        <f>A308</f>
        <v>２時限（11：00～12：30）</v>
      </c>
      <c r="AA308" s="733"/>
      <c r="AB308" s="733"/>
      <c r="AC308" s="733"/>
      <c r="AD308" s="733" t="s">
        <v>194</v>
      </c>
      <c r="AE308" s="733"/>
      <c r="AF308" s="733"/>
      <c r="AG308" s="733" t="s">
        <v>243</v>
      </c>
      <c r="AH308" s="733" t="s">
        <v>243</v>
      </c>
      <c r="AI308" s="733"/>
      <c r="AJ308" s="733"/>
      <c r="AK308" s="733"/>
      <c r="AL308" s="733" t="s">
        <v>243</v>
      </c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 t="s">
        <v>155</v>
      </c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 t="s">
        <v>118</v>
      </c>
      <c r="BK308" s="733" t="s">
        <v>245</v>
      </c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</row>
    <row r="309" spans="1:74" ht="13.5" customHeight="1">
      <c r="A309" s="755"/>
      <c r="B309" s="15" t="s">
        <v>61</v>
      </c>
      <c r="C309" s="763" t="str">
        <f>IFERROR(VLOOKUP(C308,科目・教員!$A$2:$B$342,2,0),"")</f>
        <v/>
      </c>
      <c r="D309" s="761"/>
      <c r="E309" s="799" t="str">
        <f>IFERROR(VLOOKUP(E308,科目・教員!$A$2:$B$342,2,0),"")</f>
        <v>ﾊﾟｳﾗ･ﾍﾞﾙｳﾞｧﾝｹﾙ</v>
      </c>
      <c r="F309" s="786"/>
      <c r="G309" s="762" t="str">
        <f>IFERROR(VLOOKUP(G308,科目・教員!$A$2:$B$342,2,0),"")</f>
        <v/>
      </c>
      <c r="H309" s="761"/>
      <c r="I309" s="762" t="str">
        <f>IFERROR(VLOOKUP(I308,科目・教員!$A$2:$B$342,2,0),"")</f>
        <v/>
      </c>
      <c r="J309" s="761"/>
      <c r="K309" s="748" t="str">
        <f>IFERROR(VLOOKUP(K308,科目・教員!$A$2:$B$342,2,0),"")</f>
        <v>池田　真弓</v>
      </c>
      <c r="L309" s="764"/>
      <c r="M309" s="763" t="str">
        <f>IFERROR(VLOOKUP(M308,科目・教員!$A$2:$B$342,2,0),"")</f>
        <v/>
      </c>
      <c r="N309" s="761"/>
      <c r="O309" s="748" t="str">
        <f>IFERROR(VLOOKUP(O308,科目・教員!$A$2:$B$342,2,0),"")</f>
        <v/>
      </c>
      <c r="P309" s="761"/>
      <c r="Q309" s="748" t="str">
        <f>IFERROR(VLOOKUP(Q308,科目・教員!$A$2:$B$342,2,0),"")</f>
        <v/>
      </c>
      <c r="R309" s="761"/>
      <c r="S309" s="748" t="str">
        <f>IFERROR(VLOOKUP(S308,科目・教員!$A$2:$B$342,2,0),"")</f>
        <v/>
      </c>
      <c r="T309" s="761"/>
      <c r="U309" s="652" t="s">
        <v>246</v>
      </c>
      <c r="V309" s="732" t="s">
        <v>63</v>
      </c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55"/>
      <c r="B310" s="15" t="s">
        <v>65</v>
      </c>
      <c r="C310" s="763" t="str">
        <f>VLOOKUP($C303,'2026年度(1年後期)'!$B$5:$N$207,COLUMN('2026年度(1年後期)'!$E$5)+1,0)&amp;""</f>
        <v>基礎実･201･202</v>
      </c>
      <c r="D310" s="761"/>
      <c r="E310" s="799" t="str">
        <f>VLOOKUP($C303,'2026年度(2年後期)'!$B$5:$N$207,COLUMN('2026年度(2年後期)'!$E$5)+1,0)&amp;""</f>
        <v>304</v>
      </c>
      <c r="F310" s="786"/>
      <c r="G310" s="762" t="str">
        <f>VLOOKUP($C303,'2026年度(3年後期)'!$B$5:$N$207,COLUMN('2026年度(3年後期)'!$E$5)+1,0)&amp;""</f>
        <v>地域・在宅：在宅実</v>
      </c>
      <c r="H310" s="761"/>
      <c r="I310" s="762" t="str">
        <f>VLOOKUP($C303,'2026年度(4年後期)'!$B$5:$N$206,COLUMN('2026年度(4年後期)'!$E$5)+1,0)&amp;""</f>
        <v/>
      </c>
      <c r="J310" s="761"/>
      <c r="K310" s="748" t="str">
        <f>VLOOKUP($C303,'2026年度(助産後期)'!$B$5:$N$207,COLUMN('2026年度(助産後期)'!$E$5)+1,0)&amp;""</f>
        <v/>
      </c>
      <c r="L310" s="764"/>
      <c r="M310" s="763" t="str">
        <f>VLOOKUP($C303,'2026年度(M1後期)'!$B$5:$N$207,COLUMN('2026年度(M1後期)'!$E$5)+1,0)&amp;""</f>
        <v/>
      </c>
      <c r="N310" s="761"/>
      <c r="O310" s="748" t="str">
        <f>VLOOKUP($C303,'2026年度(M2後期)'!$B$5:$N$207,COLUMN('2026年度(M2後期)'!$E$5)+1,0)&amp;""</f>
        <v/>
      </c>
      <c r="P310" s="761"/>
      <c r="Q310" s="748" t="str">
        <f>VLOOKUP($C303,'2026年度(D1後期)'!$B$5:$N$207,COLUMN('2026年度(D1後期)'!$E$5)+1,0)&amp;""</f>
        <v/>
      </c>
      <c r="R310" s="761"/>
      <c r="S310" s="748" t="str">
        <f>VLOOKUP($C303,'2026年度(D23後期)'!$B$5:$N$207,COLUMN('2026年度(D23後期)'!$E$5)+1,0)&amp;""</f>
        <v/>
      </c>
      <c r="T310" s="761"/>
      <c r="U310" s="652" t="s">
        <v>245</v>
      </c>
      <c r="V310" s="732" t="s">
        <v>118</v>
      </c>
      <c r="Z310" s="755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</row>
    <row r="311" spans="1:74" ht="13.5" customHeight="1">
      <c r="A311" s="770"/>
      <c r="B311" s="16" t="s">
        <v>68</v>
      </c>
      <c r="C311" s="746"/>
      <c r="D311" s="744"/>
      <c r="E311" s="792" t="s">
        <v>147</v>
      </c>
      <c r="F311" s="793"/>
      <c r="G311" s="743"/>
      <c r="H311" s="744"/>
      <c r="I311" s="743"/>
      <c r="J311" s="744"/>
      <c r="K311" s="745"/>
      <c r="L311" s="745"/>
      <c r="M311" s="746"/>
      <c r="N311" s="744"/>
      <c r="O311" s="745"/>
      <c r="P311" s="744"/>
      <c r="Q311" s="745"/>
      <c r="R311" s="744"/>
      <c r="S311" s="745"/>
      <c r="T311" s="744"/>
      <c r="U311" s="652" t="s">
        <v>192</v>
      </c>
      <c r="V311" s="732" t="s">
        <v>123</v>
      </c>
      <c r="Z311" s="756"/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54" t="s">
        <v>79</v>
      </c>
      <c r="B312" s="17" t="s">
        <v>80</v>
      </c>
      <c r="C312" s="767"/>
      <c r="D312" s="768"/>
      <c r="E312" s="771"/>
      <c r="F312" s="768"/>
      <c r="G312" s="771"/>
      <c r="H312" s="768"/>
      <c r="I312" s="771"/>
      <c r="J312" s="768"/>
      <c r="K312" s="752"/>
      <c r="L312" s="769"/>
      <c r="M312" s="767"/>
      <c r="N312" s="768"/>
      <c r="O312" s="752"/>
      <c r="P312" s="768"/>
      <c r="Q312" s="752"/>
      <c r="R312" s="768"/>
      <c r="S312" s="752"/>
      <c r="T312" s="768"/>
      <c r="U312" s="25"/>
      <c r="Z312" s="755" t="str">
        <f>A312</f>
        <v>昼休み（12：30～13：30）</v>
      </c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 t="s">
        <v>245</v>
      </c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</row>
    <row r="313" spans="1:74" ht="13.5" customHeight="1">
      <c r="A313" s="755"/>
      <c r="B313" s="17" t="s">
        <v>83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5"/>
      <c r="B314" s="17" t="s">
        <v>65</v>
      </c>
      <c r="C314" s="763"/>
      <c r="D314" s="761"/>
      <c r="E314" s="762"/>
      <c r="F314" s="761"/>
      <c r="G314" s="762"/>
      <c r="H314" s="761"/>
      <c r="I314" s="762"/>
      <c r="J314" s="761"/>
      <c r="K314" s="748"/>
      <c r="L314" s="764"/>
      <c r="M314" s="763"/>
      <c r="N314" s="761"/>
      <c r="O314" s="748"/>
      <c r="P314" s="761"/>
      <c r="Q314" s="748"/>
      <c r="R314" s="761"/>
      <c r="S314" s="748"/>
      <c r="T314" s="761"/>
      <c r="U314" s="25"/>
      <c r="Z314" s="755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</row>
    <row r="315" spans="1:74" ht="13.5" customHeight="1">
      <c r="A315" s="756"/>
      <c r="B315" s="18" t="s">
        <v>68</v>
      </c>
      <c r="C315" s="772"/>
      <c r="D315" s="773"/>
      <c r="E315" s="774"/>
      <c r="F315" s="773"/>
      <c r="G315" s="774"/>
      <c r="H315" s="773"/>
      <c r="I315" s="774"/>
      <c r="J315" s="773"/>
      <c r="K315" s="775"/>
      <c r="L315" s="775"/>
      <c r="M315" s="772"/>
      <c r="N315" s="773"/>
      <c r="O315" s="775"/>
      <c r="P315" s="773"/>
      <c r="Q315" s="775"/>
      <c r="R315" s="773"/>
      <c r="S315" s="775"/>
      <c r="T315" s="773"/>
      <c r="U315" s="25"/>
      <c r="Z315" s="756"/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55" t="s">
        <v>87</v>
      </c>
      <c r="B316" s="15" t="s">
        <v>53</v>
      </c>
      <c r="C316" s="751" t="str">
        <f>VLOOKUP($C303,'2026年度(1年後期)'!$B$5:$N$207,COLUMN('2026年度(1年後期)'!$G$5),0)&amp;""</f>
        <v>疾病・病態論Ⅰ</v>
      </c>
      <c r="D316" s="752"/>
      <c r="E316" s="757" t="str">
        <f>VLOOKUP($C303,'2026年度(2年後期)'!$B$5:$N$207,COLUMN('2026年度(2年後期)'!$G$5),0)&amp;""</f>
        <v>母性看護援助論Ⅰ</v>
      </c>
      <c r="F316" s="752"/>
      <c r="G316" s="757" t="str">
        <f>VLOOKUP($C303,'2026年度(3年後期)'!$B$5:$N$207,COLUMN('2026年度(3年後期)'!$G$5),0)&amp;""</f>
        <v>領域別実習</v>
      </c>
      <c r="H316" s="752"/>
      <c r="I316" s="757" t="str">
        <f>VLOOKUP($C303,'2026年度(4年後期)'!$B$5:$N$206,COLUMN('2026年度(4年後期)'!$G$5),0)&amp;""</f>
        <v/>
      </c>
      <c r="J316" s="752"/>
      <c r="K316" s="753" t="str">
        <f>VLOOKUP($C303,'2026年度(助産後期)'!$B$5:$N$207,COLUMN('2026年度(助産後期)'!$G$5),0)&amp;""</f>
        <v>助産学実習Ⅰ</v>
      </c>
      <c r="L316" s="753"/>
      <c r="M316" s="751" t="str">
        <f>VLOOKUP($C303,'2026年度(M1後期)'!$B$5:$N$207,COLUMN('2026年度(M1後期)'!$G$5),0)&amp;""</f>
        <v>がん看護学演習A-Ⅱ
成育看護学演習A-Ⅰ（小児）
感染症学特論
感染症学演習</v>
      </c>
      <c r="N316" s="752"/>
      <c r="O316" s="753" t="str">
        <f>VLOOKUP($C303,'2026年度(M2後期)'!$B$5:$N$207,COLUMN('2026年度(M2後期)'!$G$5),0)&amp;""</f>
        <v>特別研究</v>
      </c>
      <c r="P316" s="752"/>
      <c r="Q316" s="753" t="str">
        <f>VLOOKUP($C303,'2026年度(D1後期)'!$B$5:$N$207,COLUMN('2026年度(D1後期)'!$G$5),0)&amp;""</f>
        <v>量的看護学研究法</v>
      </c>
      <c r="R316" s="752"/>
      <c r="S316" s="753" t="str">
        <f>VLOOKUP($C303,'2026年度(D23後期)'!$B$5:$N$207,COLUMN('2026年度(D23後期)'!$G$5),0)&amp;""</f>
        <v>特別研究</v>
      </c>
      <c r="T316" s="752"/>
      <c r="U316" s="659" t="s">
        <v>88</v>
      </c>
      <c r="V316" s="665" t="s">
        <v>162</v>
      </c>
      <c r="W316" s="612" t="s">
        <v>89</v>
      </c>
      <c r="Z316" s="755" t="str">
        <f>A316</f>
        <v>３時限（13：30～15：00）</v>
      </c>
      <c r="AA316" s="733" t="s">
        <v>247</v>
      </c>
      <c r="AB316" s="733"/>
      <c r="AC316" s="733"/>
      <c r="AD316" s="733" t="s">
        <v>194</v>
      </c>
      <c r="AE316" s="733"/>
      <c r="AF316" s="733"/>
      <c r="AG316" s="733" t="s">
        <v>106</v>
      </c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 t="s">
        <v>165</v>
      </c>
      <c r="BB316" s="733"/>
      <c r="BC316" s="733"/>
      <c r="BD316" s="733"/>
      <c r="BE316" s="733"/>
      <c r="BF316" s="733"/>
      <c r="BG316" s="733"/>
      <c r="BH316" s="733"/>
      <c r="BI316" s="733" t="s">
        <v>95</v>
      </c>
      <c r="BJ316" s="733"/>
      <c r="BK316" s="733" t="s">
        <v>190</v>
      </c>
      <c r="BL316" s="733"/>
      <c r="BM316" s="733" t="s">
        <v>166</v>
      </c>
      <c r="BN316" s="733"/>
      <c r="BO316" s="733"/>
      <c r="BP316" s="733"/>
      <c r="BQ316" s="733"/>
      <c r="BR316" s="733"/>
      <c r="BS316" s="733"/>
      <c r="BT316" s="733"/>
      <c r="BU316" s="733"/>
      <c r="BV316" s="733"/>
    </row>
    <row r="317" spans="1:74" ht="13.5" customHeight="1">
      <c r="A317" s="755"/>
      <c r="B317" s="15" t="s">
        <v>61</v>
      </c>
      <c r="C317" s="749" t="str">
        <f>IFERROR(VLOOKUP(C316,科目・教員!$A$2:$B$342,2,0),"")</f>
        <v>水野　正之</v>
      </c>
      <c r="D317" s="748"/>
      <c r="E317" s="750" t="str">
        <f>IFERROR(VLOOKUP(E316,科目・教員!$A$2:$B$342,2,0),"")</f>
        <v>日置　智華子</v>
      </c>
      <c r="F317" s="748"/>
      <c r="G317" s="750" t="str">
        <f>IFERROR(VLOOKUP(G316,科目・教員!$A$2:$B$342,2,0),"")</f>
        <v/>
      </c>
      <c r="H317" s="748"/>
      <c r="I317" s="750" t="str">
        <f>IFERROR(VLOOKUP(I316,科目・教員!$A$2:$B$342,2,0),"")</f>
        <v/>
      </c>
      <c r="J317" s="748"/>
      <c r="K317" s="747" t="str">
        <f>IFERROR(VLOOKUP(K316,科目・教員!$A$2:$B$342,2,0),"")</f>
        <v>池田　真弓</v>
      </c>
      <c r="L317" s="747"/>
      <c r="M317" s="749" t="str">
        <f>IFERROR(VLOOKUP(M316,科目・教員!$A$2:$B$342,2,0),"")</f>
        <v/>
      </c>
      <c r="N317" s="748"/>
      <c r="O317" s="747" t="str">
        <f>IFERROR(VLOOKUP(O316,科目・教員!$A$2:$B$342,2,0),"")</f>
        <v/>
      </c>
      <c r="P317" s="748"/>
      <c r="Q317" s="747" t="str">
        <f>IFERROR(VLOOKUP(Q316,科目・教員!$A$2:$B$342,2,0),"")</f>
        <v>柏木　公一</v>
      </c>
      <c r="R317" s="748"/>
      <c r="S317" s="747" t="str">
        <f>IFERROR(VLOOKUP(S316,科目・教員!$A$2:$B$342,2,0),"")</f>
        <v/>
      </c>
      <c r="T317" s="748"/>
      <c r="U317" s="659" t="s">
        <v>63</v>
      </c>
      <c r="V317" s="665" t="s">
        <v>167</v>
      </c>
      <c r="W317" s="612" t="s">
        <v>63</v>
      </c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55"/>
      <c r="B318" s="15" t="s">
        <v>65</v>
      </c>
      <c r="C318" s="749" t="str">
        <f>VLOOKUP($C303,'2026年度(1年後期)'!$B$5:$N$207,COLUMN('2026年度(1年後期)'!$G$5)+1,0)&amp;""</f>
        <v>101</v>
      </c>
      <c r="D318" s="748"/>
      <c r="E318" s="750" t="str">
        <f>VLOOKUP($C303,'2026年度(2年後期)'!$B$5:$N$207,COLUMN('2026年度(2年後期)'!$G$5)+1,0)&amp;""</f>
        <v>201</v>
      </c>
      <c r="F318" s="748"/>
      <c r="G318" s="750" t="str">
        <f>VLOOKUP($C303,'2026年度(3年後期)'!$B$5:$N$207,COLUMN('2026年度(3年後期)'!$G$5)+1,0)&amp;""</f>
        <v>地域・在宅：在宅実</v>
      </c>
      <c r="H318" s="748"/>
      <c r="I318" s="750" t="str">
        <f>VLOOKUP($C303,'2026年度(4年後期)'!$B$5:$N$206,COLUMN('2026年度(4年後期)'!$G$5)+1,0)&amp;""</f>
        <v/>
      </c>
      <c r="J318" s="748"/>
      <c r="K318" s="747" t="str">
        <f>VLOOKUP($C303,'2026年度(助産後期)'!$B$5:$N$207,COLUMN('2026年度(助産後期)'!$G$5)+1,0)&amp;""</f>
        <v/>
      </c>
      <c r="L318" s="747"/>
      <c r="M318" s="749" t="str">
        <f>VLOOKUP($C303,'2026年度(M1後期)'!$B$5:$N$207,COLUMN('2026年度(M1後期)'!$G$5)+1,0)&amp;""</f>
        <v/>
      </c>
      <c r="N318" s="748"/>
      <c r="O318" s="747" t="str">
        <f>VLOOKUP($C303,'2026年度(M2後期)'!$B$5:$N$207,COLUMN('2026年度(M2後期)'!$G$5)+1,0)&amp;""</f>
        <v/>
      </c>
      <c r="P318" s="748"/>
      <c r="Q318" s="747" t="str">
        <f>VLOOKUP($C303,'2026年度(D1後期)'!$B$5:$N$207,COLUMN('2026年度(D1後期)'!$G$5)+1,0)&amp;""</f>
        <v>臨床講義室１</v>
      </c>
      <c r="R318" s="748"/>
      <c r="S318" s="747" t="str">
        <f>VLOOKUP($C303,'2026年度(D23後期)'!$B$5:$N$207,COLUMN('2026年度(D23後期)'!$G$5)+1,0)&amp;""</f>
        <v/>
      </c>
      <c r="T318" s="748"/>
      <c r="U318" s="659" t="s">
        <v>190</v>
      </c>
      <c r="V318" s="665" t="s">
        <v>166</v>
      </c>
      <c r="W318" s="612" t="s">
        <v>95</v>
      </c>
      <c r="Z318" s="755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</row>
    <row r="319" spans="1:74" ht="13.5" customHeight="1">
      <c r="A319" s="770"/>
      <c r="B319" s="16" t="s">
        <v>68</v>
      </c>
      <c r="C319" s="758"/>
      <c r="D319" s="759"/>
      <c r="E319" s="743"/>
      <c r="F319" s="744"/>
      <c r="G319" s="743"/>
      <c r="H319" s="744"/>
      <c r="I319" s="743"/>
      <c r="J319" s="744"/>
      <c r="K319" s="745"/>
      <c r="L319" s="745"/>
      <c r="M319" s="746"/>
      <c r="N319" s="744"/>
      <c r="O319" s="745"/>
      <c r="P319" s="744"/>
      <c r="Q319" s="745"/>
      <c r="R319" s="744"/>
      <c r="S319" s="745"/>
      <c r="T319" s="744"/>
      <c r="U319" s="659" t="s">
        <v>192</v>
      </c>
      <c r="V319" s="665" t="s">
        <v>168</v>
      </c>
      <c r="W319" s="612" t="s">
        <v>78</v>
      </c>
      <c r="Z319" s="756"/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55" t="s">
        <v>103</v>
      </c>
      <c r="B320" s="15" t="s">
        <v>53</v>
      </c>
      <c r="C320" s="751" t="str">
        <f>VLOOKUP($C303,'2026年度(1年後期)'!$B$5:$N$207,COLUMN('2026年度(1年後期)'!$I$5),0)&amp;""</f>
        <v>微生物と人間</v>
      </c>
      <c r="D320" s="752"/>
      <c r="E320" s="757" t="str">
        <f>VLOOKUP($C303,'2026年度(2年後期)'!$B$5:$N$207,COLUMN('2026年度(2年後期)'!$I$5),0)&amp;""</f>
        <v>成人看護援助論Ⅱ</v>
      </c>
      <c r="F320" s="752"/>
      <c r="G320" s="757" t="str">
        <f>VLOOKUP($C303,'2026年度(3年後期)'!$B$5:$N$207,COLUMN('2026年度(3年後期)'!$I$5),0)&amp;""</f>
        <v>領域別実習</v>
      </c>
      <c r="H320" s="752"/>
      <c r="I320" s="757" t="str">
        <f>VLOOKUP($C303,'2026年度(4年後期)'!$B$5:$N$206,COLUMN('2026年度(4年後期)'!$I$5),0)&amp;""</f>
        <v/>
      </c>
      <c r="J320" s="752"/>
      <c r="K320" s="753" t="str">
        <f>VLOOKUP($C303,'2026年度(助産後期)'!$B$5:$N$207,COLUMN('2026年度(助産後期)'!$I$5),0)&amp;""</f>
        <v>助産学実習Ⅰ</v>
      </c>
      <c r="L320" s="753"/>
      <c r="M320" s="751" t="str">
        <f>VLOOKUP($C303,'2026年度(M1後期)'!$B$5:$N$207,COLUMN('2026年度(M1後期)'!$I$5),0)&amp;""</f>
        <v>がん看護学演習A-Ⅱ
成育看護学演習A-Ⅰ
感染症学特論
感染症学演習</v>
      </c>
      <c r="N320" s="752"/>
      <c r="O320" s="753" t="str">
        <f>VLOOKUP($C303,'2026年度(M2後期)'!$B$5:$N$207,COLUMN('2026年度(M2後期)'!$I$5),0)&amp;""</f>
        <v>特別研究</v>
      </c>
      <c r="P320" s="752"/>
      <c r="Q320" s="753" t="str">
        <f>VLOOKUP($C303,'2026年度(D1後期)'!$B$5:$N$207,COLUMN('2026年度(D1後期)'!$I$5),0)&amp;""</f>
        <v>量的看護学研究法</v>
      </c>
      <c r="R320" s="752"/>
      <c r="S320" s="753" t="str">
        <f>VLOOKUP($C303,'2026年度(D23後期)'!$B$5:$N$207,COLUMN('2026年度(D23後期)'!$I$5),0)&amp;""</f>
        <v>特別研究</v>
      </c>
      <c r="T320" s="752"/>
      <c r="U320" s="617" t="s">
        <v>248</v>
      </c>
      <c r="Z320" s="755" t="str">
        <f>A320</f>
        <v>４時限（15：10～16：40）</v>
      </c>
      <c r="AA320" s="733" t="s">
        <v>133</v>
      </c>
      <c r="AB320" s="733"/>
      <c r="AC320" s="733"/>
      <c r="AD320" s="733" t="s">
        <v>194</v>
      </c>
      <c r="AE320" s="733"/>
      <c r="AF320" s="733"/>
      <c r="AG320" s="733" t="s">
        <v>249</v>
      </c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 t="s">
        <v>165</v>
      </c>
      <c r="BB320" s="733"/>
      <c r="BC320" s="733"/>
      <c r="BD320" s="733"/>
      <c r="BE320" s="733"/>
      <c r="BF320" s="733"/>
      <c r="BG320" s="733"/>
      <c r="BH320" s="733"/>
      <c r="BI320" s="733" t="s">
        <v>76</v>
      </c>
      <c r="BJ320" s="733"/>
      <c r="BK320" s="733"/>
      <c r="BL320" s="733"/>
      <c r="BM320" s="733" t="s">
        <v>166</v>
      </c>
      <c r="BN320" s="733"/>
      <c r="BO320" s="733"/>
      <c r="BP320" s="733"/>
      <c r="BQ320" s="733"/>
      <c r="BR320" s="733"/>
      <c r="BS320" s="733"/>
      <c r="BT320" s="733"/>
      <c r="BU320" s="733"/>
      <c r="BV320" s="733"/>
    </row>
    <row r="321" spans="1:74" ht="13.5" customHeight="1">
      <c r="A321" s="755"/>
      <c r="B321" s="15" t="s">
        <v>61</v>
      </c>
      <c r="C321" s="749" t="str">
        <f>IFERROR(VLOOKUP(C320,科目・教員!$A$2:$B$342,2,0),"")</f>
        <v>森　那美子</v>
      </c>
      <c r="D321" s="748"/>
      <c r="E321" s="750" t="str">
        <f>IFERROR(VLOOKUP(E320,科目・教員!$A$2:$B$342,2,0),"")</f>
        <v>藤澤　雄太</v>
      </c>
      <c r="F321" s="748"/>
      <c r="G321" s="750" t="str">
        <f>IFERROR(VLOOKUP(G320,科目・教員!$A$2:$B$342,2,0),"")</f>
        <v/>
      </c>
      <c r="H321" s="748"/>
      <c r="I321" s="750" t="str">
        <f>IFERROR(VLOOKUP(I320,科目・教員!$A$2:$B$342,2,0),"")</f>
        <v/>
      </c>
      <c r="J321" s="748"/>
      <c r="K321" s="747" t="str">
        <f>IFERROR(VLOOKUP(K320,科目・教員!$A$2:$B$342,2,0),"")</f>
        <v>池田　真弓</v>
      </c>
      <c r="L321" s="747"/>
      <c r="M321" s="749" t="str">
        <f>IFERROR(VLOOKUP(M320,科目・教員!$A$2:$B$342,2,0),"")</f>
        <v/>
      </c>
      <c r="N321" s="748"/>
      <c r="O321" s="747" t="str">
        <f>IFERROR(VLOOKUP(O320,科目・教員!$A$2:$B$342,2,0),"")</f>
        <v/>
      </c>
      <c r="P321" s="748"/>
      <c r="Q321" s="747" t="str">
        <f>IFERROR(VLOOKUP(Q320,科目・教員!$A$2:$B$342,2,0),"")</f>
        <v>柏木　公一</v>
      </c>
      <c r="R321" s="748"/>
      <c r="S321" s="747" t="str">
        <f>IFERROR(VLOOKUP(S320,科目・教員!$A$2:$B$342,2,0),"")</f>
        <v/>
      </c>
      <c r="T321" s="748"/>
      <c r="U321" s="617" t="s">
        <v>77</v>
      </c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5"/>
      <c r="B322" s="15" t="s">
        <v>65</v>
      </c>
      <c r="C322" s="749" t="str">
        <f>VLOOKUP($C303,'2026年度(1年後期)'!$B$5:$N$207,COLUMN('2026年度(1年後期)'!$I$5)+1,0)&amp;""</f>
        <v>101</v>
      </c>
      <c r="D322" s="748"/>
      <c r="E322" s="750" t="str">
        <f>VLOOKUP($C303,'2026年度(2年後期)'!$B$5:$N$207,COLUMN('2026年度(2年後期)'!$I$5)+1,0)&amp;""</f>
        <v>201</v>
      </c>
      <c r="F322" s="748"/>
      <c r="G322" s="750" t="str">
        <f>VLOOKUP($C303,'2026年度(3年後期)'!$B$5:$N$207,COLUMN('2026年度(3年後期)'!$I$5)+1,0)&amp;""</f>
        <v>地域・在宅：在宅実</v>
      </c>
      <c r="H322" s="748"/>
      <c r="I322" s="750" t="str">
        <f>VLOOKUP($C303,'2026年度(4年後期)'!$B$5:$N$206,COLUMN('2026年度(4年後期)'!$I$5)+1,0)&amp;""</f>
        <v/>
      </c>
      <c r="J322" s="748"/>
      <c r="K322" s="747" t="str">
        <f>VLOOKUP($C303,'2026年度(助産後期)'!$B$5:$N$207,COLUMN('2026年度(助産後期)'!$I$5)+1,0)&amp;""</f>
        <v/>
      </c>
      <c r="L322" s="747"/>
      <c r="M322" s="749" t="str">
        <f>VLOOKUP($C303,'2026年度(M1後期)'!$B$5:$N$207,COLUMN('2026年度(M1後期)'!$I$5)+1,0)&amp;""</f>
        <v/>
      </c>
      <c r="N322" s="748"/>
      <c r="O322" s="747" t="str">
        <f>VLOOKUP($C303,'2026年度(M2後期)'!$B$5:$N$207,COLUMN('2026年度(M2後期)'!$I$5)+1,0)&amp;""</f>
        <v/>
      </c>
      <c r="P322" s="748"/>
      <c r="Q322" s="747" t="str">
        <f>VLOOKUP($C303,'2026年度(D1後期)'!$B$5:$N$207,COLUMN('2026年度(D1後期)'!$I$5)+1,0)&amp;""</f>
        <v>臨床講義室１</v>
      </c>
      <c r="R322" s="748"/>
      <c r="S322" s="747" t="str">
        <f>VLOOKUP($C303,'2026年度(D23後期)'!$B$5:$N$207,COLUMN('2026年度(D23後期)'!$I$5)+1,0)&amp;""</f>
        <v/>
      </c>
      <c r="T322" s="748"/>
      <c r="U322" s="617" t="s">
        <v>76</v>
      </c>
      <c r="Z322" s="755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</row>
    <row r="323" spans="1:74" ht="13.5" customHeight="1">
      <c r="A323" s="756"/>
      <c r="B323" s="16" t="s">
        <v>68</v>
      </c>
      <c r="C323" s="758"/>
      <c r="D323" s="759"/>
      <c r="E323" s="743"/>
      <c r="F323" s="744"/>
      <c r="G323" s="743"/>
      <c r="H323" s="744"/>
      <c r="I323" s="743"/>
      <c r="J323" s="744"/>
      <c r="K323" s="745"/>
      <c r="L323" s="745"/>
      <c r="M323" s="746"/>
      <c r="N323" s="744"/>
      <c r="O323" s="745"/>
      <c r="P323" s="744"/>
      <c r="Q323" s="745"/>
      <c r="R323" s="744"/>
      <c r="S323" s="745"/>
      <c r="T323" s="744"/>
      <c r="U323" s="617" t="s">
        <v>78</v>
      </c>
      <c r="Z323" s="756"/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55" t="s">
        <v>112</v>
      </c>
      <c r="B324" s="15" t="s">
        <v>53</v>
      </c>
      <c r="C324" s="751" t="str">
        <f>VLOOKUP($C303,'2026年度(1年後期)'!$B$5:$N$207,COLUMN('2026年度(1年後期)'!$K$5),0)&amp;""</f>
        <v/>
      </c>
      <c r="D324" s="752"/>
      <c r="E324" s="757" t="str">
        <f>VLOOKUP($C303,'2026年度(2年後期)'!$B$5:$N$207,COLUMN('2026年度(2年後期)'!$K$5),0)&amp;""</f>
        <v/>
      </c>
      <c r="F324" s="752"/>
      <c r="G324" s="757" t="str">
        <f>VLOOKUP($C303,'2026年度(3年後期)'!$B$5:$N$207,COLUMN('2026年度(3年後期)'!$K$5),0)&amp;""</f>
        <v/>
      </c>
      <c r="H324" s="752"/>
      <c r="I324" s="757" t="str">
        <f>VLOOKUP($C303,'2026年度(4年後期)'!$B$5:$N$206,COLUMN('2026年度(4年後期)'!$K$5),0)&amp;""</f>
        <v/>
      </c>
      <c r="J324" s="752"/>
      <c r="K324" s="753" t="str">
        <f>VLOOKUP($C303,'2026年度(助産後期)'!$B$5:$N$207,COLUMN('2026年度(助産後期)'!$K$5),0)&amp;""</f>
        <v/>
      </c>
      <c r="L324" s="753"/>
      <c r="M324" s="751" t="str">
        <f>VLOOKUP($C303,'2026年度(M1後期)'!$B$5:$N$207,COLUMN('2026年度(M1後期)'!$K$5),0)&amp;""</f>
        <v/>
      </c>
      <c r="N324" s="752"/>
      <c r="O324" s="753" t="str">
        <f>VLOOKUP($C303,'2026年度(M2後期)'!$B$5:$N$207,COLUMN('2026年度(M2後期)'!$K$5),0)&amp;""</f>
        <v/>
      </c>
      <c r="P324" s="752"/>
      <c r="Q324" s="753" t="str">
        <f>VLOOKUP($C303,'2026年度(D1後期)'!$B$5:$N$207,COLUMN('2026年度(D1後期)'!$K$5),0)&amp;""</f>
        <v/>
      </c>
      <c r="R324" s="752"/>
      <c r="S324" s="753" t="str">
        <f>VLOOKUP($C303,'2026年度(D23後期)'!$B$5:$N$207,COLUMN('2026年度(D23後期)'!$K$5),0)&amp;""</f>
        <v/>
      </c>
      <c r="T324" s="752"/>
      <c r="U324" s="617"/>
      <c r="Z324" s="755" t="str">
        <f>A324</f>
        <v>５時限（16：50～18：20）</v>
      </c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 t="s">
        <v>76</v>
      </c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</row>
    <row r="325" spans="1:74" ht="13.5" customHeight="1">
      <c r="A325" s="755"/>
      <c r="B325" s="15" t="s">
        <v>61</v>
      </c>
      <c r="C325" s="749" t="str">
        <f>IFERROR(VLOOKUP(C324,科目・教員!$A$2:$B$342,2,0),"")</f>
        <v/>
      </c>
      <c r="D325" s="748"/>
      <c r="E325" s="750" t="str">
        <f>IFERROR(VLOOKUP(E324,科目・教員!$A$2:$B$342,2,0),"")</f>
        <v/>
      </c>
      <c r="F325" s="748"/>
      <c r="G325" s="750" t="str">
        <f>IFERROR(VLOOKUP(G324,科目・教員!$A$2:$B$342,2,0),"")</f>
        <v/>
      </c>
      <c r="H325" s="748"/>
      <c r="I325" s="750" t="str">
        <f>IFERROR(VLOOKUP(I324,科目・教員!$A$2:$B$342,2,0),"")</f>
        <v/>
      </c>
      <c r="J325" s="748"/>
      <c r="K325" s="747" t="str">
        <f>IFERROR(VLOOKUP(K324,科目・教員!$A$2:$B$342,2,0),"")</f>
        <v/>
      </c>
      <c r="L325" s="747"/>
      <c r="M325" s="749" t="str">
        <f>IFERROR(VLOOKUP(M324,科目・教員!$A$2:$B$342,2,0),"")</f>
        <v/>
      </c>
      <c r="N325" s="748"/>
      <c r="O325" s="747" t="str">
        <f>IFERROR(VLOOKUP(O324,科目・教員!$A$2:$B$342,2,0),"")</f>
        <v/>
      </c>
      <c r="P325" s="748"/>
      <c r="Q325" s="747" t="str">
        <f>IFERROR(VLOOKUP(Q324,科目・教員!$A$2:$B$342,2,0),"")</f>
        <v/>
      </c>
      <c r="R325" s="748"/>
      <c r="S325" s="747" t="str">
        <f>IFERROR(VLOOKUP(S324,科目・教員!$A$2:$B$342,2,0),"")</f>
        <v/>
      </c>
      <c r="T325" s="748"/>
      <c r="U325" s="617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5"/>
      <c r="B326" s="15" t="s">
        <v>65</v>
      </c>
      <c r="C326" s="749" t="str">
        <f>VLOOKUP($C303,'2026年度(1年後期)'!$B$5:$N$207,COLUMN('2026年度(1年後期)'!$K$5)+1,0)&amp;""</f>
        <v/>
      </c>
      <c r="D326" s="748"/>
      <c r="E326" s="750" t="str">
        <f>VLOOKUP($C303,'2026年度(2年後期)'!$B$5:$N$207,COLUMN('2026年度(2年後期)'!$K$5)+1,0)&amp;""</f>
        <v/>
      </c>
      <c r="F326" s="748"/>
      <c r="G326" s="750" t="str">
        <f>VLOOKUP($C303,'2026年度(3年後期)'!$B$5:$N$207,COLUMN('2026年度(3年後期)'!$K$5)+1,0)&amp;""</f>
        <v/>
      </c>
      <c r="H326" s="748"/>
      <c r="I326" s="750" t="str">
        <f>VLOOKUP($C303,'2026年度(4年後期)'!$B$5:$N$206,COLUMN('2026年度(4年後期)'!$K$5)+1,0)&amp;""</f>
        <v/>
      </c>
      <c r="J326" s="748"/>
      <c r="K326" s="747" t="str">
        <f>VLOOKUP($C303,'2026年度(助産後期)'!$B$5:$N$207,COLUMN('2026年度(助産後期)'!$K$5)+1,0)&amp;""</f>
        <v/>
      </c>
      <c r="L326" s="747"/>
      <c r="M326" s="749" t="str">
        <f>VLOOKUP($C303,'2026年度(M1後期)'!$B$5:$N$207,COLUMN('2026年度(M1後期)'!$K$5)+1,0)&amp;""</f>
        <v/>
      </c>
      <c r="N326" s="748"/>
      <c r="O326" s="747" t="str">
        <f>VLOOKUP($C303,'2026年度(M2後期)'!$B$5:$N$207,COLUMN('2026年度(M2後期)'!$K$5)+1,0)&amp;""</f>
        <v/>
      </c>
      <c r="P326" s="748"/>
      <c r="Q326" s="747" t="str">
        <f>VLOOKUP($C303,'2026年度(D1後期)'!$B$5:$N$207,COLUMN('2026年度(D1後期)'!$K$5)+1,0)&amp;""</f>
        <v/>
      </c>
      <c r="R326" s="748"/>
      <c r="S326" s="747" t="str">
        <f>VLOOKUP($C303,'2026年度(D23後期)'!$B$5:$N$207,COLUMN('2026年度(D23後期)'!$K$5)+1,0)&amp;""</f>
        <v/>
      </c>
      <c r="T326" s="748"/>
      <c r="U326" s="25"/>
      <c r="Z326" s="755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</row>
    <row r="327" spans="1:74" ht="13.5" customHeight="1">
      <c r="A327" s="756"/>
      <c r="B327" s="16" t="s">
        <v>68</v>
      </c>
      <c r="C327" s="746"/>
      <c r="D327" s="744"/>
      <c r="E327" s="743"/>
      <c r="F327" s="744"/>
      <c r="G327" s="743"/>
      <c r="H327" s="744"/>
      <c r="I327" s="743"/>
      <c r="J327" s="744"/>
      <c r="K327" s="745"/>
      <c r="L327" s="745"/>
      <c r="M327" s="746"/>
      <c r="N327" s="744"/>
      <c r="O327" s="745"/>
      <c r="P327" s="744"/>
      <c r="Q327" s="745"/>
      <c r="R327" s="744"/>
      <c r="S327" s="745"/>
      <c r="T327" s="744"/>
      <c r="U327" s="37"/>
      <c r="V327" s="19"/>
      <c r="W327" s="19"/>
      <c r="X327" s="19"/>
      <c r="Y327" s="19"/>
      <c r="Z327" s="756"/>
      <c r="AA327" s="735"/>
      <c r="AB327" s="735"/>
      <c r="AC327" s="735"/>
      <c r="AD327" s="735"/>
      <c r="AE327" s="735"/>
      <c r="AF327" s="735"/>
      <c r="AG327" s="735"/>
      <c r="AH327" s="735"/>
      <c r="AI327" s="735"/>
      <c r="AJ327" s="735"/>
      <c r="AK327" s="735"/>
      <c r="AL327" s="735"/>
      <c r="AM327" s="735"/>
      <c r="AN327" s="735"/>
      <c r="AO327" s="735"/>
      <c r="AP327" s="735"/>
      <c r="AQ327" s="735"/>
      <c r="AR327" s="735"/>
      <c r="AS327" s="735"/>
      <c r="AT327" s="735"/>
      <c r="AU327" s="735"/>
      <c r="AV327" s="735"/>
      <c r="AW327" s="735"/>
      <c r="AX327" s="735"/>
      <c r="AY327" s="735"/>
      <c r="AZ327" s="735"/>
      <c r="BA327" s="735"/>
      <c r="BB327" s="735"/>
      <c r="BC327" s="735"/>
      <c r="BD327" s="735"/>
      <c r="BE327" s="735"/>
      <c r="BF327" s="735"/>
      <c r="BG327" s="735"/>
      <c r="BH327" s="735"/>
      <c r="BI327" s="735"/>
      <c r="BJ327" s="735"/>
      <c r="BK327" s="735"/>
      <c r="BL327" s="735"/>
      <c r="BM327" s="735"/>
      <c r="BN327" s="735"/>
      <c r="BO327" s="735"/>
      <c r="BP327" s="735"/>
      <c r="BQ327" s="735"/>
      <c r="BR327" s="735"/>
      <c r="BS327" s="735"/>
      <c r="BT327" s="735"/>
      <c r="BU327" s="735"/>
      <c r="BV327" s="735"/>
    </row>
    <row r="328" spans="1:74" ht="21">
      <c r="A328" s="5"/>
      <c r="B328" s="6"/>
      <c r="C328" s="791">
        <f>C303+1</f>
        <v>46309</v>
      </c>
      <c r="D328" s="791"/>
      <c r="E328" s="791"/>
      <c r="F328" s="791"/>
      <c r="G328" s="791"/>
      <c r="H328" s="791"/>
      <c r="I328" s="791"/>
      <c r="J328" s="791"/>
      <c r="K328" s="791"/>
      <c r="L328" s="791"/>
      <c r="M328" s="791"/>
      <c r="N328" s="791"/>
      <c r="O328" s="791"/>
      <c r="P328" s="791"/>
      <c r="Q328" s="791"/>
      <c r="R328" s="791"/>
      <c r="S328" s="791"/>
      <c r="T328" s="791"/>
      <c r="U328" s="842">
        <f>C328</f>
        <v>46309</v>
      </c>
      <c r="V328" s="843"/>
      <c r="W328" s="843"/>
      <c r="X328" s="843"/>
      <c r="Y328" s="843"/>
      <c r="Z328" s="844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5" t="s">
        <v>52</v>
      </c>
      <c r="B329" s="12" t="s">
        <v>53</v>
      </c>
      <c r="C329" s="767" t="str">
        <f>VLOOKUP($C328,'2026年度(1年後期)'!$B$5:$N$207,COLUMN('2026年度(1年後期)'!$C$5),0)&amp;""</f>
        <v>人間関係論</v>
      </c>
      <c r="D329" s="768"/>
      <c r="E329" s="771" t="str">
        <f>VLOOKUP($C328,'2026年度(2年後期)'!$B$5:$N$207,COLUMN('2026年度(2年後期)'!$C$5),0)&amp;""</f>
        <v>感染防止技術論</v>
      </c>
      <c r="F329" s="768"/>
      <c r="G329" s="771" t="str">
        <f>VLOOKUP($C328,'2026年度(3年後期)'!$B$5:$N$207,COLUMN('2026年度(3年後期)'!$C$5),0)&amp;""</f>
        <v>領域別実習</v>
      </c>
      <c r="H329" s="768"/>
      <c r="I329" s="771" t="str">
        <f>VLOOKUP($C328,'2026年度(4年後期)'!$B$5:$N$206,COLUMN('2026年度(4年後期)'!$C$5),0)&amp;""</f>
        <v>卒業研究Ⅱ</v>
      </c>
      <c r="J329" s="768"/>
      <c r="K329" s="752" t="str">
        <f>VLOOKUP($C328,'2026年度(助産後期)'!$B$5:$N$207,COLUMN('2026年度(助産後期)'!$C$5),0)&amp;""</f>
        <v>助産学実習Ⅰ</v>
      </c>
      <c r="L329" s="769"/>
      <c r="M329" s="778" t="str">
        <f>VLOOKUP($C328,'2026年度(M1後期)'!$B$5:$N$207,COLUMN('2026年度(M1後期)'!$C$5),0)&amp;""</f>
        <v>看護情報・管理学演習A-Ⅰ
成育看護学演習A-Ⅳ（母性）</v>
      </c>
      <c r="N329" s="769"/>
      <c r="O329" s="771" t="str">
        <f>VLOOKUP($C328,'2026年度(M2後期)'!$B$5:$N$207,COLUMN('2026年度(M2後期)'!$C$5),0)&amp;""</f>
        <v>特別研究</v>
      </c>
      <c r="P329" s="768"/>
      <c r="Q329" s="771" t="str">
        <f>VLOOKUP($C328,'2026年度(D1後期)'!$B$5:$N$207,COLUMN('2026年度(D1後期)'!$C$5),0)&amp;""</f>
        <v/>
      </c>
      <c r="R329" s="768"/>
      <c r="S329" s="752" t="str">
        <f>VLOOKUP($C328,'2026年度(D23後期)'!$B$5:$N$207,COLUMN('2026年度(D23後期)'!$C$5),0)&amp;""</f>
        <v>特別研究</v>
      </c>
      <c r="T329" s="768"/>
      <c r="U329" s="25"/>
      <c r="V329" s="675" t="s">
        <v>55</v>
      </c>
      <c r="Y329" s="653" t="s">
        <v>250</v>
      </c>
      <c r="Z329" s="754" t="str">
        <f>A329</f>
        <v xml:space="preserve">１時限（09：20～10：50） </v>
      </c>
      <c r="AA329" s="733" t="s">
        <v>158</v>
      </c>
      <c r="AB329" s="733"/>
      <c r="AC329" s="733"/>
      <c r="AD329" s="733"/>
      <c r="AE329" s="733"/>
      <c r="AF329" s="733" t="s">
        <v>82</v>
      </c>
      <c r="AG329" s="733" t="s">
        <v>202</v>
      </c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 t="s">
        <v>59</v>
      </c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</row>
    <row r="330" spans="1:74" ht="13.5" customHeight="1">
      <c r="A330" s="755"/>
      <c r="B330" s="15" t="s">
        <v>61</v>
      </c>
      <c r="C330" s="763" t="str">
        <f>IFERROR(VLOOKUP(C329,科目・教員!$A$2:$B$342,2,0),"")</f>
        <v>小島　優子</v>
      </c>
      <c r="D330" s="761"/>
      <c r="E330" s="762" t="str">
        <f>IFERROR(VLOOKUP(E329,科目・教員!$A$2:$B$342,2,0),"")</f>
        <v>網中　眞由美</v>
      </c>
      <c r="F330" s="761"/>
      <c r="G330" s="762" t="str">
        <f>IFERROR(VLOOKUP(G329,科目・教員!$A$2:$B$342,2,0),"")</f>
        <v/>
      </c>
      <c r="H330" s="761"/>
      <c r="I330" s="762" t="str">
        <f>IFERROR(VLOOKUP(I329,科目・教員!$A$2:$B$342,2,0),"")</f>
        <v>各担当教員</v>
      </c>
      <c r="J330" s="761"/>
      <c r="K330" s="748" t="str">
        <f>IFERROR(VLOOKUP(K329,科目・教員!$A$2:$B$342,2,0),"")</f>
        <v>池田　真弓</v>
      </c>
      <c r="L330" s="764"/>
      <c r="M330" s="760" t="str">
        <f>IFERROR(VLOOKUP(M329,科目・教員!$A$2:$B$342,2,0),"")</f>
        <v/>
      </c>
      <c r="N330" s="761"/>
      <c r="O330" s="762" t="str">
        <f>IFERROR(VLOOKUP(O329,科目・教員!$A$2:$B$342,2,0),"")</f>
        <v/>
      </c>
      <c r="P330" s="761"/>
      <c r="Q330" s="762" t="str">
        <f>IFERROR(VLOOKUP(Q329,科目・教員!$A$2:$B$342,2,0),"")</f>
        <v/>
      </c>
      <c r="R330" s="761"/>
      <c r="S330" s="748" t="str">
        <f>IFERROR(VLOOKUP(S329,科目・教員!$A$2:$B$342,2,0),"")</f>
        <v/>
      </c>
      <c r="T330" s="761"/>
      <c r="U330" s="25"/>
      <c r="V330" s="675" t="s">
        <v>63</v>
      </c>
      <c r="Y330" s="653" t="s">
        <v>84</v>
      </c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5"/>
      <c r="B331" s="15" t="s">
        <v>65</v>
      </c>
      <c r="C331" s="763" t="str">
        <f>VLOOKUP($C328,'2026年度(1年後期)'!$B$5:$N$207,COLUMN('2026年度(1年後期)'!$C$5)+1,0)&amp;""</f>
        <v>101</v>
      </c>
      <c r="D331" s="761"/>
      <c r="E331" s="762" t="str">
        <f>VLOOKUP($C328,'2026年度(2年後期)'!$B$5:$N$207,COLUMN('2026年度(2年後期)'!$C$5)+1,0)&amp;""</f>
        <v>201</v>
      </c>
      <c r="F331" s="761"/>
      <c r="G331" s="762" t="str">
        <f>VLOOKUP($C328,'2026年度(3年後期)'!$B$5:$N$207,COLUMN('2026年度(3年後期)'!$C$5)+1,0)&amp;""</f>
        <v/>
      </c>
      <c r="H331" s="761"/>
      <c r="I331" s="762" t="str">
        <f>VLOOKUP($C328,'2026年度(4年後期)'!$B$5:$N$206,COLUMN('2026年度(4年後期)'!$C$5)+1,0)&amp;""</f>
        <v/>
      </c>
      <c r="J331" s="761"/>
      <c r="K331" s="748" t="str">
        <f>VLOOKUP($C328,'2026年度(助産後期)'!$B$5:$N$207,COLUMN('2026年度(助産後期)'!$C$5)+1,0)&amp;""</f>
        <v/>
      </c>
      <c r="L331" s="764"/>
      <c r="M331" s="760" t="str">
        <f>VLOOKUP($C328,'2026年度(M1後期)'!$B$5:$N$207,COLUMN('2026年度(M1後期)'!$C$5)+1,0)&amp;""</f>
        <v/>
      </c>
      <c r="N331" s="761"/>
      <c r="O331" s="762" t="str">
        <f>VLOOKUP($C328,'2026年度(M2後期)'!$B$5:$N$207,COLUMN('2026年度(M2後期)'!$C$5)+1,0)&amp;""</f>
        <v/>
      </c>
      <c r="P331" s="761"/>
      <c r="Q331" s="762" t="str">
        <f>VLOOKUP($C328,'2026年度(D1後期)'!$B$5:$N$207,COLUMN('2026年度(D1後期)'!$C$5)+1,0)&amp;""</f>
        <v/>
      </c>
      <c r="R331" s="761"/>
      <c r="S331" s="748" t="str">
        <f>VLOOKUP($C328,'2026年度(D23後期)'!$B$5:$N$207,COLUMN('2026年度(D23後期)'!$C$5)+1,0)&amp;""</f>
        <v/>
      </c>
      <c r="T331" s="761"/>
      <c r="U331" s="655" t="s">
        <v>251</v>
      </c>
      <c r="V331" s="675" t="s">
        <v>59</v>
      </c>
      <c r="Y331" s="653" t="s">
        <v>85</v>
      </c>
      <c r="Z331" s="755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</row>
    <row r="332" spans="1:74" ht="13.5" customHeight="1">
      <c r="A332" s="756"/>
      <c r="B332" s="16" t="s">
        <v>68</v>
      </c>
      <c r="C332" s="746"/>
      <c r="D332" s="765"/>
      <c r="E332" s="743"/>
      <c r="F332" s="765"/>
      <c r="G332" s="743"/>
      <c r="H332" s="765"/>
      <c r="I332" s="743"/>
      <c r="J332" s="765"/>
      <c r="K332" s="745"/>
      <c r="L332" s="766"/>
      <c r="M332" s="776"/>
      <c r="N332" s="765"/>
      <c r="O332" s="743"/>
      <c r="P332" s="765"/>
      <c r="Q332" s="743"/>
      <c r="R332" s="765"/>
      <c r="S332" s="745"/>
      <c r="T332" s="765"/>
      <c r="U332" s="655" t="s">
        <v>252</v>
      </c>
      <c r="V332" s="675" t="s">
        <v>71</v>
      </c>
      <c r="Y332" s="653" t="s">
        <v>86</v>
      </c>
      <c r="Z332" s="756"/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55" t="s">
        <v>73</v>
      </c>
      <c r="B333" s="15" t="s">
        <v>53</v>
      </c>
      <c r="C333" s="767" t="str">
        <f>VLOOKUP($C328,'2026年度(1年後期)'!$B$5:$N$207,COLUMN('2026年度(1年後期)'!$E$5),0)&amp;""</f>
        <v>ジェンダー論</v>
      </c>
      <c r="D333" s="768"/>
      <c r="E333" s="771" t="str">
        <f>VLOOKUP($C328,'2026年度(2年後期)'!$B$5:$N$207,COLUMN('2026年度(2年後期)'!$E$5),0)&amp;""</f>
        <v>成人看護援助論Ⅱ</v>
      </c>
      <c r="F333" s="768"/>
      <c r="G333" s="771" t="str">
        <f>VLOOKUP($C328,'2026年度(3年後期)'!$B$5:$N$207,COLUMN('2026年度(3年後期)'!$E$5),0)&amp;""</f>
        <v>領域別実習</v>
      </c>
      <c r="H333" s="768"/>
      <c r="I333" s="771" t="str">
        <f>VLOOKUP($C328,'2026年度(4年後期)'!$B$5:$N$206,COLUMN('2026年度(4年後期)'!$E$5),0)&amp;""</f>
        <v/>
      </c>
      <c r="J333" s="768"/>
      <c r="K333" s="752" t="str">
        <f>VLOOKUP($C328,'2026年度(助産後期)'!$B$5:$N$207,COLUMN('2026年度(助産後期)'!$E$5),0)&amp;""</f>
        <v>助産学実習Ⅰ</v>
      </c>
      <c r="L333" s="769"/>
      <c r="M333" s="767" t="str">
        <f>VLOOKUP($C328,'2026年度(M1後期)'!$B$5:$N$207,COLUMN('2026年度(M1後期)'!$E$5),0)&amp;""</f>
        <v>看護情報・管理学演習A-Ⅰ
成育看護学演習A-Ⅳ（母性）</v>
      </c>
      <c r="N333" s="768"/>
      <c r="O333" s="752" t="str">
        <f>VLOOKUP($C328,'2026年度(M2後期)'!$B$5:$N$207,COLUMN('2026年度(M2後期)'!$E$5),0)&amp;""</f>
        <v>特別研究</v>
      </c>
      <c r="P333" s="768"/>
      <c r="Q333" s="752" t="str">
        <f>VLOOKUP($C328,'2026年度(D1後期)'!$B$5:$N$207,COLUMN('2026年度(D1後期)'!$E$5),0)&amp;""</f>
        <v/>
      </c>
      <c r="R333" s="768"/>
      <c r="S333" s="752" t="str">
        <f>VLOOKUP($C328,'2026年度(D23後期)'!$B$5:$N$207,COLUMN('2026年度(D23後期)'!$E$5),0)&amp;""</f>
        <v>特別研究</v>
      </c>
      <c r="T333" s="768"/>
      <c r="U333" s="656" t="s">
        <v>229</v>
      </c>
      <c r="Y333" s="653"/>
      <c r="Z333" s="755" t="str">
        <f>A333</f>
        <v>２時限（11：00～12：30）</v>
      </c>
      <c r="AA333" s="733" t="s">
        <v>226</v>
      </c>
      <c r="AB333" s="733"/>
      <c r="AC333" s="733"/>
      <c r="AD333" s="733"/>
      <c r="AE333" s="733"/>
      <c r="AF333" s="733" t="s">
        <v>82</v>
      </c>
      <c r="AG333" s="733" t="s">
        <v>249</v>
      </c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 t="s">
        <v>253</v>
      </c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</row>
    <row r="334" spans="1:74" ht="13.5" customHeight="1">
      <c r="A334" s="755"/>
      <c r="B334" s="15" t="s">
        <v>61</v>
      </c>
      <c r="C334" s="763" t="str">
        <f>IFERROR(VLOOKUP(C333,科目・教員!$A$2:$B$342,2,0),"")</f>
        <v>小島　優子</v>
      </c>
      <c r="D334" s="761"/>
      <c r="E334" s="762" t="str">
        <f>IFERROR(VLOOKUP(E333,科目・教員!$A$2:$B$342,2,0),"")</f>
        <v>藤澤　雄太</v>
      </c>
      <c r="F334" s="761"/>
      <c r="G334" s="762" t="str">
        <f>IFERROR(VLOOKUP(G333,科目・教員!$A$2:$B$342,2,0),"")</f>
        <v/>
      </c>
      <c r="H334" s="761"/>
      <c r="I334" s="762" t="str">
        <f>IFERROR(VLOOKUP(I333,科目・教員!$A$2:$B$342,2,0),"")</f>
        <v/>
      </c>
      <c r="J334" s="761"/>
      <c r="K334" s="748" t="str">
        <f>IFERROR(VLOOKUP(K333,科目・教員!$A$2:$B$342,2,0),"")</f>
        <v>池田　真弓</v>
      </c>
      <c r="L334" s="764"/>
      <c r="M334" s="763" t="str">
        <f>IFERROR(VLOOKUP(M333,科目・教員!$A$2:$B$342,2,0),"")</f>
        <v/>
      </c>
      <c r="N334" s="761"/>
      <c r="O334" s="748" t="str">
        <f>IFERROR(VLOOKUP(O333,科目・教員!$A$2:$B$342,2,0),"")</f>
        <v/>
      </c>
      <c r="P334" s="761"/>
      <c r="Q334" s="748" t="str">
        <f>IFERROR(VLOOKUP(Q333,科目・教員!$A$2:$B$342,2,0),"")</f>
        <v/>
      </c>
      <c r="R334" s="761"/>
      <c r="S334" s="748" t="str">
        <f>IFERROR(VLOOKUP(S333,科目・教員!$A$2:$B$342,2,0),"")</f>
        <v/>
      </c>
      <c r="T334" s="761"/>
      <c r="U334" s="656"/>
      <c r="Y334" s="653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55"/>
      <c r="B335" s="15" t="s">
        <v>65</v>
      </c>
      <c r="C335" s="763" t="str">
        <f>VLOOKUP($C328,'2026年度(1年後期)'!$B$5:$N$207,COLUMN('2026年度(1年後期)'!$E$5)+1,0)&amp;""</f>
        <v>101</v>
      </c>
      <c r="D335" s="761"/>
      <c r="E335" s="762" t="str">
        <f>VLOOKUP($C328,'2026年度(2年後期)'!$B$5:$N$207,COLUMN('2026年度(2年後期)'!$E$5)+1,0)&amp;""</f>
        <v>201</v>
      </c>
      <c r="F335" s="761"/>
      <c r="G335" s="762" t="str">
        <f>VLOOKUP($C328,'2026年度(3年後期)'!$B$5:$N$207,COLUMN('2026年度(3年後期)'!$E$5)+1,0)&amp;""</f>
        <v/>
      </c>
      <c r="H335" s="761"/>
      <c r="I335" s="762" t="str">
        <f>VLOOKUP($C328,'2026年度(4年後期)'!$B$5:$N$206,COLUMN('2026年度(4年後期)'!$E$5)+1,0)&amp;""</f>
        <v/>
      </c>
      <c r="J335" s="761"/>
      <c r="K335" s="748" t="str">
        <f>VLOOKUP($C328,'2026年度(助産後期)'!$B$5:$N$207,COLUMN('2026年度(助産後期)'!$E$5)+1,0)&amp;""</f>
        <v/>
      </c>
      <c r="L335" s="764"/>
      <c r="M335" s="763" t="str">
        <f>VLOOKUP($C328,'2026年度(M1後期)'!$B$5:$N$207,COLUMN('2026年度(M1後期)'!$E$5)+1,0)&amp;""</f>
        <v/>
      </c>
      <c r="N335" s="761"/>
      <c r="O335" s="748" t="str">
        <f>VLOOKUP($C328,'2026年度(M2後期)'!$B$5:$N$207,COLUMN('2026年度(M2後期)'!$E$5)+1,0)&amp;""</f>
        <v/>
      </c>
      <c r="P335" s="761"/>
      <c r="Q335" s="748" t="str">
        <f>VLOOKUP($C328,'2026年度(D1後期)'!$B$5:$N$207,COLUMN('2026年度(D1後期)'!$E$5)+1,0)&amp;""</f>
        <v/>
      </c>
      <c r="R335" s="761"/>
      <c r="S335" s="748" t="str">
        <f>VLOOKUP($C328,'2026年度(D23後期)'!$B$5:$N$207,COLUMN('2026年度(D23後期)'!$E$5)+1,0)&amp;""</f>
        <v/>
      </c>
      <c r="T335" s="761"/>
      <c r="U335" s="21"/>
      <c r="Y335" s="653"/>
      <c r="Z335" s="755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</row>
    <row r="336" spans="1:74" ht="13.5" customHeight="1">
      <c r="A336" s="770"/>
      <c r="B336" s="16" t="s">
        <v>68</v>
      </c>
      <c r="C336" s="746"/>
      <c r="D336" s="744"/>
      <c r="E336" s="743"/>
      <c r="F336" s="744"/>
      <c r="G336" s="743"/>
      <c r="H336" s="744"/>
      <c r="I336" s="743"/>
      <c r="J336" s="744"/>
      <c r="K336" s="745"/>
      <c r="L336" s="745"/>
      <c r="M336" s="746"/>
      <c r="N336" s="744"/>
      <c r="O336" s="745"/>
      <c r="P336" s="744"/>
      <c r="Q336" s="745"/>
      <c r="R336" s="744"/>
      <c r="S336" s="745"/>
      <c r="T336" s="744"/>
      <c r="U336" s="21"/>
      <c r="Y336" s="653"/>
      <c r="Z336" s="756"/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54" t="s">
        <v>79</v>
      </c>
      <c r="B337" s="17" t="s">
        <v>80</v>
      </c>
      <c r="C337" s="767" t="s">
        <v>254</v>
      </c>
      <c r="D337" s="768"/>
      <c r="E337" s="771"/>
      <c r="F337" s="768"/>
      <c r="G337" s="771"/>
      <c r="H337" s="768"/>
      <c r="I337" s="767" t="s">
        <v>254</v>
      </c>
      <c r="J337" s="768"/>
      <c r="K337" s="752"/>
      <c r="L337" s="769"/>
      <c r="M337" s="767"/>
      <c r="N337" s="768"/>
      <c r="O337" s="752"/>
      <c r="P337" s="768"/>
      <c r="Q337" s="752"/>
      <c r="R337" s="768"/>
      <c r="S337" s="752"/>
      <c r="T337" s="768"/>
      <c r="U337" s="21"/>
      <c r="Y337" s="653"/>
      <c r="Z337" s="755" t="str">
        <f>A337</f>
        <v>昼休み（12：30～13：30）</v>
      </c>
      <c r="AA337" s="733"/>
      <c r="AB337" s="733"/>
      <c r="AC337" s="733"/>
      <c r="AD337" s="733"/>
      <c r="AE337" s="733"/>
      <c r="AF337" s="733" t="s">
        <v>82</v>
      </c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</row>
    <row r="338" spans="1:74" ht="13.5" customHeight="1">
      <c r="A338" s="755"/>
      <c r="B338" s="17" t="s">
        <v>83</v>
      </c>
      <c r="C338" s="763"/>
      <c r="D338" s="761"/>
      <c r="E338" s="762"/>
      <c r="F338" s="761"/>
      <c r="G338" s="762"/>
      <c r="H338" s="761"/>
      <c r="I338" s="763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Y338" s="653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5"/>
      <c r="B339" s="17" t="s">
        <v>65</v>
      </c>
      <c r="C339" s="763" t="s">
        <v>255</v>
      </c>
      <c r="D339" s="761"/>
      <c r="E339" s="762"/>
      <c r="F339" s="761"/>
      <c r="G339" s="762"/>
      <c r="H339" s="761"/>
      <c r="I339" s="763" t="s">
        <v>255</v>
      </c>
      <c r="J339" s="761"/>
      <c r="K339" s="748"/>
      <c r="L339" s="764"/>
      <c r="M339" s="763"/>
      <c r="N339" s="761"/>
      <c r="O339" s="748"/>
      <c r="P339" s="761"/>
      <c r="Q339" s="748"/>
      <c r="R339" s="761"/>
      <c r="S339" s="748"/>
      <c r="T339" s="761"/>
      <c r="U339" s="21"/>
      <c r="Y339" s="653"/>
      <c r="Z339" s="755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</row>
    <row r="340" spans="1:74" ht="13.5" customHeight="1">
      <c r="A340" s="756"/>
      <c r="B340" s="18" t="s">
        <v>68</v>
      </c>
      <c r="C340" s="772"/>
      <c r="D340" s="773"/>
      <c r="E340" s="774"/>
      <c r="F340" s="773"/>
      <c r="G340" s="774"/>
      <c r="H340" s="773"/>
      <c r="I340" s="772"/>
      <c r="J340" s="773"/>
      <c r="K340" s="775"/>
      <c r="L340" s="775"/>
      <c r="M340" s="772"/>
      <c r="N340" s="773"/>
      <c r="O340" s="775"/>
      <c r="P340" s="773"/>
      <c r="Q340" s="775"/>
      <c r="R340" s="773"/>
      <c r="S340" s="775"/>
      <c r="T340" s="773"/>
      <c r="U340" s="21"/>
      <c r="Y340" s="653"/>
      <c r="Z340" s="756"/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55" t="s">
        <v>87</v>
      </c>
      <c r="B341" s="15" t="s">
        <v>53</v>
      </c>
      <c r="C341" s="751" t="str">
        <f>VLOOKUP($C328,'2026年度(1年後期)'!$B$5:$N$207,COLUMN('2026年度(1年後期)'!$G$5),0)&amp;""</f>
        <v>人体の構造と機能Ⅲ</v>
      </c>
      <c r="D341" s="752"/>
      <c r="E341" s="757" t="str">
        <f>VLOOKUP($C328,'2026年度(2年後期)'!$B$5:$N$207,COLUMN('2026年度(2年後期)'!$G$5),0)&amp;""</f>
        <v/>
      </c>
      <c r="F341" s="752"/>
      <c r="G341" s="757" t="str">
        <f>VLOOKUP($C328,'2026年度(3年後期)'!$B$5:$N$207,COLUMN('2026年度(3年後期)'!$G$5),0)&amp;""</f>
        <v>領域別実習</v>
      </c>
      <c r="H341" s="752"/>
      <c r="I341" s="757" t="str">
        <f>VLOOKUP($C328,'2026年度(4年後期)'!$B$5:$N$206,COLUMN('2026年度(4年後期)'!$G$5),0)&amp;""</f>
        <v/>
      </c>
      <c r="J341" s="752"/>
      <c r="K341" s="753" t="str">
        <f>VLOOKUP($C328,'2026年度(助産後期)'!$B$5:$N$207,COLUMN('2026年度(助産後期)'!$G$5),0)&amp;""</f>
        <v>助産学実習Ⅰ</v>
      </c>
      <c r="L341" s="753"/>
      <c r="M341" s="751" t="str">
        <f>VLOOKUP($C328,'2026年度(M1後期)'!$B$5:$N$207,COLUMN('2026年度(M1後期)'!$G$5),0)&amp;""</f>
        <v>成人看護学演習A-Ⅰ</v>
      </c>
      <c r="N341" s="752"/>
      <c r="O341" s="753" t="str">
        <f>VLOOKUP($C328,'2026年度(M2後期)'!$B$5:$N$207,COLUMN('2026年度(M2後期)'!$G$5),0)&amp;""</f>
        <v>特別研究</v>
      </c>
      <c r="P341" s="752"/>
      <c r="Q341" s="753" t="str">
        <f>VLOOKUP($C328,'2026年度(D1後期)'!$B$5:$N$207,COLUMN('2026年度(D1後期)'!$G$5),0)&amp;""</f>
        <v/>
      </c>
      <c r="R341" s="752"/>
      <c r="S341" s="753" t="str">
        <f>VLOOKUP($C328,'2026年度(D23後期)'!$B$5:$N$207,COLUMN('2026年度(D23後期)'!$G$5),0)&amp;""</f>
        <v>特別研究</v>
      </c>
      <c r="T341" s="752"/>
      <c r="U341" s="21"/>
      <c r="Y341" s="653"/>
      <c r="Z341" s="755" t="str">
        <f>A341</f>
        <v>３時限（13：30～15：00）</v>
      </c>
      <c r="AA341" s="733" t="s">
        <v>91</v>
      </c>
      <c r="AB341" s="733"/>
      <c r="AC341" s="733"/>
      <c r="AD341" s="733"/>
      <c r="AE341" s="733"/>
      <c r="AF341" s="733" t="s">
        <v>82</v>
      </c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 t="s">
        <v>256</v>
      </c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</row>
    <row r="342" spans="1:74" ht="13.5" customHeight="1">
      <c r="A342" s="755"/>
      <c r="B342" s="15" t="s">
        <v>61</v>
      </c>
      <c r="C342" s="749" t="str">
        <f>IFERROR(VLOOKUP(C341,科目・教員!$A$2:$B$342,2,0),"")</f>
        <v>本間　典子</v>
      </c>
      <c r="D342" s="748"/>
      <c r="E342" s="750" t="str">
        <f>IFERROR(VLOOKUP(E341,科目・教員!$A$2:$B$342,2,0),"")</f>
        <v/>
      </c>
      <c r="F342" s="748"/>
      <c r="G342" s="750" t="str">
        <f>IFERROR(VLOOKUP(G341,科目・教員!$A$2:$B$342,2,0),"")</f>
        <v/>
      </c>
      <c r="H342" s="748"/>
      <c r="I342" s="750" t="str">
        <f>IFERROR(VLOOKUP(I341,科目・教員!$A$2:$B$342,2,0),"")</f>
        <v/>
      </c>
      <c r="J342" s="748"/>
      <c r="K342" s="747" t="str">
        <f>IFERROR(VLOOKUP(K341,科目・教員!$A$2:$B$342,2,0),"")</f>
        <v>池田　真弓</v>
      </c>
      <c r="L342" s="747"/>
      <c r="M342" s="749" t="str">
        <f>IFERROR(VLOOKUP(M341,科目・教員!$A$2:$B$342,2,0),"")</f>
        <v/>
      </c>
      <c r="N342" s="748"/>
      <c r="O342" s="747" t="str">
        <f>IFERROR(VLOOKUP(O341,科目・教員!$A$2:$B$342,2,0),"")</f>
        <v/>
      </c>
      <c r="P342" s="748"/>
      <c r="Q342" s="747" t="str">
        <f>IFERROR(VLOOKUP(Q341,科目・教員!$A$2:$B$342,2,0),"")</f>
        <v/>
      </c>
      <c r="R342" s="748"/>
      <c r="S342" s="747" t="str">
        <f>IFERROR(VLOOKUP(S341,科目・教員!$A$2:$B$342,2,0),"")</f>
        <v/>
      </c>
      <c r="T342" s="748"/>
      <c r="U342" s="21"/>
      <c r="Y342" s="653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55"/>
      <c r="B343" s="15" t="s">
        <v>65</v>
      </c>
      <c r="C343" s="749" t="str">
        <f>VLOOKUP($C328,'2026年度(1年後期)'!$B$5:$N$207,COLUMN('2026年度(1年後期)'!$G$5)+1,0)&amp;""</f>
        <v>101</v>
      </c>
      <c r="D343" s="748"/>
      <c r="E343" s="750" t="str">
        <f>VLOOKUP($C328,'2026年度(2年後期)'!$B$5:$N$207,COLUMN('2026年度(2年後期)'!$G$5)+1,0)&amp;""</f>
        <v/>
      </c>
      <c r="F343" s="748"/>
      <c r="G343" s="750" t="str">
        <f>VLOOKUP($C328,'2026年度(3年後期)'!$B$5:$N$207,COLUMN('2026年度(3年後期)'!$G$5)+1,0)&amp;""</f>
        <v/>
      </c>
      <c r="H343" s="748"/>
      <c r="I343" s="750" t="str">
        <f>VLOOKUP($C328,'2026年度(4年後期)'!$B$5:$N$206,COLUMN('2026年度(4年後期)'!$G$5)+1,0)&amp;""</f>
        <v/>
      </c>
      <c r="J343" s="748"/>
      <c r="K343" s="747" t="str">
        <f>VLOOKUP($C328,'2026年度(助産後期)'!$B$5:$N$207,COLUMN('2026年度(助産後期)'!$G$5)+1,0)&amp;""</f>
        <v/>
      </c>
      <c r="L343" s="747"/>
      <c r="M343" s="749" t="str">
        <f>VLOOKUP($C328,'2026年度(M1後期)'!$B$5:$N$207,COLUMN('2026年度(M1後期)'!$G$5)+1,0)&amp;""</f>
        <v/>
      </c>
      <c r="N343" s="748"/>
      <c r="O343" s="747" t="str">
        <f>VLOOKUP($C328,'2026年度(M2後期)'!$B$5:$N$207,COLUMN('2026年度(M2後期)'!$G$5)+1,0)&amp;""</f>
        <v/>
      </c>
      <c r="P343" s="748"/>
      <c r="Q343" s="747" t="str">
        <f>VLOOKUP($C328,'2026年度(D1後期)'!$B$5:$N$207,COLUMN('2026年度(D1後期)'!$G$5)+1,0)&amp;""</f>
        <v/>
      </c>
      <c r="R343" s="748"/>
      <c r="S343" s="747" t="str">
        <f>VLOOKUP($C328,'2026年度(D23後期)'!$B$5:$N$207,COLUMN('2026年度(D23後期)'!$G$5)+1,0)&amp;""</f>
        <v/>
      </c>
      <c r="T343" s="748"/>
      <c r="U343" s="21"/>
      <c r="Y343" s="653"/>
      <c r="Z343" s="755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</row>
    <row r="344" spans="1:74" ht="13.5" customHeight="1">
      <c r="A344" s="770"/>
      <c r="B344" s="16" t="s">
        <v>68</v>
      </c>
      <c r="C344" s="746"/>
      <c r="D344" s="744"/>
      <c r="E344" s="743"/>
      <c r="F344" s="744"/>
      <c r="G344" s="743"/>
      <c r="H344" s="744"/>
      <c r="I344" s="743"/>
      <c r="J344" s="744"/>
      <c r="K344" s="745"/>
      <c r="L344" s="745"/>
      <c r="M344" s="746"/>
      <c r="N344" s="744"/>
      <c r="O344" s="745"/>
      <c r="P344" s="744"/>
      <c r="Q344" s="745"/>
      <c r="R344" s="744"/>
      <c r="S344" s="745"/>
      <c r="T344" s="744"/>
      <c r="U344" s="21"/>
      <c r="Y344" s="653"/>
      <c r="Z344" s="756"/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55" t="s">
        <v>103</v>
      </c>
      <c r="B345" s="15" t="s">
        <v>53</v>
      </c>
      <c r="C345" s="783" t="str">
        <f>VLOOKUP($C328,'2026年度(1年後期)'!$B$5:$N$207,COLUMN('2026年度(1年後期)'!$I$5),0)&amp;""</f>
        <v>中国語</v>
      </c>
      <c r="D345" s="784"/>
      <c r="E345" s="757" t="str">
        <f>VLOOKUP($C328,'2026年度(2年後期)'!$B$5:$N$207,COLUMN('2026年度(2年後期)'!$I$5),0)&amp;""</f>
        <v/>
      </c>
      <c r="F345" s="752"/>
      <c r="G345" s="757" t="str">
        <f>VLOOKUP($C328,'2026年度(3年後期)'!$B$5:$N$207,COLUMN('2026年度(3年後期)'!$I$5),0)&amp;""</f>
        <v>領域別実習</v>
      </c>
      <c r="H345" s="752"/>
      <c r="I345" s="757" t="str">
        <f>VLOOKUP($C328,'2026年度(4年後期)'!$B$5:$N$206,COLUMN('2026年度(4年後期)'!$I$5),0)&amp;""</f>
        <v/>
      </c>
      <c r="J345" s="752"/>
      <c r="K345" s="753" t="str">
        <f>VLOOKUP($C328,'2026年度(助産後期)'!$B$5:$N$207,COLUMN('2026年度(助産後期)'!$I$5),0)&amp;""</f>
        <v>助産学実習Ⅰ</v>
      </c>
      <c r="L345" s="753"/>
      <c r="M345" s="751" t="str">
        <f>VLOOKUP($C328,'2026年度(M1後期)'!$B$5:$N$207,COLUMN('2026年度(M1後期)'!$I$5),0)&amp;""</f>
        <v>成人看護学演習A-Ⅰ</v>
      </c>
      <c r="N345" s="752"/>
      <c r="O345" s="753" t="str">
        <f>VLOOKUP($C328,'2026年度(M2後期)'!$B$5:$N$207,COLUMN('2026年度(M2後期)'!$I$5),0)&amp;""</f>
        <v>特別研究</v>
      </c>
      <c r="P345" s="752"/>
      <c r="Q345" s="753" t="str">
        <f>VLOOKUP($C328,'2026年度(D1後期)'!$B$5:$N$207,COLUMN('2026年度(D1後期)'!$I$5),0)&amp;""</f>
        <v/>
      </c>
      <c r="R345" s="752"/>
      <c r="S345" s="753" t="str">
        <f>VLOOKUP($C328,'2026年度(D23後期)'!$B$5:$N$207,COLUMN('2026年度(D23後期)'!$I$5),0)&amp;""</f>
        <v>特別研究</v>
      </c>
      <c r="T345" s="752"/>
      <c r="U345" s="21"/>
      <c r="W345" s="731" t="s">
        <v>257</v>
      </c>
      <c r="Y345" s="653"/>
      <c r="Z345" s="755" t="str">
        <f>A345</f>
        <v>４時限（15：10～16：40）</v>
      </c>
      <c r="AA345" s="733" t="s">
        <v>258</v>
      </c>
      <c r="AB345" s="733"/>
      <c r="AC345" s="733"/>
      <c r="AD345" s="733"/>
      <c r="AE345" s="733"/>
      <c r="AF345" s="733" t="s">
        <v>82</v>
      </c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/>
      <c r="AX345" s="733"/>
      <c r="AY345" s="733"/>
      <c r="AZ345" s="733"/>
      <c r="BA345" s="733" t="s">
        <v>94</v>
      </c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 t="s">
        <v>256</v>
      </c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</row>
    <row r="346" spans="1:74" ht="13.5" customHeight="1">
      <c r="A346" s="755"/>
      <c r="B346" s="15" t="s">
        <v>61</v>
      </c>
      <c r="C346" s="781" t="str">
        <f>IFERROR(VLOOKUP(C345,科目・教員!$A$2:$B$342,2,0),"")</f>
        <v>黄　馨逸</v>
      </c>
      <c r="D346" s="782"/>
      <c r="E346" s="750" t="str">
        <f>IFERROR(VLOOKUP(E345,科目・教員!$A$2:$B$342,2,0),"")</f>
        <v/>
      </c>
      <c r="F346" s="748"/>
      <c r="G346" s="750" t="str">
        <f>IFERROR(VLOOKUP(G345,科目・教員!$A$2:$B$342,2,0),"")</f>
        <v/>
      </c>
      <c r="H346" s="748"/>
      <c r="I346" s="750" t="str">
        <f>IFERROR(VLOOKUP(I345,科目・教員!$A$2:$B$342,2,0),"")</f>
        <v/>
      </c>
      <c r="J346" s="748"/>
      <c r="K346" s="747" t="str">
        <f>IFERROR(VLOOKUP(K345,科目・教員!$A$2:$B$342,2,0),"")</f>
        <v>池田　真弓</v>
      </c>
      <c r="L346" s="747"/>
      <c r="M346" s="749" t="str">
        <f>IFERROR(VLOOKUP(M345,科目・教員!$A$2:$B$342,2,0),"")</f>
        <v/>
      </c>
      <c r="N346" s="748"/>
      <c r="O346" s="747" t="str">
        <f>IFERROR(VLOOKUP(O345,科目・教員!$A$2:$B$342,2,0),"")</f>
        <v/>
      </c>
      <c r="P346" s="748"/>
      <c r="Q346" s="747" t="str">
        <f>IFERROR(VLOOKUP(Q345,科目・教員!$A$2:$B$342,2,0),"")</f>
        <v/>
      </c>
      <c r="R346" s="748"/>
      <c r="S346" s="747" t="str">
        <f>IFERROR(VLOOKUP(S345,科目・教員!$A$2:$B$342,2,0),"")</f>
        <v/>
      </c>
      <c r="T346" s="748"/>
      <c r="U346" s="21"/>
      <c r="W346" s="731" t="s">
        <v>96</v>
      </c>
      <c r="Y346" s="653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5"/>
      <c r="B347" s="15" t="s">
        <v>65</v>
      </c>
      <c r="C347" s="781" t="str">
        <f>VLOOKUP($C328,'2026年度(1年後期)'!$B$5:$N$207,COLUMN('2026年度(1年後期)'!$I$5)+1,0)&amp;""</f>
        <v>101</v>
      </c>
      <c r="D347" s="782"/>
      <c r="E347" s="750" t="str">
        <f>VLOOKUP($C328,'2026年度(2年後期)'!$B$5:$N$207,COLUMN('2026年度(2年後期)'!$I$5)+1,0)&amp;""</f>
        <v/>
      </c>
      <c r="F347" s="748"/>
      <c r="G347" s="750" t="str">
        <f>VLOOKUP($C328,'2026年度(3年後期)'!$B$5:$N$207,COLUMN('2026年度(3年後期)'!$I$5)+1,0)&amp;""</f>
        <v/>
      </c>
      <c r="H347" s="748"/>
      <c r="I347" s="750" t="str">
        <f>VLOOKUP($C328,'2026年度(4年後期)'!$B$5:$N$206,COLUMN('2026年度(4年後期)'!$I$5)+1,0)&amp;""</f>
        <v/>
      </c>
      <c r="J347" s="748"/>
      <c r="K347" s="747" t="str">
        <f>VLOOKUP($C328,'2026年度(助産後期)'!$B$5:$N$207,COLUMN('2026年度(助産後期)'!$I$5)+1,0)&amp;""</f>
        <v/>
      </c>
      <c r="L347" s="747"/>
      <c r="M347" s="749" t="str">
        <f>VLOOKUP($C328,'2026年度(M1後期)'!$B$5:$N$207,COLUMN('2026年度(M1後期)'!$I$5)+1,0)&amp;""</f>
        <v/>
      </c>
      <c r="N347" s="748"/>
      <c r="O347" s="747" t="str">
        <f>VLOOKUP($C328,'2026年度(M2後期)'!$B$5:$N$207,COLUMN('2026年度(M2後期)'!$I$5)+1,0)&amp;""</f>
        <v/>
      </c>
      <c r="P347" s="748"/>
      <c r="Q347" s="747" t="str">
        <f>VLOOKUP($C328,'2026年度(D1後期)'!$B$5:$N$207,COLUMN('2026年度(D1後期)'!$I$5)+1,0)&amp;""</f>
        <v/>
      </c>
      <c r="R347" s="748"/>
      <c r="S347" s="747" t="str">
        <f>VLOOKUP($C328,'2026年度(D23後期)'!$B$5:$N$207,COLUMN('2026年度(D23後期)'!$I$5)+1,0)&amp;""</f>
        <v/>
      </c>
      <c r="T347" s="748"/>
      <c r="U347" s="622" t="s">
        <v>259</v>
      </c>
      <c r="W347" s="731" t="s">
        <v>100</v>
      </c>
      <c r="Y347" s="653"/>
      <c r="Z347" s="755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</row>
    <row r="348" spans="1:74" ht="13.5" customHeight="1">
      <c r="A348" s="756"/>
      <c r="B348" s="16" t="s">
        <v>68</v>
      </c>
      <c r="C348" s="792" t="s">
        <v>260</v>
      </c>
      <c r="D348" s="793"/>
      <c r="E348" s="743"/>
      <c r="F348" s="744"/>
      <c r="G348" s="743"/>
      <c r="H348" s="744"/>
      <c r="I348" s="743"/>
      <c r="J348" s="744"/>
      <c r="K348" s="745"/>
      <c r="L348" s="745"/>
      <c r="M348" s="746"/>
      <c r="N348" s="744"/>
      <c r="O348" s="745"/>
      <c r="P348" s="744"/>
      <c r="Q348" s="745"/>
      <c r="R348" s="744"/>
      <c r="S348" s="745"/>
      <c r="T348" s="744"/>
      <c r="U348" s="622" t="s">
        <v>261</v>
      </c>
      <c r="W348" s="731" t="s">
        <v>208</v>
      </c>
      <c r="Y348" s="653"/>
      <c r="Z348" s="756"/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55" t="s">
        <v>112</v>
      </c>
      <c r="B349" s="15" t="s">
        <v>53</v>
      </c>
      <c r="C349" s="783" t="str">
        <f>VLOOKUP($C328,'2026年度(1年後期)'!$B$5:$N$207,COLUMN('2026年度(1年後期)'!$K$5),0)&amp;""</f>
        <v>中国語</v>
      </c>
      <c r="D349" s="784"/>
      <c r="E349" s="757" t="str">
        <f>VLOOKUP($C328,'2026年度(2年後期)'!$B$5:$N$207,COLUMN('2026年度(2年後期)'!$K$5),0)&amp;""</f>
        <v/>
      </c>
      <c r="F349" s="752"/>
      <c r="G349" s="757" t="str">
        <f>VLOOKUP($C328,'2026年度(3年後期)'!$B$5:$N$207,COLUMN('2026年度(3年後期)'!$K$5),0)&amp;""</f>
        <v/>
      </c>
      <c r="H349" s="752"/>
      <c r="I349" s="757" t="str">
        <f>VLOOKUP($C328,'2026年度(4年後期)'!$B$5:$N$206,COLUMN('2026年度(4年後期)'!$K$5),0)&amp;""</f>
        <v/>
      </c>
      <c r="J349" s="752"/>
      <c r="K349" s="753" t="str">
        <f>VLOOKUP($C328,'2026年度(助産後期)'!$B$5:$N$207,COLUMN('2026年度(助産後期)'!$K$5),0)&amp;""</f>
        <v/>
      </c>
      <c r="L349" s="753"/>
      <c r="M349" s="751" t="str">
        <f>VLOOKUP($C328,'2026年度(M1後期)'!$B$5:$N$207,COLUMN('2026年度(M1後期)'!$K$5),0)&amp;""</f>
        <v/>
      </c>
      <c r="N349" s="752"/>
      <c r="O349" s="753" t="str">
        <f>VLOOKUP($C328,'2026年度(M2後期)'!$B$5:$N$207,COLUMN('2026年度(M2後期)'!$K$5),0)&amp;""</f>
        <v>感染管理看護学演習A-Ⅱ</v>
      </c>
      <c r="P349" s="752"/>
      <c r="Q349" s="753" t="str">
        <f>VLOOKUP($C328,'2026年度(D1後期)'!$B$5:$N$207,COLUMN('2026年度(D1後期)'!$K$5),0)&amp;""</f>
        <v/>
      </c>
      <c r="R349" s="752"/>
      <c r="S349" s="753" t="str">
        <f>VLOOKUP($C328,'2026年度(D23後期)'!$B$5:$N$207,COLUMN('2026年度(D23後期)'!$K$5),0)&amp;""</f>
        <v/>
      </c>
      <c r="T349" s="752"/>
      <c r="U349" s="622" t="s">
        <v>166</v>
      </c>
      <c r="Y349" s="653"/>
      <c r="Z349" s="755" t="str">
        <f>A349</f>
        <v>５時限（16：50～18：20）</v>
      </c>
      <c r="AA349" s="733" t="s">
        <v>258</v>
      </c>
      <c r="AB349" s="733"/>
      <c r="AC349" s="733"/>
      <c r="AD349" s="733"/>
      <c r="AE349" s="733"/>
      <c r="AF349" s="733" t="s">
        <v>82</v>
      </c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</row>
    <row r="350" spans="1:74" ht="13.5" customHeight="1">
      <c r="A350" s="755"/>
      <c r="B350" s="15" t="s">
        <v>61</v>
      </c>
      <c r="C350" s="781" t="str">
        <f>IFERROR(VLOOKUP(C349,科目・教員!$A$2:$B$342,2,0),"")</f>
        <v>黄　馨逸</v>
      </c>
      <c r="D350" s="782"/>
      <c r="E350" s="750" t="str">
        <f>IFERROR(VLOOKUP(E349,科目・教員!$A$2:$B$342,2,0),"")</f>
        <v/>
      </c>
      <c r="F350" s="748"/>
      <c r="G350" s="750" t="str">
        <f>IFERROR(VLOOKUP(G349,科目・教員!$A$2:$B$342,2,0),"")</f>
        <v/>
      </c>
      <c r="H350" s="748"/>
      <c r="I350" s="750" t="str">
        <f>IFERROR(VLOOKUP(I349,科目・教員!$A$2:$B$342,2,0),"")</f>
        <v/>
      </c>
      <c r="J350" s="748"/>
      <c r="K350" s="747" t="str">
        <f>IFERROR(VLOOKUP(K349,科目・教員!$A$2:$B$342,2,0),"")</f>
        <v/>
      </c>
      <c r="L350" s="747"/>
      <c r="M350" s="749" t="str">
        <f>IFERROR(VLOOKUP(M349,科目・教員!$A$2:$B$342,2,0),"")</f>
        <v/>
      </c>
      <c r="N350" s="748"/>
      <c r="O350" s="747" t="str">
        <f>IFERROR(VLOOKUP(O349,科目・教員!$A$2:$B$342,2,0),"")</f>
        <v/>
      </c>
      <c r="P350" s="748"/>
      <c r="Q350" s="747" t="str">
        <f>IFERROR(VLOOKUP(Q349,科目・教員!$A$2:$B$342,2,0),"")</f>
        <v/>
      </c>
      <c r="R350" s="748"/>
      <c r="S350" s="747" t="str">
        <f>IFERROR(VLOOKUP(S349,科目・教員!$A$2:$B$342,2,0),"")</f>
        <v/>
      </c>
      <c r="T350" s="748"/>
      <c r="U350" s="622" t="s">
        <v>192</v>
      </c>
      <c r="Y350" s="653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5"/>
      <c r="B351" s="15" t="s">
        <v>65</v>
      </c>
      <c r="C351" s="781" t="str">
        <f>VLOOKUP($C328,'2026年度(1年後期)'!$B$5:$N$207,COLUMN('2026年度(1年後期)'!$K$5)+1,0)&amp;""</f>
        <v>101</v>
      </c>
      <c r="D351" s="782"/>
      <c r="E351" s="750" t="str">
        <f>VLOOKUP($C328,'2026年度(2年後期)'!$B$5:$N$207,COLUMN('2026年度(2年後期)'!$K$5)+1,0)&amp;""</f>
        <v/>
      </c>
      <c r="F351" s="748"/>
      <c r="G351" s="750" t="str">
        <f>VLOOKUP($C328,'2026年度(3年後期)'!$B$5:$N$207,COLUMN('2026年度(3年後期)'!$K$5)+1,0)&amp;""</f>
        <v/>
      </c>
      <c r="H351" s="748"/>
      <c r="I351" s="750" t="str">
        <f>VLOOKUP($C328,'2026年度(4年後期)'!$B$5:$N$206,COLUMN('2026年度(4年後期)'!$K$5)+1,0)&amp;""</f>
        <v/>
      </c>
      <c r="J351" s="748"/>
      <c r="K351" s="747" t="str">
        <f>VLOOKUP($C328,'2026年度(助産後期)'!$B$5:$N$207,COLUMN('2026年度(助産後期)'!$K$5)+1,0)&amp;""</f>
        <v/>
      </c>
      <c r="L351" s="747"/>
      <c r="M351" s="749" t="str">
        <f>VLOOKUP($C328,'2026年度(M1後期)'!$B$5:$N$207,COLUMN('2026年度(M1後期)'!$K$5)+1,0)&amp;""</f>
        <v/>
      </c>
      <c r="N351" s="748"/>
      <c r="O351" s="747" t="str">
        <f>VLOOKUP($C328,'2026年度(M2後期)'!$B$5:$N$207,COLUMN('2026年度(M2後期)'!$K$5)+1,0)&amp;""</f>
        <v>301</v>
      </c>
      <c r="P351" s="748"/>
      <c r="Q351" s="747" t="str">
        <f>VLOOKUP($C328,'2026年度(D1後期)'!$B$5:$N$207,COLUMN('2026年度(D1後期)'!$K$5)+1,0)&amp;""</f>
        <v/>
      </c>
      <c r="R351" s="748"/>
      <c r="S351" s="747" t="str">
        <f>VLOOKUP($C328,'2026年度(D23後期)'!$B$5:$N$207,COLUMN('2026年度(D23後期)'!$K$5)+1,0)&amp;""</f>
        <v/>
      </c>
      <c r="T351" s="748"/>
      <c r="U351" s="21"/>
      <c r="Y351" s="653"/>
      <c r="Z351" s="755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</row>
    <row r="352" spans="1:74" ht="13.5" customHeight="1">
      <c r="A352" s="756"/>
      <c r="B352" s="16" t="s">
        <v>68</v>
      </c>
      <c r="C352" s="792" t="s">
        <v>260</v>
      </c>
      <c r="D352" s="793"/>
      <c r="E352" s="743"/>
      <c r="F352" s="744"/>
      <c r="G352" s="743"/>
      <c r="H352" s="744"/>
      <c r="I352" s="743"/>
      <c r="J352" s="744"/>
      <c r="K352" s="745"/>
      <c r="L352" s="745"/>
      <c r="M352" s="746"/>
      <c r="N352" s="744"/>
      <c r="O352" s="745"/>
      <c r="P352" s="744"/>
      <c r="Q352" s="745"/>
      <c r="R352" s="744"/>
      <c r="S352" s="745"/>
      <c r="T352" s="744"/>
      <c r="U352" s="22"/>
      <c r="V352" s="19"/>
      <c r="W352" s="19"/>
      <c r="X352" s="19"/>
      <c r="Y352" s="654"/>
      <c r="Z352" s="756"/>
      <c r="AA352" s="735"/>
      <c r="AB352" s="735"/>
      <c r="AC352" s="735"/>
      <c r="AD352" s="735"/>
      <c r="AE352" s="735"/>
      <c r="AF352" s="735"/>
      <c r="AG352" s="735"/>
      <c r="AH352" s="735"/>
      <c r="AI352" s="735"/>
      <c r="AJ352" s="735"/>
      <c r="AK352" s="735"/>
      <c r="AL352" s="735"/>
      <c r="AM352" s="735"/>
      <c r="AN352" s="735"/>
      <c r="AO352" s="735"/>
      <c r="AP352" s="735"/>
      <c r="AQ352" s="735"/>
      <c r="AR352" s="735"/>
      <c r="AS352" s="735"/>
      <c r="AT352" s="735"/>
      <c r="AU352" s="735"/>
      <c r="AV352" s="735"/>
      <c r="AW352" s="735"/>
      <c r="AX352" s="735"/>
      <c r="AY352" s="735"/>
      <c r="AZ352" s="735"/>
      <c r="BA352" s="735"/>
      <c r="BB352" s="735"/>
      <c r="BC352" s="735"/>
      <c r="BD352" s="735"/>
      <c r="BE352" s="735"/>
      <c r="BF352" s="735"/>
      <c r="BG352" s="735"/>
      <c r="BH352" s="735"/>
      <c r="BI352" s="735"/>
      <c r="BJ352" s="735"/>
      <c r="BK352" s="735"/>
      <c r="BL352" s="735"/>
      <c r="BM352" s="735"/>
      <c r="BN352" s="735"/>
      <c r="BO352" s="735"/>
      <c r="BP352" s="735"/>
      <c r="BQ352" s="735"/>
      <c r="BR352" s="735"/>
      <c r="BS352" s="735"/>
      <c r="BT352" s="735"/>
      <c r="BU352" s="735"/>
      <c r="BV352" s="735"/>
    </row>
    <row r="353" spans="1:74" ht="21">
      <c r="A353" s="5"/>
      <c r="B353" s="6"/>
      <c r="C353" s="791">
        <f>C328+1</f>
        <v>46310</v>
      </c>
      <c r="D353" s="791"/>
      <c r="E353" s="791"/>
      <c r="F353" s="791"/>
      <c r="G353" s="791"/>
      <c r="H353" s="791"/>
      <c r="I353" s="791"/>
      <c r="J353" s="791"/>
      <c r="K353" s="791"/>
      <c r="L353" s="791"/>
      <c r="M353" s="791"/>
      <c r="N353" s="791"/>
      <c r="O353" s="791"/>
      <c r="P353" s="791"/>
      <c r="Q353" s="791"/>
      <c r="R353" s="791"/>
      <c r="S353" s="791"/>
      <c r="T353" s="791"/>
      <c r="U353" s="842">
        <f>C353</f>
        <v>46310</v>
      </c>
      <c r="V353" s="843"/>
      <c r="W353" s="843"/>
      <c r="X353" s="843"/>
      <c r="Y353" s="843"/>
      <c r="Z353" s="844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5" t="s">
        <v>52</v>
      </c>
      <c r="B354" s="12" t="s">
        <v>53</v>
      </c>
      <c r="C354" s="767" t="str">
        <f>VLOOKUP($C353,'2026年度(1年後期)'!$B$5:$N$207,COLUMN('2026年度(1年後期)'!$C$5),0)&amp;""</f>
        <v>知の探求</v>
      </c>
      <c r="D354" s="768"/>
      <c r="E354" s="771" t="str">
        <f>VLOOKUP($C353,'2026年度(2年後期)'!$B$5:$N$207,COLUMN('2026年度(2年後期)'!$C$5),0)&amp;""</f>
        <v>生活援助論Ⅳ
(ABCD)</v>
      </c>
      <c r="F354" s="768"/>
      <c r="G354" s="771" t="str">
        <f>VLOOKUP($C353,'2026年度(3年後期)'!$B$5:$N$207,COLUMN('2026年度(3年後期)'!$C$5),0)&amp;""</f>
        <v>領域別実習</v>
      </c>
      <c r="H354" s="768"/>
      <c r="I354" s="771" t="str">
        <f>VLOOKUP($C353,'2026年度(4年後期)'!$B$5:$N$206,COLUMN('2026年度(4年後期)'!$C$5),0)&amp;""</f>
        <v>卒業研究Ⅱ</v>
      </c>
      <c r="J354" s="768"/>
      <c r="K354" s="752" t="str">
        <f>VLOOKUP($C353,'2026年度(助産後期)'!$B$5:$N$207,COLUMN('2026年度(助産後期)'!$C$5),0)&amp;""</f>
        <v>助産学実習Ⅰ</v>
      </c>
      <c r="L354" s="769"/>
      <c r="M354" s="778" t="str">
        <f>VLOOKUP($C353,'2026年度(M1後期)'!$B$5:$N$207,COLUMN('2026年度(M1後期)'!$C$5),0)&amp;""</f>
        <v>がん看護学演習A-Ⅰ
感染症学特論
感染症学演習</v>
      </c>
      <c r="N354" s="769"/>
      <c r="O354" s="771" t="str">
        <f>VLOOKUP($C353,'2026年度(M2後期)'!$B$5:$N$207,COLUMN('2026年度(M2後期)'!$C$5),0)&amp;""</f>
        <v>特別研究</v>
      </c>
      <c r="P354" s="768"/>
      <c r="Q354" s="771" t="str">
        <f>VLOOKUP($C353,'2026年度(D1後期)'!$B$5:$N$207,COLUMN('2026年度(D1後期)'!$C$5),0)&amp;""</f>
        <v>看護情報・管理学演習Ｂ
長寿看護学演習Ｂ</v>
      </c>
      <c r="R354" s="768"/>
      <c r="S354" s="752" t="str">
        <f>VLOOKUP($C353,'2026年度(D23後期)'!$B$5:$N$207,COLUMN('2026年度(D23後期)'!$C$5),0)&amp;""</f>
        <v>特別研究</v>
      </c>
      <c r="T354" s="768"/>
      <c r="U354" s="661" t="s">
        <v>193</v>
      </c>
      <c r="W354" s="612" t="s">
        <v>224</v>
      </c>
      <c r="Z354" s="754" t="str">
        <f>A354</f>
        <v xml:space="preserve">１時限（09：20～10：50） </v>
      </c>
      <c r="AA354" s="733" t="s">
        <v>144</v>
      </c>
      <c r="AB354" s="733"/>
      <c r="AC354" s="733"/>
      <c r="AD354" s="733"/>
      <c r="AE354" s="733"/>
      <c r="AF354" s="733"/>
      <c r="AG354" s="733" t="s">
        <v>195</v>
      </c>
      <c r="AH354" s="733" t="s">
        <v>195</v>
      </c>
      <c r="AI354" s="733"/>
      <c r="AJ354" s="733"/>
      <c r="AK354" s="733"/>
      <c r="AL354" s="733" t="s">
        <v>195</v>
      </c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 t="s">
        <v>262</v>
      </c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/>
      <c r="BJ354" s="733"/>
      <c r="BK354" s="733" t="s">
        <v>197</v>
      </c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</row>
    <row r="355" spans="1:74" ht="13.5" customHeight="1">
      <c r="A355" s="755"/>
      <c r="B355" s="15" t="s">
        <v>61</v>
      </c>
      <c r="C355" s="763" t="str">
        <f>IFERROR(VLOOKUP(C354,科目・教員!$A$2:$B$342,2,0),"")</f>
        <v>須藤　恭子</v>
      </c>
      <c r="D355" s="761"/>
      <c r="E355" s="762" t="str">
        <f>IFERROR(VLOOKUP(E354,科目・教員!$A$2:$B$342,2,0),"")</f>
        <v/>
      </c>
      <c r="F355" s="761"/>
      <c r="G355" s="762" t="str">
        <f>IFERROR(VLOOKUP(G354,科目・教員!$A$2:$B$342,2,0),"")</f>
        <v/>
      </c>
      <c r="H355" s="761"/>
      <c r="I355" s="762" t="str">
        <f>IFERROR(VLOOKUP(I354,科目・教員!$A$2:$B$342,2,0),"")</f>
        <v>各担当教員</v>
      </c>
      <c r="J355" s="761"/>
      <c r="K355" s="748" t="str">
        <f>IFERROR(VLOOKUP(K354,科目・教員!$A$2:$B$342,2,0),"")</f>
        <v>池田　真弓</v>
      </c>
      <c r="L355" s="764"/>
      <c r="M355" s="760" t="str">
        <f>IFERROR(VLOOKUP(M354,科目・教員!$A$2:$B$342,2,0),"")</f>
        <v/>
      </c>
      <c r="N355" s="761"/>
      <c r="O355" s="762" t="str">
        <f>IFERROR(VLOOKUP(O354,科目・教員!$A$2:$B$342,2,0),"")</f>
        <v/>
      </c>
      <c r="P355" s="761"/>
      <c r="Q355" s="762" t="str">
        <f>IFERROR(VLOOKUP(Q354,科目・教員!$A$2:$B$342,2,0),"")</f>
        <v/>
      </c>
      <c r="R355" s="761"/>
      <c r="S355" s="748" t="str">
        <f>IFERROR(VLOOKUP(S354,科目・教員!$A$2:$B$342,2,0),"")</f>
        <v/>
      </c>
      <c r="T355" s="761"/>
      <c r="U355" s="661" t="s">
        <v>96</v>
      </c>
      <c r="W355" s="612" t="s">
        <v>63</v>
      </c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5"/>
      <c r="B356" s="15" t="s">
        <v>65</v>
      </c>
      <c r="C356" s="763" t="str">
        <f>VLOOKUP($C353,'2026年度(1年後期)'!$B$5:$N$207,COLUMN('2026年度(1年後期)'!$C$5)+1,0)&amp;""</f>
        <v>101</v>
      </c>
      <c r="D356" s="761"/>
      <c r="E356" s="762" t="str">
        <f>VLOOKUP($C353,'2026年度(2年後期)'!$B$5:$N$207,COLUMN('2026年度(2年後期)'!$C$5)+1,0)&amp;""</f>
        <v>201･202･基礎実</v>
      </c>
      <c r="F356" s="761"/>
      <c r="G356" s="762" t="str">
        <f>VLOOKUP($C353,'2026年度(3年後期)'!$B$5:$N$207,COLUMN('2026年度(3年後期)'!$C$5)+1,0)&amp;""</f>
        <v/>
      </c>
      <c r="H356" s="761"/>
      <c r="I356" s="762" t="str">
        <f>VLOOKUP($C353,'2026年度(4年後期)'!$B$5:$N$206,COLUMN('2026年度(4年後期)'!$C$5)+1,0)&amp;""</f>
        <v/>
      </c>
      <c r="J356" s="761"/>
      <c r="K356" s="748" t="str">
        <f>VLOOKUP($C353,'2026年度(助産後期)'!$B$5:$N$207,COLUMN('2026年度(助産後期)'!$C$5)+1,0)&amp;""</f>
        <v/>
      </c>
      <c r="L356" s="764"/>
      <c r="M356" s="760" t="str">
        <f>VLOOKUP($C353,'2026年度(M1後期)'!$B$5:$N$207,COLUMN('2026年度(M1後期)'!$C$5)+1,0)&amp;""</f>
        <v/>
      </c>
      <c r="N356" s="761"/>
      <c r="O356" s="762" t="str">
        <f>VLOOKUP($C353,'2026年度(M2後期)'!$B$5:$N$207,COLUMN('2026年度(M2後期)'!$C$5)+1,0)&amp;""</f>
        <v/>
      </c>
      <c r="P356" s="761"/>
      <c r="Q356" s="762" t="str">
        <f>VLOOKUP($C353,'2026年度(D1後期)'!$B$5:$N$207,COLUMN('2026年度(D1後期)'!$C$5)+1,0)&amp;""</f>
        <v/>
      </c>
      <c r="R356" s="761"/>
      <c r="S356" s="748" t="str">
        <f>VLOOKUP($C353,'2026年度(D23後期)'!$B$5:$N$207,COLUMN('2026年度(D23後期)'!$C$5)+1,0)&amp;""</f>
        <v/>
      </c>
      <c r="T356" s="761"/>
      <c r="U356" s="622" t="s">
        <v>263</v>
      </c>
      <c r="W356" s="612" t="s">
        <v>197</v>
      </c>
      <c r="Z356" s="755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</row>
    <row r="357" spans="1:74" ht="13.5" customHeight="1">
      <c r="A357" s="756"/>
      <c r="B357" s="16" t="s">
        <v>68</v>
      </c>
      <c r="C357" s="746"/>
      <c r="D357" s="765"/>
      <c r="E357" s="743"/>
      <c r="F357" s="765"/>
      <c r="G357" s="743"/>
      <c r="H357" s="765"/>
      <c r="I357" s="743"/>
      <c r="J357" s="765"/>
      <c r="K357" s="745"/>
      <c r="L357" s="766"/>
      <c r="M357" s="776"/>
      <c r="N357" s="765"/>
      <c r="O357" s="743"/>
      <c r="P357" s="765"/>
      <c r="Q357" s="743"/>
      <c r="R357" s="765"/>
      <c r="S357" s="745"/>
      <c r="T357" s="765"/>
      <c r="U357" s="622" t="s">
        <v>101</v>
      </c>
      <c r="W357" s="612" t="s">
        <v>110</v>
      </c>
      <c r="Z357" s="756"/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55" t="s">
        <v>73</v>
      </c>
      <c r="B358" s="15" t="s">
        <v>53</v>
      </c>
      <c r="C358" s="767" t="str">
        <f>VLOOKUP($C353,'2026年度(1年後期)'!$B$5:$N$207,COLUMN('2026年度(1年後期)'!$E$5),0)&amp;""</f>
        <v>食と健康</v>
      </c>
      <c r="D358" s="768"/>
      <c r="E358" s="771" t="str">
        <f>VLOOKUP($C353,'2026年度(2年後期)'!$B$5:$N$207,COLUMN('2026年度(2年後期)'!$E$5),0)&amp;""</f>
        <v>生活援助論Ⅳ
(ABCD)</v>
      </c>
      <c r="F358" s="768"/>
      <c r="G358" s="771" t="str">
        <f>VLOOKUP($C353,'2026年度(3年後期)'!$B$5:$N$207,COLUMN('2026年度(3年後期)'!$E$5),0)&amp;""</f>
        <v>領域別実習</v>
      </c>
      <c r="H358" s="768"/>
      <c r="I358" s="771" t="str">
        <f>VLOOKUP($C353,'2026年度(4年後期)'!$B$5:$N$206,COLUMN('2026年度(4年後期)'!$E$5),0)&amp;""</f>
        <v/>
      </c>
      <c r="J358" s="768"/>
      <c r="K358" s="752" t="str">
        <f>VLOOKUP($C353,'2026年度(助産後期)'!$B$5:$N$207,COLUMN('2026年度(助産後期)'!$E$5),0)&amp;""</f>
        <v>助産学実習Ⅰ</v>
      </c>
      <c r="L358" s="769"/>
      <c r="M358" s="767" t="str">
        <f>VLOOKUP($C353,'2026年度(M1後期)'!$B$5:$N$207,COLUMN('2026年度(M1後期)'!$E$5),0)&amp;""</f>
        <v>がん看護学演習A-Ⅰ
感染症学特論
感染症学演習</v>
      </c>
      <c r="N358" s="768"/>
      <c r="O358" s="752" t="str">
        <f>VLOOKUP($C353,'2026年度(M2後期)'!$B$5:$N$207,COLUMN('2026年度(M2後期)'!$E$5),0)&amp;""</f>
        <v>特別研究</v>
      </c>
      <c r="P358" s="768"/>
      <c r="Q358" s="752" t="str">
        <f>VLOOKUP($C353,'2026年度(D1後期)'!$B$5:$N$207,COLUMN('2026年度(D1後期)'!$E$5),0)&amp;""</f>
        <v>看護情報・管理学演習Ｂ
長寿看護学演習Ｂ</v>
      </c>
      <c r="R358" s="768"/>
      <c r="S358" s="752" t="str">
        <f>VLOOKUP($C353,'2026年度(D23後期)'!$B$5:$N$207,COLUMN('2026年度(D23後期)'!$E$5),0)&amp;""</f>
        <v>特別研究</v>
      </c>
      <c r="T358" s="768"/>
      <c r="W358" s="612"/>
      <c r="X358" s="702" t="s">
        <v>264</v>
      </c>
      <c r="Z358" s="755" t="str">
        <f>A358</f>
        <v>２時限（11：00～12：30）</v>
      </c>
      <c r="AA358" s="733" t="s">
        <v>127</v>
      </c>
      <c r="AB358" s="733"/>
      <c r="AC358" s="733"/>
      <c r="AD358" s="733"/>
      <c r="AE358" s="733"/>
      <c r="AF358" s="733"/>
      <c r="AG358" s="733" t="s">
        <v>195</v>
      </c>
      <c r="AH358" s="733" t="s">
        <v>195</v>
      </c>
      <c r="AI358" s="733"/>
      <c r="AJ358" s="733"/>
      <c r="AK358" s="733"/>
      <c r="AL358" s="733" t="s">
        <v>195</v>
      </c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 t="s">
        <v>262</v>
      </c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/>
      <c r="BJ358" s="733"/>
      <c r="BK358" s="733" t="s">
        <v>197</v>
      </c>
      <c r="BL358" s="733" t="s">
        <v>230</v>
      </c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</row>
    <row r="359" spans="1:74" ht="13.5" customHeight="1">
      <c r="A359" s="755"/>
      <c r="B359" s="15" t="s">
        <v>61</v>
      </c>
      <c r="C359" s="763" t="str">
        <f>IFERROR(VLOOKUP(C358,科目・教員!$A$2:$B$342,2,0),"")</f>
        <v>本間　典子</v>
      </c>
      <c r="D359" s="761"/>
      <c r="E359" s="762" t="str">
        <f>IFERROR(VLOOKUP(E358,科目・教員!$A$2:$B$342,2,0),"")</f>
        <v/>
      </c>
      <c r="F359" s="761"/>
      <c r="G359" s="762" t="str">
        <f>IFERROR(VLOOKUP(G358,科目・教員!$A$2:$B$342,2,0),"")</f>
        <v/>
      </c>
      <c r="H359" s="761"/>
      <c r="I359" s="762" t="str">
        <f>IFERROR(VLOOKUP(I358,科目・教員!$A$2:$B$342,2,0),"")</f>
        <v/>
      </c>
      <c r="J359" s="761"/>
      <c r="K359" s="748" t="str">
        <f>IFERROR(VLOOKUP(K358,科目・教員!$A$2:$B$342,2,0),"")</f>
        <v>池田　真弓</v>
      </c>
      <c r="L359" s="764"/>
      <c r="M359" s="763" t="str">
        <f>IFERROR(VLOOKUP(M358,科目・教員!$A$2:$B$342,2,0),"")</f>
        <v/>
      </c>
      <c r="N359" s="761"/>
      <c r="O359" s="748" t="str">
        <f>IFERROR(VLOOKUP(O358,科目・教員!$A$2:$B$342,2,0),"")</f>
        <v/>
      </c>
      <c r="P359" s="761"/>
      <c r="Q359" s="748" t="str">
        <f>IFERROR(VLOOKUP(Q358,科目・教員!$A$2:$B$342,2,0),"")</f>
        <v/>
      </c>
      <c r="R359" s="761"/>
      <c r="S359" s="748" t="str">
        <f>IFERROR(VLOOKUP(S358,科目・教員!$A$2:$B$342,2,0),"")</f>
        <v/>
      </c>
      <c r="T359" s="761"/>
      <c r="W359" s="612"/>
      <c r="X359" s="702" t="s">
        <v>150</v>
      </c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55"/>
      <c r="B360" s="15" t="s">
        <v>65</v>
      </c>
      <c r="C360" s="763" t="str">
        <f>VLOOKUP($C353,'2026年度(1年後期)'!$B$5:$N$207,COLUMN('2026年度(1年後期)'!$E$5)+1,0)&amp;""</f>
        <v>101</v>
      </c>
      <c r="D360" s="761"/>
      <c r="E360" s="762" t="str">
        <f>VLOOKUP($C353,'2026年度(2年後期)'!$B$5:$N$207,COLUMN('2026年度(2年後期)'!$E$5)+1,0)&amp;""</f>
        <v>201･202･基礎実</v>
      </c>
      <c r="F360" s="761"/>
      <c r="G360" s="762" t="str">
        <f>VLOOKUP($C353,'2026年度(3年後期)'!$B$5:$N$207,COLUMN('2026年度(3年後期)'!$E$5)+1,0)&amp;""</f>
        <v/>
      </c>
      <c r="H360" s="761"/>
      <c r="I360" s="762" t="str">
        <f>VLOOKUP($C353,'2026年度(4年後期)'!$B$5:$N$206,COLUMN('2026年度(4年後期)'!$E$5)+1,0)&amp;""</f>
        <v/>
      </c>
      <c r="J360" s="761"/>
      <c r="K360" s="748" t="str">
        <f>VLOOKUP($C353,'2026年度(助産後期)'!$B$5:$N$207,COLUMN('2026年度(助産後期)'!$E$5)+1,0)&amp;""</f>
        <v/>
      </c>
      <c r="L360" s="764"/>
      <c r="M360" s="763" t="str">
        <f>VLOOKUP($C353,'2026年度(M1後期)'!$B$5:$N$207,COLUMN('2026年度(M1後期)'!$E$5)+1,0)&amp;""</f>
        <v/>
      </c>
      <c r="N360" s="761"/>
      <c r="O360" s="748" t="str">
        <f>VLOOKUP($C353,'2026年度(M2後期)'!$B$5:$N$207,COLUMN('2026年度(M2後期)'!$E$5)+1,0)&amp;""</f>
        <v/>
      </c>
      <c r="P360" s="761"/>
      <c r="Q360" s="748" t="str">
        <f>VLOOKUP($C353,'2026年度(D1後期)'!$B$5:$N$207,COLUMN('2026年度(D1後期)'!$E$5)+1,0)&amp;""</f>
        <v/>
      </c>
      <c r="R360" s="761"/>
      <c r="S360" s="748" t="str">
        <f>VLOOKUP($C353,'2026年度(D23後期)'!$B$5:$N$207,COLUMN('2026年度(D23後期)'!$E$5)+1,0)&amp;""</f>
        <v/>
      </c>
      <c r="T360" s="761"/>
      <c r="W360" s="612"/>
      <c r="X360" s="702" t="s">
        <v>230</v>
      </c>
      <c r="Z360" s="755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</row>
    <row r="361" spans="1:74" ht="13.5" customHeight="1">
      <c r="A361" s="770"/>
      <c r="B361" s="16" t="s">
        <v>68</v>
      </c>
      <c r="C361" s="746"/>
      <c r="D361" s="744"/>
      <c r="E361" s="743"/>
      <c r="F361" s="744"/>
      <c r="G361" s="743"/>
      <c r="H361" s="744"/>
      <c r="I361" s="743"/>
      <c r="J361" s="744"/>
      <c r="K361" s="745"/>
      <c r="L361" s="745"/>
      <c r="M361" s="746"/>
      <c r="N361" s="744"/>
      <c r="O361" s="745"/>
      <c r="P361" s="744"/>
      <c r="Q361" s="745"/>
      <c r="R361" s="744"/>
      <c r="S361" s="745"/>
      <c r="T361" s="744"/>
      <c r="W361" s="612"/>
      <c r="X361" s="702" t="s">
        <v>231</v>
      </c>
      <c r="Z361" s="756"/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54" t="s">
        <v>79</v>
      </c>
      <c r="B362" s="17" t="s">
        <v>80</v>
      </c>
      <c r="C362" s="767"/>
      <c r="D362" s="768"/>
      <c r="E362" s="771"/>
      <c r="F362" s="768"/>
      <c r="G362" s="771"/>
      <c r="H362" s="768"/>
      <c r="I362" s="771"/>
      <c r="J362" s="768"/>
      <c r="K362" s="752"/>
      <c r="L362" s="769"/>
      <c r="M362" s="767"/>
      <c r="N362" s="768"/>
      <c r="O362" s="752"/>
      <c r="P362" s="768"/>
      <c r="Q362" s="752"/>
      <c r="R362" s="768"/>
      <c r="S362" s="752"/>
      <c r="T362" s="768"/>
      <c r="Z362" s="755" t="str">
        <f>A362</f>
        <v>昼休み（12：30～13：30）</v>
      </c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</row>
    <row r="363" spans="1:74" ht="13.5" customHeight="1">
      <c r="A363" s="755"/>
      <c r="B363" s="17" t="s">
        <v>83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5"/>
      <c r="B364" s="17" t="s">
        <v>65</v>
      </c>
      <c r="C364" s="763"/>
      <c r="D364" s="761"/>
      <c r="E364" s="762"/>
      <c r="F364" s="761"/>
      <c r="G364" s="762"/>
      <c r="H364" s="761"/>
      <c r="I364" s="762"/>
      <c r="J364" s="761"/>
      <c r="K364" s="748"/>
      <c r="L364" s="764"/>
      <c r="M364" s="763"/>
      <c r="N364" s="761"/>
      <c r="O364" s="748"/>
      <c r="P364" s="761"/>
      <c r="Q364" s="748"/>
      <c r="R364" s="761"/>
      <c r="S364" s="748"/>
      <c r="T364" s="761"/>
      <c r="Z364" s="755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</row>
    <row r="365" spans="1:74" ht="13.5" customHeight="1">
      <c r="A365" s="756"/>
      <c r="B365" s="18" t="s">
        <v>68</v>
      </c>
      <c r="C365" s="772"/>
      <c r="D365" s="773"/>
      <c r="E365" s="774"/>
      <c r="F365" s="773"/>
      <c r="G365" s="774"/>
      <c r="H365" s="773"/>
      <c r="I365" s="774"/>
      <c r="J365" s="773"/>
      <c r="K365" s="775"/>
      <c r="L365" s="775"/>
      <c r="M365" s="772"/>
      <c r="N365" s="773"/>
      <c r="O365" s="775"/>
      <c r="P365" s="773"/>
      <c r="Q365" s="775"/>
      <c r="R365" s="773"/>
      <c r="S365" s="775"/>
      <c r="T365" s="773"/>
      <c r="Z365" s="756"/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55" t="s">
        <v>87</v>
      </c>
      <c r="B366" s="15" t="s">
        <v>53</v>
      </c>
      <c r="C366" s="751" t="str">
        <f>VLOOKUP($C353,'2026年度(1年後期)'!$B$5:$N$207,COLUMN('2026年度(1年後期)'!$G$5),0)&amp;""</f>
        <v>生命倫理</v>
      </c>
      <c r="D366" s="752"/>
      <c r="E366" s="757" t="str">
        <f>VLOOKUP($C353,'2026年度(2年後期)'!$B$5:$N$207,COLUMN('2026年度(2年後期)'!$G$5),0)&amp;""</f>
        <v>成人看護援助論Ⅱ</v>
      </c>
      <c r="F366" s="752"/>
      <c r="G366" s="757" t="str">
        <f>VLOOKUP($C353,'2026年度(3年後期)'!$B$5:$N$207,COLUMN('2026年度(3年後期)'!$G$5),0)&amp;""</f>
        <v>領域別実習</v>
      </c>
      <c r="H366" s="752"/>
      <c r="I366" s="757" t="str">
        <f>VLOOKUP($C353,'2026年度(4年後期)'!$B$5:$N$206,COLUMN('2026年度(4年後期)'!$G$5),0)&amp;""</f>
        <v/>
      </c>
      <c r="J366" s="752"/>
      <c r="K366" s="753" t="str">
        <f>VLOOKUP($C353,'2026年度(助産後期)'!$B$5:$N$207,COLUMN('2026年度(助産後期)'!$G$5),0)&amp;""</f>
        <v>助産学実習Ⅰ</v>
      </c>
      <c r="L366" s="753"/>
      <c r="M366" s="751" t="str">
        <f>VLOOKUP($C353,'2026年度(M1後期)'!$B$5:$N$207,COLUMN('2026年度(M1後期)'!$G$5),0)&amp;""</f>
        <v>感染症学特論
感染症学演習
成育看護学特論A-Ⅲ</v>
      </c>
      <c r="N366" s="752"/>
      <c r="O366" s="753" t="str">
        <f>VLOOKUP($C353,'2026年度(M2後期)'!$B$5:$N$207,COLUMN('2026年度(M2後期)'!$G$5),0)&amp;""</f>
        <v>特別研究</v>
      </c>
      <c r="P366" s="752"/>
      <c r="Q366" s="753" t="str">
        <f>VLOOKUP($C353,'2026年度(D1後期)'!$B$5:$N$207,COLUMN('2026年度(D1後期)'!$G$5),0)&amp;""</f>
        <v/>
      </c>
      <c r="R366" s="752"/>
      <c r="S366" s="753" t="str">
        <f>VLOOKUP($C353,'2026年度(D23後期)'!$B$5:$N$207,COLUMN('2026年度(D23後期)'!$G$5),0)&amp;""</f>
        <v>特別研究</v>
      </c>
      <c r="T366" s="752"/>
      <c r="U366" s="617" t="s">
        <v>265</v>
      </c>
      <c r="Z366" s="755" t="str">
        <f>A366</f>
        <v>３時限（13：30～15：00）</v>
      </c>
      <c r="AA366" s="733" t="s">
        <v>201</v>
      </c>
      <c r="AB366" s="733"/>
      <c r="AC366" s="733"/>
      <c r="AD366" s="733"/>
      <c r="AE366" s="733"/>
      <c r="AF366" s="733"/>
      <c r="AG366" s="733" t="s">
        <v>249</v>
      </c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 t="s">
        <v>266</v>
      </c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</row>
    <row r="367" spans="1:74" ht="13.5" customHeight="1">
      <c r="A367" s="755"/>
      <c r="B367" s="15" t="s">
        <v>61</v>
      </c>
      <c r="C367" s="749" t="str">
        <f>IFERROR(VLOOKUP(C366,科目・教員!$A$2:$B$342,2,0),"")</f>
        <v>小島　優子</v>
      </c>
      <c r="D367" s="748"/>
      <c r="E367" s="750" t="str">
        <f>IFERROR(VLOOKUP(E366,科目・教員!$A$2:$B$342,2,0),"")</f>
        <v>藤澤　雄太</v>
      </c>
      <c r="F367" s="748"/>
      <c r="G367" s="750" t="str">
        <f>IFERROR(VLOOKUP(G366,科目・教員!$A$2:$B$342,2,0),"")</f>
        <v/>
      </c>
      <c r="H367" s="748"/>
      <c r="I367" s="750" t="str">
        <f>IFERROR(VLOOKUP(I366,科目・教員!$A$2:$B$342,2,0),"")</f>
        <v/>
      </c>
      <c r="J367" s="748"/>
      <c r="K367" s="747" t="str">
        <f>IFERROR(VLOOKUP(K366,科目・教員!$A$2:$B$342,2,0),"")</f>
        <v>池田　真弓</v>
      </c>
      <c r="L367" s="747"/>
      <c r="M367" s="749" t="str">
        <f>IFERROR(VLOOKUP(M366,科目・教員!$A$2:$B$342,2,0),"")</f>
        <v/>
      </c>
      <c r="N367" s="748"/>
      <c r="O367" s="747" t="str">
        <f>IFERROR(VLOOKUP(O366,科目・教員!$A$2:$B$342,2,0),"")</f>
        <v/>
      </c>
      <c r="P367" s="748"/>
      <c r="Q367" s="747" t="str">
        <f>IFERROR(VLOOKUP(Q366,科目・教員!$A$2:$B$342,2,0),"")</f>
        <v/>
      </c>
      <c r="R367" s="748"/>
      <c r="S367" s="747" t="str">
        <f>IFERROR(VLOOKUP(S366,科目・教員!$A$2:$B$342,2,0),"")</f>
        <v/>
      </c>
      <c r="T367" s="748"/>
      <c r="U367" s="617" t="s">
        <v>267</v>
      </c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55"/>
      <c r="B368" s="15" t="s">
        <v>65</v>
      </c>
      <c r="C368" s="749" t="str">
        <f>VLOOKUP($C353,'2026年度(1年後期)'!$B$5:$N$207,COLUMN('2026年度(1年後期)'!$G$5)+1,0)&amp;""</f>
        <v>101</v>
      </c>
      <c r="D368" s="748"/>
      <c r="E368" s="750" t="str">
        <f>VLOOKUP($C353,'2026年度(2年後期)'!$B$5:$N$207,COLUMN('2026年度(2年後期)'!$G$5)+1,0)&amp;""</f>
        <v>201</v>
      </c>
      <c r="F368" s="748"/>
      <c r="G368" s="750" t="str">
        <f>VLOOKUP($C353,'2026年度(3年後期)'!$B$5:$N$207,COLUMN('2026年度(3年後期)'!$G$5)+1,0)&amp;""</f>
        <v/>
      </c>
      <c r="H368" s="748"/>
      <c r="I368" s="750" t="str">
        <f>VLOOKUP($C353,'2026年度(4年後期)'!$B$5:$N$206,COLUMN('2026年度(4年後期)'!$G$5)+1,0)&amp;""</f>
        <v/>
      </c>
      <c r="J368" s="748"/>
      <c r="K368" s="747" t="str">
        <f>VLOOKUP($C353,'2026年度(助産後期)'!$B$5:$N$207,COLUMN('2026年度(助産後期)'!$G$5)+1,0)&amp;""</f>
        <v/>
      </c>
      <c r="L368" s="747"/>
      <c r="M368" s="749" t="str">
        <f>VLOOKUP($C353,'2026年度(M1後期)'!$B$5:$N$207,COLUMN('2026年度(M1後期)'!$G$5)+1,0)&amp;""</f>
        <v/>
      </c>
      <c r="N368" s="748"/>
      <c r="O368" s="747" t="str">
        <f>VLOOKUP($C353,'2026年度(M2後期)'!$B$5:$N$207,COLUMN('2026年度(M2後期)'!$G$5)+1,0)&amp;""</f>
        <v/>
      </c>
      <c r="P368" s="748"/>
      <c r="Q368" s="747" t="str">
        <f>VLOOKUP($C353,'2026年度(D1後期)'!$B$5:$N$207,COLUMN('2026年度(D1後期)'!$G$5)+1,0)&amp;""</f>
        <v/>
      </c>
      <c r="R368" s="748"/>
      <c r="S368" s="747" t="str">
        <f>VLOOKUP($C353,'2026年度(D23後期)'!$B$5:$N$207,COLUMN('2026年度(D23後期)'!$G$5)+1,0)&amp;""</f>
        <v/>
      </c>
      <c r="T368" s="748"/>
      <c r="U368" s="601" t="s">
        <v>229</v>
      </c>
      <c r="Z368" s="755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</row>
    <row r="369" spans="1:74" ht="13.5" customHeight="1">
      <c r="A369" s="770"/>
      <c r="B369" s="16" t="s">
        <v>68</v>
      </c>
      <c r="C369" s="746"/>
      <c r="D369" s="744"/>
      <c r="E369" s="743"/>
      <c r="F369" s="744"/>
      <c r="G369" s="743"/>
      <c r="H369" s="744"/>
      <c r="I369" s="743"/>
      <c r="J369" s="744"/>
      <c r="K369" s="745"/>
      <c r="L369" s="745"/>
      <c r="M369" s="746"/>
      <c r="N369" s="744"/>
      <c r="O369" s="745"/>
      <c r="P369" s="744"/>
      <c r="Q369" s="745"/>
      <c r="R369" s="744"/>
      <c r="S369" s="745"/>
      <c r="T369" s="744"/>
      <c r="U369" s="601"/>
      <c r="Z369" s="756"/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55" t="s">
        <v>103</v>
      </c>
      <c r="B370" s="15" t="s">
        <v>53</v>
      </c>
      <c r="C370" s="751" t="str">
        <f>VLOOKUP($C353,'2026年度(1年後期)'!$B$5:$N$207,COLUMN('2026年度(1年後期)'!$I$5),0)&amp;""</f>
        <v>疫学・保健統計学Ⅱ</v>
      </c>
      <c r="D370" s="752"/>
      <c r="E370" s="757" t="str">
        <f>VLOOKUP($C353,'2026年度(2年後期)'!$B$5:$N$207,COLUMN('2026年度(2年後期)'!$I$5),0)&amp;""</f>
        <v>精神看護学概論</v>
      </c>
      <c r="F370" s="752"/>
      <c r="G370" s="757" t="str">
        <f>VLOOKUP($C353,'2026年度(3年後期)'!$B$5:$N$207,COLUMN('2026年度(3年後期)'!$I$5),0)&amp;""</f>
        <v>領域別実習</v>
      </c>
      <c r="H370" s="752"/>
      <c r="I370" s="757" t="str">
        <f>VLOOKUP($C353,'2026年度(4年後期)'!$B$5:$N$206,COLUMN('2026年度(4年後期)'!$I$5),0)&amp;""</f>
        <v/>
      </c>
      <c r="J370" s="752"/>
      <c r="K370" s="753" t="str">
        <f>VLOOKUP($C353,'2026年度(助産後期)'!$B$5:$N$207,COLUMN('2026年度(助産後期)'!$I$5),0)&amp;""</f>
        <v>助産学実習Ⅰ</v>
      </c>
      <c r="L370" s="753"/>
      <c r="M370" s="751" t="str">
        <f>VLOOKUP($C353,'2026年度(M1後期)'!$B$5:$N$207,COLUMN('2026年度(M1後期)'!$I$5),0)&amp;""</f>
        <v>感染症学特論
感染症学演習
成育看護学特論A-Ⅲ</v>
      </c>
      <c r="N370" s="752"/>
      <c r="O370" s="753" t="str">
        <f>VLOOKUP($C353,'2026年度(M2後期)'!$B$5:$N$207,COLUMN('2026年度(M2後期)'!$I$5),0)&amp;""</f>
        <v>特別研究</v>
      </c>
      <c r="P370" s="752"/>
      <c r="Q370" s="753" t="str">
        <f>VLOOKUP($C353,'2026年度(D1後期)'!$B$5:$N$207,COLUMN('2026年度(D1後期)'!$I$5),0)&amp;""</f>
        <v/>
      </c>
      <c r="R370" s="752"/>
      <c r="S370" s="753" t="str">
        <f>VLOOKUP($C353,'2026年度(D23後期)'!$B$5:$N$207,COLUMN('2026年度(D23後期)'!$I$5),0)&amp;""</f>
        <v>特別研究</v>
      </c>
      <c r="T370" s="752"/>
      <c r="V370" s="672" t="s">
        <v>104</v>
      </c>
      <c r="X370" s="702" t="s">
        <v>257</v>
      </c>
      <c r="Z370" s="755" t="str">
        <f>A370</f>
        <v>４時限（15：10～16：40）</v>
      </c>
      <c r="AA370" s="733" t="s">
        <v>209</v>
      </c>
      <c r="AB370" s="733" t="s">
        <v>268</v>
      </c>
      <c r="AC370" s="733"/>
      <c r="AD370" s="733"/>
      <c r="AE370" s="733"/>
      <c r="AF370" s="733"/>
      <c r="AG370" s="733" t="s">
        <v>210</v>
      </c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6" t="s">
        <v>107</v>
      </c>
      <c r="BL370" s="733" t="s">
        <v>230</v>
      </c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</row>
    <row r="371" spans="1:74" ht="13.5" customHeight="1">
      <c r="A371" s="755"/>
      <c r="B371" s="15" t="s">
        <v>61</v>
      </c>
      <c r="C371" s="749" t="str">
        <f>IFERROR(VLOOKUP(C370,科目・教員!$A$2:$B$342,2,0),"")</f>
        <v>柏木　公一</v>
      </c>
      <c r="D371" s="748"/>
      <c r="E371" s="750" t="str">
        <f>IFERROR(VLOOKUP(E370,科目・教員!$A$2:$B$342,2,0),"")</f>
        <v>森　真喜子</v>
      </c>
      <c r="F371" s="748"/>
      <c r="G371" s="750" t="str">
        <f>IFERROR(VLOOKUP(G370,科目・教員!$A$2:$B$342,2,0),"")</f>
        <v/>
      </c>
      <c r="H371" s="748"/>
      <c r="I371" s="750" t="str">
        <f>IFERROR(VLOOKUP(I370,科目・教員!$A$2:$B$342,2,0),"")</f>
        <v/>
      </c>
      <c r="J371" s="748"/>
      <c r="K371" s="747" t="str">
        <f>IFERROR(VLOOKUP(K370,科目・教員!$A$2:$B$342,2,0),"")</f>
        <v>池田　真弓</v>
      </c>
      <c r="L371" s="747"/>
      <c r="M371" s="749" t="str">
        <f>IFERROR(VLOOKUP(M370,科目・教員!$A$2:$B$342,2,0),"")</f>
        <v/>
      </c>
      <c r="N371" s="748"/>
      <c r="O371" s="747" t="str">
        <f>IFERROR(VLOOKUP(O370,科目・教員!$A$2:$B$342,2,0),"")</f>
        <v/>
      </c>
      <c r="P371" s="748"/>
      <c r="Q371" s="747" t="str">
        <f>IFERROR(VLOOKUP(Q370,科目・教員!$A$2:$B$342,2,0),"")</f>
        <v/>
      </c>
      <c r="R371" s="748"/>
      <c r="S371" s="747" t="str">
        <f>IFERROR(VLOOKUP(S370,科目・教員!$A$2:$B$342,2,0),"")</f>
        <v/>
      </c>
      <c r="T371" s="748"/>
      <c r="V371" s="672" t="s">
        <v>77</v>
      </c>
      <c r="X371" s="702" t="s">
        <v>150</v>
      </c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7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5"/>
      <c r="B372" s="15" t="s">
        <v>65</v>
      </c>
      <c r="C372" s="749" t="str">
        <f>VLOOKUP($C353,'2026年度(1年後期)'!$B$5:$N$207,COLUMN('2026年度(1年後期)'!$I$5)+1,0)&amp;""</f>
        <v>101</v>
      </c>
      <c r="D372" s="748"/>
      <c r="E372" s="750" t="str">
        <f>VLOOKUP($C353,'2026年度(2年後期)'!$B$5:$N$207,COLUMN('2026年度(2年後期)'!$I$5)+1,0)&amp;""</f>
        <v>201</v>
      </c>
      <c r="F372" s="748"/>
      <c r="G372" s="750" t="str">
        <f>VLOOKUP($C353,'2026年度(3年後期)'!$B$5:$N$207,COLUMN('2026年度(3年後期)'!$I$5)+1,0)&amp;""</f>
        <v/>
      </c>
      <c r="H372" s="748"/>
      <c r="I372" s="750" t="str">
        <f>VLOOKUP($C353,'2026年度(4年後期)'!$B$5:$N$206,COLUMN('2026年度(4年後期)'!$I$5)+1,0)&amp;""</f>
        <v/>
      </c>
      <c r="J372" s="748"/>
      <c r="K372" s="747" t="str">
        <f>VLOOKUP($C353,'2026年度(助産後期)'!$B$5:$N$207,COLUMN('2026年度(助産後期)'!$I$5)+1,0)&amp;""</f>
        <v/>
      </c>
      <c r="L372" s="747"/>
      <c r="M372" s="749" t="str">
        <f>VLOOKUP($C353,'2026年度(M1後期)'!$B$5:$N$207,COLUMN('2026年度(M1後期)'!$I$5)+1,0)&amp;""</f>
        <v/>
      </c>
      <c r="N372" s="748"/>
      <c r="O372" s="747" t="str">
        <f>VLOOKUP($C353,'2026年度(M2後期)'!$B$5:$N$207,COLUMN('2026年度(M2後期)'!$I$5)+1,0)&amp;""</f>
        <v/>
      </c>
      <c r="P372" s="748"/>
      <c r="Q372" s="747" t="str">
        <f>VLOOKUP($C353,'2026年度(D1後期)'!$B$5:$N$207,COLUMN('2026年度(D1後期)'!$I$5)+1,0)&amp;""</f>
        <v/>
      </c>
      <c r="R372" s="748"/>
      <c r="S372" s="747" t="str">
        <f>VLOOKUP($C353,'2026年度(D23後期)'!$B$5:$N$207,COLUMN('2026年度(D23後期)'!$I$5)+1,0)&amp;""</f>
        <v/>
      </c>
      <c r="T372" s="748"/>
      <c r="V372" s="672" t="s">
        <v>107</v>
      </c>
      <c r="W372" s="622" t="s">
        <v>269</v>
      </c>
      <c r="X372" s="702" t="s">
        <v>230</v>
      </c>
      <c r="Z372" s="755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7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</row>
    <row r="373" spans="1:74" ht="13.5" customHeight="1">
      <c r="A373" s="756"/>
      <c r="B373" s="16" t="s">
        <v>68</v>
      </c>
      <c r="C373" s="746"/>
      <c r="D373" s="744"/>
      <c r="E373" s="743"/>
      <c r="F373" s="744"/>
      <c r="G373" s="743"/>
      <c r="H373" s="744"/>
      <c r="I373" s="743"/>
      <c r="J373" s="744"/>
      <c r="K373" s="745"/>
      <c r="L373" s="745"/>
      <c r="M373" s="746"/>
      <c r="N373" s="744"/>
      <c r="O373" s="745"/>
      <c r="P373" s="744"/>
      <c r="Q373" s="745"/>
      <c r="R373" s="744"/>
      <c r="S373" s="745"/>
      <c r="T373" s="744"/>
      <c r="V373" s="672" t="s">
        <v>110</v>
      </c>
      <c r="W373" s="622" t="s">
        <v>270</v>
      </c>
      <c r="X373" s="702" t="s">
        <v>231</v>
      </c>
      <c r="Z373" s="756"/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8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55" t="s">
        <v>112</v>
      </c>
      <c r="B374" s="15" t="s">
        <v>53</v>
      </c>
      <c r="C374" s="751" t="str">
        <f>VLOOKUP($C353,'2026年度(1年後期)'!$B$5:$N$207,COLUMN('2026年度(1年後期)'!$K$5),0)&amp;""</f>
        <v/>
      </c>
      <c r="D374" s="752"/>
      <c r="E374" s="757" t="str">
        <f>VLOOKUP($C353,'2026年度(2年後期)'!$B$5:$N$207,COLUMN('2026年度(2年後期)'!$K$5),0)&amp;""</f>
        <v/>
      </c>
      <c r="F374" s="752"/>
      <c r="G374" s="757" t="str">
        <f>VLOOKUP($C353,'2026年度(3年後期)'!$B$5:$N$207,COLUMN('2026年度(3年後期)'!$K$5),0)&amp;""</f>
        <v/>
      </c>
      <c r="H374" s="752"/>
      <c r="I374" s="757" t="str">
        <f>VLOOKUP($C353,'2026年度(4年後期)'!$B$5:$N$206,COLUMN('2026年度(4年後期)'!$K$5),0)&amp;""</f>
        <v/>
      </c>
      <c r="J374" s="752"/>
      <c r="K374" s="753" t="str">
        <f>VLOOKUP($C353,'2026年度(助産後期)'!$B$5:$N$207,COLUMN('2026年度(助産後期)'!$K$5),0)&amp;""</f>
        <v/>
      </c>
      <c r="L374" s="753"/>
      <c r="M374" s="751" t="str">
        <f>VLOOKUP($C353,'2026年度(M1後期)'!$B$5:$N$207,COLUMN('2026年度(M1後期)'!$K$5),0)&amp;""</f>
        <v/>
      </c>
      <c r="N374" s="752"/>
      <c r="O374" s="753" t="str">
        <f>VLOOKUP($C353,'2026年度(M2後期)'!$B$5:$N$207,COLUMN('2026年度(M2後期)'!$K$5),0)&amp;""</f>
        <v/>
      </c>
      <c r="P374" s="752"/>
      <c r="Q374" s="753" t="str">
        <f>VLOOKUP($C353,'2026年度(D1後期)'!$B$5:$N$207,COLUMN('2026年度(D1後期)'!$K$5),0)&amp;""</f>
        <v/>
      </c>
      <c r="R374" s="752"/>
      <c r="S374" s="753" t="str">
        <f>VLOOKUP($C353,'2026年度(D23後期)'!$B$5:$N$207,COLUMN('2026年度(D23後期)'!$K$5),0)&amp;""</f>
        <v/>
      </c>
      <c r="T374" s="752"/>
      <c r="V374" s="672"/>
      <c r="W374" s="622" t="s">
        <v>188</v>
      </c>
      <c r="Z374" s="755" t="str">
        <f>A374</f>
        <v>５時限（16：50～18：20）</v>
      </c>
      <c r="AA374" s="733"/>
      <c r="AB374" s="733" t="s">
        <v>271</v>
      </c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6" t="s">
        <v>107</v>
      </c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</row>
    <row r="375" spans="1:74" ht="13.5" customHeight="1">
      <c r="A375" s="755"/>
      <c r="B375" s="15" t="s">
        <v>61</v>
      </c>
      <c r="C375" s="749" t="str">
        <f>IFERROR(VLOOKUP(C374,科目・教員!$A$2:$B$342,2,0),"")</f>
        <v/>
      </c>
      <c r="D375" s="748"/>
      <c r="E375" s="750" t="str">
        <f>IFERROR(VLOOKUP(E374,科目・教員!$A$2:$B$342,2,0),"")</f>
        <v/>
      </c>
      <c r="F375" s="748"/>
      <c r="G375" s="750" t="str">
        <f>IFERROR(VLOOKUP(G374,科目・教員!$A$2:$B$342,2,0),"")</f>
        <v/>
      </c>
      <c r="H375" s="748"/>
      <c r="I375" s="750" t="str">
        <f>IFERROR(VLOOKUP(I374,科目・教員!$A$2:$B$342,2,0),"")</f>
        <v/>
      </c>
      <c r="J375" s="748"/>
      <c r="K375" s="747" t="str">
        <f>IFERROR(VLOOKUP(K374,科目・教員!$A$2:$B$342,2,0),"")</f>
        <v/>
      </c>
      <c r="L375" s="747"/>
      <c r="M375" s="749" t="str">
        <f>IFERROR(VLOOKUP(M374,科目・教員!$A$2:$B$342,2,0),"")</f>
        <v/>
      </c>
      <c r="N375" s="748"/>
      <c r="O375" s="747" t="str">
        <f>IFERROR(VLOOKUP(O374,科目・教員!$A$2:$B$342,2,0),"")</f>
        <v/>
      </c>
      <c r="P375" s="748"/>
      <c r="Q375" s="747" t="str">
        <f>IFERROR(VLOOKUP(Q374,科目・教員!$A$2:$B$342,2,0),"")</f>
        <v/>
      </c>
      <c r="R375" s="748"/>
      <c r="S375" s="747" t="str">
        <f>IFERROR(VLOOKUP(S374,科目・教員!$A$2:$B$342,2,0),"")</f>
        <v/>
      </c>
      <c r="T375" s="748"/>
      <c r="V375" s="672"/>
      <c r="W375" s="622" t="s">
        <v>186</v>
      </c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7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5"/>
      <c r="B376" s="15" t="s">
        <v>65</v>
      </c>
      <c r="C376" s="749" t="str">
        <f>VLOOKUP($C353,'2026年度(1年後期)'!$B$5:$N$207,COLUMN('2026年度(1年後期)'!$K$5)+1,0)&amp;""</f>
        <v/>
      </c>
      <c r="D376" s="748"/>
      <c r="E376" s="750" t="str">
        <f>VLOOKUP($C353,'2026年度(2年後期)'!$B$5:$N$207,COLUMN('2026年度(2年後期)'!$K$5)+1,0)&amp;""</f>
        <v/>
      </c>
      <c r="F376" s="748"/>
      <c r="G376" s="750" t="str">
        <f>VLOOKUP($C353,'2026年度(3年後期)'!$B$5:$N$207,COLUMN('2026年度(3年後期)'!$K$5)+1,0)&amp;""</f>
        <v/>
      </c>
      <c r="H376" s="748"/>
      <c r="I376" s="750" t="str">
        <f>VLOOKUP($C353,'2026年度(4年後期)'!$B$5:$N$206,COLUMN('2026年度(4年後期)'!$K$5)+1,0)&amp;""</f>
        <v/>
      </c>
      <c r="J376" s="748"/>
      <c r="K376" s="747" t="str">
        <f>VLOOKUP($C353,'2026年度(助産後期)'!$B$5:$N$207,COLUMN('2026年度(助産後期)'!$K$5)+1,0)&amp;""</f>
        <v/>
      </c>
      <c r="L376" s="747"/>
      <c r="M376" s="749" t="str">
        <f>VLOOKUP($C353,'2026年度(M1後期)'!$B$5:$N$207,COLUMN('2026年度(M1後期)'!$K$5)+1,0)&amp;""</f>
        <v/>
      </c>
      <c r="N376" s="748"/>
      <c r="O376" s="747" t="str">
        <f>VLOOKUP($C353,'2026年度(M2後期)'!$B$5:$N$207,COLUMN('2026年度(M2後期)'!$K$5)+1,0)&amp;""</f>
        <v/>
      </c>
      <c r="P376" s="748"/>
      <c r="Q376" s="747" t="str">
        <f>VLOOKUP($C353,'2026年度(D1後期)'!$B$5:$N$207,COLUMN('2026年度(D1後期)'!$K$5)+1,0)&amp;""</f>
        <v/>
      </c>
      <c r="R376" s="748"/>
      <c r="S376" s="747" t="str">
        <f>VLOOKUP($C353,'2026年度(D23後期)'!$B$5:$N$207,COLUMN('2026年度(D23後期)'!$K$5)+1,0)&amp;""</f>
        <v/>
      </c>
      <c r="T376" s="748"/>
      <c r="Z376" s="755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7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</row>
    <row r="377" spans="1:74" ht="13.5" customHeight="1">
      <c r="A377" s="756"/>
      <c r="B377" s="16" t="s">
        <v>68</v>
      </c>
      <c r="C377" s="746"/>
      <c r="D377" s="744"/>
      <c r="E377" s="743"/>
      <c r="F377" s="744"/>
      <c r="G377" s="743"/>
      <c r="H377" s="744"/>
      <c r="I377" s="743"/>
      <c r="J377" s="744"/>
      <c r="K377" s="745"/>
      <c r="L377" s="745"/>
      <c r="M377" s="746"/>
      <c r="N377" s="744"/>
      <c r="O377" s="745"/>
      <c r="P377" s="744"/>
      <c r="Q377" s="745"/>
      <c r="R377" s="744"/>
      <c r="S377" s="745"/>
      <c r="T377" s="744"/>
      <c r="U377" s="19"/>
      <c r="V377" s="19"/>
      <c r="W377" s="19"/>
      <c r="X377" s="19"/>
      <c r="Y377" s="19"/>
      <c r="Z377" s="756"/>
      <c r="AA377" s="735"/>
      <c r="AB377" s="735"/>
      <c r="AC377" s="735"/>
      <c r="AD377" s="735"/>
      <c r="AE377" s="735"/>
      <c r="AF377" s="735"/>
      <c r="AG377" s="735"/>
      <c r="AH377" s="735"/>
      <c r="AI377" s="735"/>
      <c r="AJ377" s="735"/>
      <c r="AK377" s="735"/>
      <c r="AL377" s="735"/>
      <c r="AM377" s="735"/>
      <c r="AN377" s="735"/>
      <c r="AO377" s="735"/>
      <c r="AP377" s="735"/>
      <c r="AQ377" s="735"/>
      <c r="AR377" s="735"/>
      <c r="AS377" s="735"/>
      <c r="AT377" s="735"/>
      <c r="AU377" s="735"/>
      <c r="AV377" s="735"/>
      <c r="AW377" s="735"/>
      <c r="AX377" s="735"/>
      <c r="AY377" s="735"/>
      <c r="AZ377" s="735"/>
      <c r="BA377" s="735"/>
      <c r="BB377" s="735"/>
      <c r="BC377" s="735"/>
      <c r="BD377" s="735"/>
      <c r="BE377" s="735"/>
      <c r="BF377" s="735"/>
      <c r="BG377" s="735"/>
      <c r="BH377" s="735"/>
      <c r="BI377" s="735"/>
      <c r="BJ377" s="735"/>
      <c r="BK377" s="738"/>
      <c r="BL377" s="735"/>
      <c r="BM377" s="735"/>
      <c r="BN377" s="735"/>
      <c r="BO377" s="735"/>
      <c r="BP377" s="735"/>
      <c r="BQ377" s="735"/>
      <c r="BR377" s="735"/>
      <c r="BS377" s="735"/>
      <c r="BT377" s="735"/>
      <c r="BU377" s="735"/>
      <c r="BV377" s="735"/>
    </row>
    <row r="378" spans="1:74" ht="21">
      <c r="A378" s="5"/>
      <c r="B378" s="6"/>
      <c r="C378" s="791">
        <f>C353+1</f>
        <v>46311</v>
      </c>
      <c r="D378" s="791"/>
      <c r="E378" s="791"/>
      <c r="F378" s="791"/>
      <c r="G378" s="791"/>
      <c r="H378" s="791"/>
      <c r="I378" s="791"/>
      <c r="J378" s="791"/>
      <c r="K378" s="791"/>
      <c r="L378" s="791"/>
      <c r="M378" s="791"/>
      <c r="N378" s="791"/>
      <c r="O378" s="791"/>
      <c r="P378" s="791"/>
      <c r="Q378" s="791"/>
      <c r="R378" s="791"/>
      <c r="S378" s="791"/>
      <c r="T378" s="791"/>
      <c r="U378" s="842">
        <f>C378</f>
        <v>46311</v>
      </c>
      <c r="V378" s="843"/>
      <c r="W378" s="843"/>
      <c r="X378" s="843"/>
      <c r="Y378" s="843"/>
      <c r="Z378" s="844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5" t="s">
        <v>52</v>
      </c>
      <c r="B379" s="12" t="s">
        <v>53</v>
      </c>
      <c r="C379" s="767" t="str">
        <f>VLOOKUP($C378,'2026年度(1年後期)'!$B$5:$N$207,COLUMN('2026年度(1年後期)'!$C$5),0)&amp;""</f>
        <v>人体の構造と機能Ⅲ</v>
      </c>
      <c r="D379" s="768"/>
      <c r="E379" s="771" t="str">
        <f>VLOOKUP($C378,'2026年度(2年後期)'!$B$5:$N$207,COLUMN('2026年度(2年後期)'!$C$5),0)&amp;""</f>
        <v>母性看護援助論Ⅰ</v>
      </c>
      <c r="F379" s="768"/>
      <c r="G379" s="771" t="str">
        <f>VLOOKUP($C378,'2026年度(3年後期)'!$B$5:$N$207,COLUMN('2026年度(3年後期)'!$C$5),0)&amp;""</f>
        <v>領域別実習</v>
      </c>
      <c r="H379" s="768"/>
      <c r="I379" s="771" t="str">
        <f>VLOOKUP($C378,'2026年度(4年後期)'!$B$5:$N$206,COLUMN('2026年度(4年後期)'!$C$5),0)&amp;""</f>
        <v/>
      </c>
      <c r="J379" s="768"/>
      <c r="K379" s="752" t="str">
        <f>VLOOKUP($C378,'2026年度(助産後期)'!$B$5:$N$207,COLUMN('2026年度(助産後期)'!$C$5),0)&amp;""</f>
        <v>助産学実習Ⅰ</v>
      </c>
      <c r="L379" s="769"/>
      <c r="M379" s="778" t="str">
        <f>VLOOKUP($C378,'2026年度(M1後期)'!$B$5:$N$207,COLUMN('2026年度(M1後期)'!$C$5),0)&amp;""</f>
        <v>長寿看護学演習A-Ⅰ</v>
      </c>
      <c r="N379" s="769"/>
      <c r="O379" s="771" t="str">
        <f>VLOOKUP($C378,'2026年度(M2後期)'!$B$5:$N$207,COLUMN('2026年度(M2後期)'!$C$5),0)&amp;""</f>
        <v>感染管理看護学演習A-Ⅱ
特別研究</v>
      </c>
      <c r="P379" s="768"/>
      <c r="Q379" s="771" t="str">
        <f>VLOOKUP($C378,'2026年度(D1後期)'!$B$5:$N$207,COLUMN('2026年度(D1後期)'!$C$5),0)&amp;""</f>
        <v>精神看護学演習Ｂ</v>
      </c>
      <c r="R379" s="768"/>
      <c r="S379" s="752" t="str">
        <f>VLOOKUP($C378,'2026年度(D23後期)'!$B$5:$N$207,COLUMN('2026年度(D23後期)'!$C$5),0)&amp;""</f>
        <v>特別研究</v>
      </c>
      <c r="T379" s="768"/>
      <c r="U379" s="681" t="s">
        <v>54</v>
      </c>
      <c r="V379" s="679" t="s">
        <v>56</v>
      </c>
      <c r="Z379" s="754" t="str">
        <f>A379</f>
        <v xml:space="preserve">１時限（09：20～10：50） </v>
      </c>
      <c r="AA379" s="733" t="s">
        <v>272</v>
      </c>
      <c r="AB379" s="733"/>
      <c r="AC379" s="733"/>
      <c r="AD379" s="733"/>
      <c r="AE379" s="733"/>
      <c r="AF379" s="733"/>
      <c r="AG379" s="733" t="s">
        <v>273</v>
      </c>
      <c r="AH379" s="733" t="s">
        <v>274</v>
      </c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 t="s">
        <v>183</v>
      </c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</row>
    <row r="380" spans="1:74" ht="13.5" customHeight="1">
      <c r="A380" s="755"/>
      <c r="B380" s="15" t="s">
        <v>61</v>
      </c>
      <c r="C380" s="763" t="str">
        <f>IFERROR(VLOOKUP(C379,科目・教員!$A$2:$B$342,2,0),"")</f>
        <v>本間　典子</v>
      </c>
      <c r="D380" s="761"/>
      <c r="E380" s="762" t="str">
        <f>IFERROR(VLOOKUP(E379,科目・教員!$A$2:$B$342,2,0),"")</f>
        <v>日置　智華子</v>
      </c>
      <c r="F380" s="761"/>
      <c r="G380" s="762" t="str">
        <f>IFERROR(VLOOKUP(G379,科目・教員!$A$2:$B$342,2,0),"")</f>
        <v/>
      </c>
      <c r="H380" s="761"/>
      <c r="I380" s="762" t="str">
        <f>IFERROR(VLOOKUP(I379,科目・教員!$A$2:$B$342,2,0),"")</f>
        <v/>
      </c>
      <c r="J380" s="761"/>
      <c r="K380" s="748" t="str">
        <f>IFERROR(VLOOKUP(K379,科目・教員!$A$2:$B$342,2,0),"")</f>
        <v>池田　真弓</v>
      </c>
      <c r="L380" s="764"/>
      <c r="M380" s="760" t="str">
        <f>IFERROR(VLOOKUP(M379,科目・教員!$A$2:$B$342,2,0),"")</f>
        <v/>
      </c>
      <c r="N380" s="761"/>
      <c r="O380" s="762" t="str">
        <f>IFERROR(VLOOKUP(O379,科目・教員!$A$2:$B$342,2,0),"")</f>
        <v/>
      </c>
      <c r="P380" s="761"/>
      <c r="Q380" s="762" t="str">
        <f>IFERROR(VLOOKUP(Q379,科目・教員!$A$2:$B$342,2,0),"")</f>
        <v/>
      </c>
      <c r="R380" s="761"/>
      <c r="S380" s="748" t="str">
        <f>IFERROR(VLOOKUP(S379,科目・教員!$A$2:$B$342,2,0),"")</f>
        <v/>
      </c>
      <c r="T380" s="761"/>
      <c r="U380" s="681" t="s">
        <v>96</v>
      </c>
      <c r="V380" s="679" t="s">
        <v>98</v>
      </c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5"/>
      <c r="B381" s="15" t="s">
        <v>65</v>
      </c>
      <c r="C381" s="763" t="str">
        <f>VLOOKUP($C378,'2026年度(1年後期)'!$B$5:$N$207,COLUMN('2026年度(1年後期)'!$C$5)+1,0)&amp;""</f>
        <v>101</v>
      </c>
      <c r="D381" s="761"/>
      <c r="E381" s="762" t="str">
        <f>VLOOKUP($C378,'2026年度(2年後期)'!$B$5:$N$207,COLUMN('2026年度(2年後期)'!$C$5)+1,0)&amp;""</f>
        <v>201</v>
      </c>
      <c r="F381" s="761"/>
      <c r="G381" s="762" t="str">
        <f>VLOOKUP($C378,'2026年度(3年後期)'!$B$5:$N$207,COLUMN('2026年度(3年後期)'!$C$5)+1,0)&amp;""</f>
        <v/>
      </c>
      <c r="H381" s="761"/>
      <c r="I381" s="762" t="str">
        <f>VLOOKUP($C378,'2026年度(4年後期)'!$B$5:$N$206,COLUMN('2026年度(4年後期)'!$C$5)+1,0)&amp;""</f>
        <v/>
      </c>
      <c r="J381" s="761"/>
      <c r="K381" s="748" t="str">
        <f>VLOOKUP($C378,'2026年度(助産後期)'!$B$5:$N$207,COLUMN('2026年度(助産後期)'!$C$5)+1,0)&amp;""</f>
        <v/>
      </c>
      <c r="L381" s="764"/>
      <c r="M381" s="760" t="str">
        <f>VLOOKUP($C378,'2026年度(M1後期)'!$B$5:$N$207,COLUMN('2026年度(M1後期)'!$C$5)+1,0)&amp;""</f>
        <v/>
      </c>
      <c r="N381" s="761"/>
      <c r="O381" s="762" t="str">
        <f>VLOOKUP($C378,'2026年度(M2後期)'!$B$5:$N$207,COLUMN('2026年度(M2後期)'!$C$5)+1,0)&amp;""</f>
        <v/>
      </c>
      <c r="P381" s="761"/>
      <c r="Q381" s="762" t="str">
        <f>VLOOKUP($C378,'2026年度(D1後期)'!$B$5:$N$207,COLUMN('2026年度(D1後期)'!$C$5)+1,0)&amp;""</f>
        <v/>
      </c>
      <c r="R381" s="761"/>
      <c r="S381" s="748" t="str">
        <f>VLOOKUP($C378,'2026年度(D23後期)'!$B$5:$N$207,COLUMN('2026年度(D23後期)'!$C$5)+1,0)&amp;""</f>
        <v/>
      </c>
      <c r="T381" s="761"/>
      <c r="U381" s="675" t="s">
        <v>67</v>
      </c>
      <c r="V381" s="679" t="s">
        <v>184</v>
      </c>
      <c r="Z381" s="755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</row>
    <row r="382" spans="1:74" ht="13.5" customHeight="1">
      <c r="A382" s="756"/>
      <c r="B382" s="16" t="s">
        <v>68</v>
      </c>
      <c r="C382" s="758"/>
      <c r="D382" s="803"/>
      <c r="E382" s="743"/>
      <c r="F382" s="765"/>
      <c r="G382" s="743"/>
      <c r="H382" s="765"/>
      <c r="I382" s="743"/>
      <c r="J382" s="765"/>
      <c r="K382" s="745"/>
      <c r="L382" s="766"/>
      <c r="M382" s="776"/>
      <c r="N382" s="765"/>
      <c r="O382" s="743"/>
      <c r="P382" s="765"/>
      <c r="Q382" s="743"/>
      <c r="R382" s="765"/>
      <c r="S382" s="745"/>
      <c r="T382" s="765"/>
      <c r="U382" s="675" t="s">
        <v>101</v>
      </c>
      <c r="V382" s="679" t="s">
        <v>215</v>
      </c>
      <c r="Z382" s="756"/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55" t="s">
        <v>73</v>
      </c>
      <c r="B383" s="15" t="s">
        <v>53</v>
      </c>
      <c r="C383" s="767" t="str">
        <f>VLOOKUP($C378,'2026年度(1年後期)'!$B$5:$N$207,COLUMN('2026年度(1年後期)'!$E$5),0)&amp;""</f>
        <v>生活援助論Ⅱ</v>
      </c>
      <c r="D383" s="768"/>
      <c r="E383" s="771" t="str">
        <f>VLOOKUP($C378,'2026年度(2年後期)'!$B$5:$N$207,COLUMN('2026年度(2年後期)'!$E$5),0)&amp;""</f>
        <v>小児看護学概論</v>
      </c>
      <c r="F383" s="768"/>
      <c r="G383" s="771" t="str">
        <f>VLOOKUP($C378,'2026年度(3年後期)'!$B$5:$N$207,COLUMN('2026年度(3年後期)'!$E$5),0)&amp;""</f>
        <v>領域別実習</v>
      </c>
      <c r="H383" s="768"/>
      <c r="I383" s="771" t="str">
        <f>VLOOKUP($C378,'2026年度(4年後期)'!$B$5:$N$206,COLUMN('2026年度(4年後期)'!$E$5),0)&amp;""</f>
        <v/>
      </c>
      <c r="J383" s="768"/>
      <c r="K383" s="752" t="str">
        <f>VLOOKUP($C378,'2026年度(助産後期)'!$B$5:$N$207,COLUMN('2026年度(助産後期)'!$E$5),0)&amp;""</f>
        <v>助産学実習Ⅰ</v>
      </c>
      <c r="L383" s="769"/>
      <c r="M383" s="767" t="str">
        <f>VLOOKUP($C378,'2026年度(M1後期)'!$B$5:$N$207,COLUMN('2026年度(M1後期)'!$E$5),0)&amp;""</f>
        <v>長寿看護学演習A-Ⅰ</v>
      </c>
      <c r="N383" s="768"/>
      <c r="O383" s="752" t="str">
        <f>VLOOKUP($C378,'2026年度(M2後期)'!$B$5:$N$207,COLUMN('2026年度(M2後期)'!$E$5),0)&amp;""</f>
        <v>感染管理看護学演習A-Ⅱ
特別研究</v>
      </c>
      <c r="P383" s="768"/>
      <c r="Q383" s="752" t="str">
        <f>VLOOKUP($C378,'2026年度(D1後期)'!$B$5:$N$207,COLUMN('2026年度(D1後期)'!$E$5),0)&amp;""</f>
        <v>精神看護学演習Ｂ</v>
      </c>
      <c r="R383" s="768"/>
      <c r="S383" s="752" t="str">
        <f>VLOOKUP($C378,'2026年度(D23後期)'!$B$5:$N$207,COLUMN('2026年度(D23後期)'!$E$5),0)&amp;""</f>
        <v>特別研究</v>
      </c>
      <c r="T383" s="768"/>
      <c r="Z383" s="755" t="str">
        <f>A383</f>
        <v>２時限（11：00～12：30）</v>
      </c>
      <c r="AA383" s="733" t="s">
        <v>243</v>
      </c>
      <c r="AB383" s="733"/>
      <c r="AC383" s="733"/>
      <c r="AD383" s="733"/>
      <c r="AE383" s="733"/>
      <c r="AF383" s="733"/>
      <c r="AG383" s="733" t="s">
        <v>128</v>
      </c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 t="s">
        <v>183</v>
      </c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</row>
    <row r="384" spans="1:74" ht="13.5" customHeight="1">
      <c r="A384" s="755"/>
      <c r="B384" s="15" t="s">
        <v>61</v>
      </c>
      <c r="C384" s="763" t="str">
        <f>IFERROR(VLOOKUP(C383,科目・教員!$A$2:$B$342,2,0),"")</f>
        <v>森下　純子</v>
      </c>
      <c r="D384" s="761"/>
      <c r="E384" s="762" t="str">
        <f>IFERROR(VLOOKUP(E383,科目・教員!$A$2:$B$342,2,0),"")</f>
        <v>来生　奈巳子</v>
      </c>
      <c r="F384" s="761"/>
      <c r="G384" s="762" t="str">
        <f>IFERROR(VLOOKUP(G383,科目・教員!$A$2:$B$342,2,0),"")</f>
        <v/>
      </c>
      <c r="H384" s="761"/>
      <c r="I384" s="762" t="str">
        <f>IFERROR(VLOOKUP(I383,科目・教員!$A$2:$B$342,2,0),"")</f>
        <v/>
      </c>
      <c r="J384" s="761"/>
      <c r="K384" s="748" t="str">
        <f>IFERROR(VLOOKUP(K383,科目・教員!$A$2:$B$342,2,0),"")</f>
        <v>池田　真弓</v>
      </c>
      <c r="L384" s="764"/>
      <c r="M384" s="763" t="str">
        <f>IFERROR(VLOOKUP(M383,科目・教員!$A$2:$B$342,2,0),"")</f>
        <v/>
      </c>
      <c r="N384" s="761"/>
      <c r="O384" s="748" t="str">
        <f>IFERROR(VLOOKUP(O383,科目・教員!$A$2:$B$342,2,0),"")</f>
        <v/>
      </c>
      <c r="P384" s="761"/>
      <c r="Q384" s="748" t="str">
        <f>IFERROR(VLOOKUP(Q383,科目・教員!$A$2:$B$342,2,0),"")</f>
        <v/>
      </c>
      <c r="R384" s="761"/>
      <c r="S384" s="748" t="str">
        <f>IFERROR(VLOOKUP(S383,科目・教員!$A$2:$B$342,2,0),"")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55"/>
      <c r="B385" s="15" t="s">
        <v>65</v>
      </c>
      <c r="C385" s="763" t="str">
        <f>VLOOKUP($C378,'2026年度(1年後期)'!$B$5:$N$207,COLUMN('2026年度(1年後期)'!$E$5)+1,0)&amp;""</f>
        <v>101</v>
      </c>
      <c r="D385" s="761"/>
      <c r="E385" s="762" t="str">
        <f>VLOOKUP($C378,'2026年度(2年後期)'!$B$5:$N$207,COLUMN('2026年度(2年後期)'!$E$5)+1,0)&amp;""</f>
        <v>201</v>
      </c>
      <c r="F385" s="761"/>
      <c r="G385" s="762" t="str">
        <f>VLOOKUP($C378,'2026年度(3年後期)'!$B$5:$N$207,COLUMN('2026年度(3年後期)'!$E$5)+1,0)&amp;""</f>
        <v/>
      </c>
      <c r="H385" s="761"/>
      <c r="I385" s="762" t="str">
        <f>VLOOKUP($C378,'2026年度(4年後期)'!$B$5:$N$206,COLUMN('2026年度(4年後期)'!$E$5)+1,0)&amp;""</f>
        <v/>
      </c>
      <c r="J385" s="761"/>
      <c r="K385" s="748" t="str">
        <f>VLOOKUP($C378,'2026年度(助産後期)'!$B$5:$N$207,COLUMN('2026年度(助産後期)'!$E$5)+1,0)&amp;""</f>
        <v/>
      </c>
      <c r="L385" s="764"/>
      <c r="M385" s="763" t="str">
        <f>VLOOKUP($C378,'2026年度(M1後期)'!$B$5:$N$207,COLUMN('2026年度(M1後期)'!$E$5)+1,0)&amp;""</f>
        <v/>
      </c>
      <c r="N385" s="761"/>
      <c r="O385" s="748" t="str">
        <f>VLOOKUP($C378,'2026年度(M2後期)'!$B$5:$N$207,COLUMN('2026年度(M2後期)'!$E$5)+1,0)&amp;""</f>
        <v/>
      </c>
      <c r="P385" s="761"/>
      <c r="Q385" s="748" t="str">
        <f>VLOOKUP($C378,'2026年度(D1後期)'!$B$5:$N$207,COLUMN('2026年度(D1後期)'!$E$5)+1,0)&amp;""</f>
        <v/>
      </c>
      <c r="R385" s="761"/>
      <c r="S385" s="748" t="str">
        <f>VLOOKUP($C378,'2026年度(D23後期)'!$B$5:$N$207,COLUMN('2026年度(D23後期)'!$E$5)+1,0)&amp;""</f>
        <v/>
      </c>
      <c r="T385" s="761"/>
      <c r="Z385" s="755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</row>
    <row r="386" spans="1:74" ht="13.5" customHeight="1">
      <c r="A386" s="770"/>
      <c r="B386" s="16" t="s">
        <v>68</v>
      </c>
      <c r="C386" s="758"/>
      <c r="D386" s="759"/>
      <c r="E386" s="743"/>
      <c r="F386" s="744"/>
      <c r="G386" s="743"/>
      <c r="H386" s="744"/>
      <c r="I386" s="743"/>
      <c r="J386" s="744"/>
      <c r="K386" s="745"/>
      <c r="L386" s="745"/>
      <c r="M386" s="746"/>
      <c r="N386" s="744"/>
      <c r="O386" s="745"/>
      <c r="P386" s="744"/>
      <c r="Q386" s="745"/>
      <c r="R386" s="744"/>
      <c r="S386" s="745"/>
      <c r="T386" s="744"/>
      <c r="Z386" s="756"/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54" t="s">
        <v>79</v>
      </c>
      <c r="B387" s="17" t="s">
        <v>80</v>
      </c>
      <c r="C387" s="767"/>
      <c r="D387" s="768"/>
      <c r="E387" s="771"/>
      <c r="F387" s="768"/>
      <c r="G387" s="771"/>
      <c r="H387" s="768"/>
      <c r="I387" s="771"/>
      <c r="J387" s="768"/>
      <c r="K387" s="752"/>
      <c r="L387" s="769"/>
      <c r="M387" s="767"/>
      <c r="N387" s="768"/>
      <c r="O387" s="752"/>
      <c r="P387" s="768"/>
      <c r="Q387" s="752"/>
      <c r="R387" s="768"/>
      <c r="S387" s="752"/>
      <c r="T387" s="768"/>
      <c r="Z387" s="755" t="str">
        <f>A387</f>
        <v>昼休み（12：30～13：30）</v>
      </c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</row>
    <row r="388" spans="1:74" ht="13.5" customHeight="1">
      <c r="A388" s="755"/>
      <c r="B388" s="17" t="s">
        <v>83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5"/>
      <c r="B389" s="17" t="s">
        <v>65</v>
      </c>
      <c r="C389" s="763"/>
      <c r="D389" s="761"/>
      <c r="E389" s="762"/>
      <c r="F389" s="761"/>
      <c r="G389" s="762"/>
      <c r="H389" s="761"/>
      <c r="I389" s="762"/>
      <c r="J389" s="761"/>
      <c r="K389" s="748"/>
      <c r="L389" s="764"/>
      <c r="M389" s="763"/>
      <c r="N389" s="761"/>
      <c r="O389" s="748"/>
      <c r="P389" s="761"/>
      <c r="Q389" s="748"/>
      <c r="R389" s="761"/>
      <c r="S389" s="748"/>
      <c r="T389" s="761"/>
      <c r="Z389" s="755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</row>
    <row r="390" spans="1:74" ht="13.5" customHeight="1">
      <c r="A390" s="756"/>
      <c r="B390" s="18" t="s">
        <v>68</v>
      </c>
      <c r="C390" s="772"/>
      <c r="D390" s="773"/>
      <c r="E390" s="774"/>
      <c r="F390" s="773"/>
      <c r="G390" s="774"/>
      <c r="H390" s="773"/>
      <c r="I390" s="774"/>
      <c r="J390" s="773"/>
      <c r="K390" s="775"/>
      <c r="L390" s="775"/>
      <c r="M390" s="772"/>
      <c r="N390" s="773"/>
      <c r="O390" s="775"/>
      <c r="P390" s="773"/>
      <c r="Q390" s="775"/>
      <c r="R390" s="773"/>
      <c r="S390" s="775"/>
      <c r="T390" s="773"/>
      <c r="Z390" s="756"/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55" t="s">
        <v>87</v>
      </c>
      <c r="B391" s="15" t="s">
        <v>53</v>
      </c>
      <c r="C391" s="783" t="str">
        <f>VLOOKUP($C378,'2026年度(1年後期)'!$B$5:$N$207,COLUMN('2026年度(1年後期)'!$G$5),0)&amp;""</f>
        <v>スポーツと健康</v>
      </c>
      <c r="D391" s="784"/>
      <c r="E391" s="757" t="str">
        <f>VLOOKUP($C378,'2026年度(2年後期)'!$B$5:$N$207,COLUMN('2026年度(2年後期)'!$G$5),0)&amp;""</f>
        <v>薬物療法と看護</v>
      </c>
      <c r="F391" s="752"/>
      <c r="G391" s="757" t="str">
        <f>VLOOKUP($C378,'2026年度(3年後期)'!$B$5:$N$207,COLUMN('2026年度(3年後期)'!$G$5),0)&amp;""</f>
        <v>領域別実習</v>
      </c>
      <c r="H391" s="752"/>
      <c r="I391" s="757" t="str">
        <f>VLOOKUP($C378,'2026年度(4年後期)'!$B$5:$N$206,COLUMN('2026年度(4年後期)'!$G$5),0)&amp;""</f>
        <v/>
      </c>
      <c r="J391" s="752"/>
      <c r="K391" s="753" t="str">
        <f>VLOOKUP($C378,'2026年度(助産後期)'!$B$5:$N$207,COLUMN('2026年度(助産後期)'!$G$5),0)&amp;""</f>
        <v>助産学実習Ⅰ</v>
      </c>
      <c r="L391" s="753"/>
      <c r="M391" s="751" t="str">
        <f>VLOOKUP($C378,'2026年度(M1後期)'!$B$5:$N$207,COLUMN('2026年度(M1後期)'!$G$5),0)&amp;""</f>
        <v>看護統計学</v>
      </c>
      <c r="N391" s="752"/>
      <c r="O391" s="753" t="str">
        <f>VLOOKUP($C378,'2026年度(M2後期)'!$B$5:$N$207,COLUMN('2026年度(M2後期)'!$G$5),0)&amp;""</f>
        <v>特別研究</v>
      </c>
      <c r="P391" s="752"/>
      <c r="Q391" s="753" t="str">
        <f>VLOOKUP($C378,'2026年度(D1後期)'!$B$5:$N$207,COLUMN('2026年度(D1後期)'!$G$5),0)&amp;""</f>
        <v/>
      </c>
      <c r="R391" s="752"/>
      <c r="S391" s="753" t="str">
        <f>VLOOKUP($C378,'2026年度(D23後期)'!$B$5:$N$207,COLUMN('2026年度(D23後期)'!$G$5),0)&amp;""</f>
        <v>特別研究</v>
      </c>
      <c r="T391" s="752"/>
      <c r="U391" s="612" t="s">
        <v>162</v>
      </c>
      <c r="V391" s="653" t="s">
        <v>88</v>
      </c>
      <c r="W391" s="675" t="s">
        <v>88</v>
      </c>
      <c r="Z391" s="755" t="str">
        <f>A391</f>
        <v>３時限（13：30～15：00）</v>
      </c>
      <c r="AA391" s="733" t="s">
        <v>275</v>
      </c>
      <c r="AB391" s="733"/>
      <c r="AC391" s="733"/>
      <c r="AD391" s="733"/>
      <c r="AE391" s="733"/>
      <c r="AF391" s="733"/>
      <c r="AG391" s="733" t="s">
        <v>211</v>
      </c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 t="s">
        <v>276</v>
      </c>
      <c r="AX391" s="733"/>
      <c r="AY391" s="733"/>
      <c r="AZ391" s="733"/>
      <c r="BA391" s="733"/>
      <c r="BB391" s="733"/>
      <c r="BC391" s="733"/>
      <c r="BD391" s="733"/>
      <c r="BE391" s="733"/>
      <c r="BF391" s="733" t="s">
        <v>132</v>
      </c>
      <c r="BG391" s="733"/>
      <c r="BH391" s="733"/>
      <c r="BI391" s="733" t="s">
        <v>59</v>
      </c>
      <c r="BJ391" s="733"/>
      <c r="BK391" s="733"/>
      <c r="BL391" s="733"/>
      <c r="BM391" s="733"/>
      <c r="BN391" s="733" t="s">
        <v>277</v>
      </c>
      <c r="BO391" s="733" t="s">
        <v>277</v>
      </c>
      <c r="BP391" s="733"/>
      <c r="BQ391" s="733"/>
      <c r="BR391" s="733"/>
      <c r="BS391" s="733"/>
      <c r="BT391" s="733"/>
      <c r="BU391" s="733"/>
      <c r="BV391" s="733"/>
    </row>
    <row r="392" spans="1:74" ht="13.5" customHeight="1">
      <c r="A392" s="755"/>
      <c r="B392" s="15" t="s">
        <v>61</v>
      </c>
      <c r="C392" s="781" t="str">
        <f>IFERROR(VLOOKUP(C391,科目・教員!$A$2:$B$342,2,0),"")</f>
        <v>有賀　雅史</v>
      </c>
      <c r="D392" s="782"/>
      <c r="E392" s="750" t="str">
        <f>IFERROR(VLOOKUP(E391,科目・教員!$A$2:$B$342,2,0),"")</f>
        <v>本間　典子</v>
      </c>
      <c r="F392" s="748"/>
      <c r="G392" s="750" t="str">
        <f>IFERROR(VLOOKUP(G391,科目・教員!$A$2:$B$342,2,0),"")</f>
        <v/>
      </c>
      <c r="H392" s="748"/>
      <c r="I392" s="750" t="str">
        <f>IFERROR(VLOOKUP(I391,科目・教員!$A$2:$B$342,2,0),"")</f>
        <v/>
      </c>
      <c r="J392" s="748"/>
      <c r="K392" s="747" t="str">
        <f>IFERROR(VLOOKUP(K391,科目・教員!$A$2:$B$342,2,0),"")</f>
        <v>池田　真弓</v>
      </c>
      <c r="L392" s="747"/>
      <c r="M392" s="749" t="str">
        <f>IFERROR(VLOOKUP(M391,科目・教員!$A$2:$B$342,2,0),"")</f>
        <v>柏木　公一</v>
      </c>
      <c r="N392" s="748"/>
      <c r="O392" s="747" t="str">
        <f>IFERROR(VLOOKUP(O391,科目・教員!$A$2:$B$342,2,0),"")</f>
        <v/>
      </c>
      <c r="P392" s="748"/>
      <c r="Q392" s="747" t="str">
        <f>IFERROR(VLOOKUP(Q391,科目・教員!$A$2:$B$342,2,0),"")</f>
        <v/>
      </c>
      <c r="R392" s="748"/>
      <c r="S392" s="747" t="str">
        <f>IFERROR(VLOOKUP(S391,科目・教員!$A$2:$B$342,2,0),"")</f>
        <v/>
      </c>
      <c r="T392" s="748"/>
      <c r="U392" s="612" t="s">
        <v>278</v>
      </c>
      <c r="V392" s="653" t="s">
        <v>275</v>
      </c>
      <c r="W392" s="675" t="s">
        <v>63</v>
      </c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55"/>
      <c r="B393" s="15" t="s">
        <v>65</v>
      </c>
      <c r="C393" s="781" t="str">
        <f>VLOOKUP($C378,'2026年度(1年後期)'!$B$5:$N$207,COLUMN('2026年度(1年後期)'!$G$5)+1,0)&amp;""</f>
        <v>グラウンド･
アリーナ･
大講義室</v>
      </c>
      <c r="D393" s="782"/>
      <c r="E393" s="750" t="str">
        <f>VLOOKUP($C378,'2026年度(2年後期)'!$B$5:$N$207,COLUMN('2026年度(2年後期)'!$G$5)+1,0)&amp;""</f>
        <v>201</v>
      </c>
      <c r="F393" s="748"/>
      <c r="G393" s="750" t="str">
        <f>VLOOKUP($C378,'2026年度(3年後期)'!$B$5:$N$207,COLUMN('2026年度(3年後期)'!$G$5)+1,0)&amp;""</f>
        <v/>
      </c>
      <c r="H393" s="748"/>
      <c r="I393" s="750" t="str">
        <f>VLOOKUP($C378,'2026年度(4年後期)'!$B$5:$N$206,COLUMN('2026年度(4年後期)'!$G$5)+1,0)&amp;""</f>
        <v/>
      </c>
      <c r="J393" s="748"/>
      <c r="K393" s="747" t="str">
        <f>VLOOKUP($C378,'2026年度(助産後期)'!$B$5:$N$207,COLUMN('2026年度(助産後期)'!$G$5)+1,0)&amp;""</f>
        <v/>
      </c>
      <c r="L393" s="747"/>
      <c r="M393" s="749" t="str">
        <f>VLOOKUP($C378,'2026年度(M1後期)'!$B$5:$N$207,COLUMN('2026年度(M1後期)'!$G$5)+1,0)&amp;""</f>
        <v>情報処理室</v>
      </c>
      <c r="N393" s="748"/>
      <c r="O393" s="747" t="str">
        <f>VLOOKUP($C378,'2026年度(M2後期)'!$B$5:$N$207,COLUMN('2026年度(M2後期)'!$G$5)+1,0)&amp;""</f>
        <v/>
      </c>
      <c r="P393" s="748"/>
      <c r="Q393" s="747" t="str">
        <f>VLOOKUP($C378,'2026年度(D1後期)'!$B$5:$N$207,COLUMN('2026年度(D1後期)'!$G$5)+1,0)&amp;""</f>
        <v/>
      </c>
      <c r="R393" s="748"/>
      <c r="S393" s="747" t="str">
        <f>VLOOKUP($C378,'2026年度(D23後期)'!$B$5:$N$207,COLUMN('2026年度(D23後期)'!$G$5)+1,0)&amp;""</f>
        <v/>
      </c>
      <c r="T393" s="748"/>
      <c r="U393" s="612" t="s">
        <v>101</v>
      </c>
      <c r="V393" s="653" t="s">
        <v>279</v>
      </c>
      <c r="W393" s="675" t="s">
        <v>59</v>
      </c>
      <c r="Z393" s="755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</row>
    <row r="394" spans="1:74" ht="13.5" customHeight="1">
      <c r="A394" s="770"/>
      <c r="B394" s="16" t="s">
        <v>68</v>
      </c>
      <c r="C394" s="779" t="s">
        <v>280</v>
      </c>
      <c r="D394" s="780"/>
      <c r="E394" s="743"/>
      <c r="F394" s="744"/>
      <c r="G394" s="743"/>
      <c r="H394" s="744"/>
      <c r="I394" s="743"/>
      <c r="J394" s="744"/>
      <c r="K394" s="745"/>
      <c r="L394" s="745"/>
      <c r="M394" s="746"/>
      <c r="N394" s="744"/>
      <c r="O394" s="745"/>
      <c r="P394" s="744"/>
      <c r="Q394" s="745"/>
      <c r="R394" s="744"/>
      <c r="S394" s="745"/>
      <c r="T394" s="744"/>
      <c r="U394" s="612" t="s">
        <v>281</v>
      </c>
      <c r="V394" s="653"/>
      <c r="W394" s="675" t="s">
        <v>71</v>
      </c>
      <c r="Z394" s="756"/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55" t="s">
        <v>103</v>
      </c>
      <c r="B395" s="15" t="s">
        <v>53</v>
      </c>
      <c r="C395" s="783" t="str">
        <f>VLOOKUP($C378,'2026年度(1年後期)'!$B$5:$N$207,COLUMN('2026年度(1年後期)'!$I$5),0)&amp;""</f>
        <v>スポーツと健康</v>
      </c>
      <c r="D395" s="784"/>
      <c r="E395" s="757" t="str">
        <f>VLOOKUP($C378,'2026年度(2年後期)'!$B$5:$N$207,COLUMN('2026年度(2年後期)'!$I$5),0)&amp;""</f>
        <v>看護基礎理論</v>
      </c>
      <c r="F395" s="752"/>
      <c r="G395" s="757" t="str">
        <f>VLOOKUP($C378,'2026年度(3年後期)'!$B$5:$N$207,COLUMN('2026年度(3年後期)'!$I$5),0)&amp;""</f>
        <v>領域別実習</v>
      </c>
      <c r="H395" s="752"/>
      <c r="I395" s="757" t="str">
        <f>VLOOKUP($C378,'2026年度(4年後期)'!$B$5:$N$206,COLUMN('2026年度(4年後期)'!$I$5),0)&amp;""</f>
        <v/>
      </c>
      <c r="J395" s="752"/>
      <c r="K395" s="753" t="str">
        <f>VLOOKUP($C378,'2026年度(助産後期)'!$B$5:$N$207,COLUMN('2026年度(助産後期)'!$I$5),0)&amp;""</f>
        <v>助産学実習Ⅰ</v>
      </c>
      <c r="L395" s="753"/>
      <c r="M395" s="751" t="str">
        <f>VLOOKUP($C378,'2026年度(M1後期)'!$B$5:$N$207,COLUMN('2026年度(M1後期)'!$I$5),0)&amp;""</f>
        <v>看護統計学</v>
      </c>
      <c r="N395" s="752"/>
      <c r="O395" s="753" t="str">
        <f>VLOOKUP($C378,'2026年度(M2後期)'!$B$5:$N$207,COLUMN('2026年度(M2後期)'!$I$5),0)&amp;""</f>
        <v>特別研究</v>
      </c>
      <c r="P395" s="752"/>
      <c r="Q395" s="753" t="str">
        <f>VLOOKUP($C378,'2026年度(D1後期)'!$B$5:$N$207,COLUMN('2026年度(D1後期)'!$I$5),0)&amp;""</f>
        <v/>
      </c>
      <c r="R395" s="752"/>
      <c r="S395" s="753" t="str">
        <f>VLOOKUP($C378,'2026年度(D23後期)'!$B$5:$N$207,COLUMN('2026年度(D23後期)'!$I$5),0)&amp;""</f>
        <v>特別研究</v>
      </c>
      <c r="T395" s="752"/>
      <c r="U395" s="612"/>
      <c r="Z395" s="755" t="str">
        <f>A395</f>
        <v>４時限（15：10～16：40）</v>
      </c>
      <c r="AA395" s="733"/>
      <c r="AB395" s="733"/>
      <c r="AC395" s="733"/>
      <c r="AD395" s="733"/>
      <c r="AE395" s="733"/>
      <c r="AF395" s="733"/>
      <c r="AG395" s="733" t="s">
        <v>125</v>
      </c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 t="s">
        <v>276</v>
      </c>
      <c r="AX395" s="733"/>
      <c r="AY395" s="733"/>
      <c r="AZ395" s="733"/>
      <c r="BA395" s="733"/>
      <c r="BB395" s="733"/>
      <c r="BC395" s="733"/>
      <c r="BD395" s="733"/>
      <c r="BE395" s="733"/>
      <c r="BF395" s="733" t="s">
        <v>132</v>
      </c>
      <c r="BG395" s="733"/>
      <c r="BH395" s="733"/>
      <c r="BI395" s="733"/>
      <c r="BJ395" s="733"/>
      <c r="BK395" s="733"/>
      <c r="BL395" s="733"/>
      <c r="BM395" s="733"/>
      <c r="BN395" s="733" t="s">
        <v>277</v>
      </c>
      <c r="BO395" s="733" t="s">
        <v>277</v>
      </c>
      <c r="BP395" s="733"/>
      <c r="BQ395" s="733"/>
      <c r="BR395" s="733"/>
      <c r="BS395" s="733"/>
      <c r="BT395" s="733"/>
      <c r="BU395" s="733"/>
      <c r="BV395" s="733"/>
    </row>
    <row r="396" spans="1:74" ht="13.5" customHeight="1">
      <c r="A396" s="755"/>
      <c r="B396" s="15" t="s">
        <v>61</v>
      </c>
      <c r="C396" s="781" t="str">
        <f>IFERROR(VLOOKUP(C395,科目・教員!$A$2:$B$342,2,0),"")</f>
        <v>有賀　雅史</v>
      </c>
      <c r="D396" s="782"/>
      <c r="E396" s="750" t="str">
        <f>IFERROR(VLOOKUP(E395,科目・教員!$A$2:$B$342,2,0),"")</f>
        <v>水野　正之</v>
      </c>
      <c r="F396" s="748"/>
      <c r="G396" s="750" t="str">
        <f>IFERROR(VLOOKUP(G395,科目・教員!$A$2:$B$342,2,0),"")</f>
        <v/>
      </c>
      <c r="H396" s="748"/>
      <c r="I396" s="750" t="str">
        <f>IFERROR(VLOOKUP(I395,科目・教員!$A$2:$B$342,2,0),"")</f>
        <v/>
      </c>
      <c r="J396" s="748"/>
      <c r="K396" s="747" t="str">
        <f>IFERROR(VLOOKUP(K395,科目・教員!$A$2:$B$342,2,0),"")</f>
        <v>池田　真弓</v>
      </c>
      <c r="L396" s="747"/>
      <c r="M396" s="749" t="str">
        <f>IFERROR(VLOOKUP(M395,科目・教員!$A$2:$B$342,2,0),"")</f>
        <v>柏木　公一</v>
      </c>
      <c r="N396" s="748"/>
      <c r="O396" s="747" t="str">
        <f>IFERROR(VLOOKUP(O395,科目・教員!$A$2:$B$342,2,0),"")</f>
        <v/>
      </c>
      <c r="P396" s="748"/>
      <c r="Q396" s="747" t="str">
        <f>IFERROR(VLOOKUP(Q395,科目・教員!$A$2:$B$342,2,0),"")</f>
        <v/>
      </c>
      <c r="R396" s="748"/>
      <c r="S396" s="747" t="str">
        <f>IFERROR(VLOOKUP(S395,科目・教員!$A$2:$B$342,2,0),"")</f>
        <v/>
      </c>
      <c r="T396" s="748"/>
      <c r="U396" s="612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5"/>
      <c r="B397" s="15" t="s">
        <v>65</v>
      </c>
      <c r="C397" s="781" t="str">
        <f>VLOOKUP($C378,'2026年度(1年後期)'!$B$5:$N$207,COLUMN('2026年度(1年後期)'!$I$5)+1,0)&amp;""</f>
        <v>グラウンド･
アリーナ･
大講義室</v>
      </c>
      <c r="D397" s="782"/>
      <c r="E397" s="750" t="str">
        <f>VLOOKUP($C378,'2026年度(2年後期)'!$B$5:$N$207,COLUMN('2026年度(2年後期)'!$I$5)+1,0)&amp;""</f>
        <v>201</v>
      </c>
      <c r="F397" s="748"/>
      <c r="G397" s="750" t="str">
        <f>VLOOKUP($C378,'2026年度(3年後期)'!$B$5:$N$207,COLUMN('2026年度(3年後期)'!$I$5)+1,0)&amp;""</f>
        <v/>
      </c>
      <c r="H397" s="748"/>
      <c r="I397" s="750" t="str">
        <f>VLOOKUP($C378,'2026年度(4年後期)'!$B$5:$N$206,COLUMN('2026年度(4年後期)'!$I$5)+1,0)&amp;""</f>
        <v/>
      </c>
      <c r="J397" s="748"/>
      <c r="K397" s="747" t="str">
        <f>VLOOKUP($C378,'2026年度(助産後期)'!$B$5:$N$207,COLUMN('2026年度(助産後期)'!$I$5)+1,0)&amp;""</f>
        <v/>
      </c>
      <c r="L397" s="747"/>
      <c r="M397" s="749" t="str">
        <f>VLOOKUP($C378,'2026年度(M1後期)'!$B$5:$N$207,COLUMN('2026年度(M1後期)'!$I$5)+1,0)&amp;""</f>
        <v>情報処理室</v>
      </c>
      <c r="N397" s="748"/>
      <c r="O397" s="747" t="str">
        <f>VLOOKUP($C378,'2026年度(M2後期)'!$B$5:$N$207,COLUMN('2026年度(M2後期)'!$I$5)+1,0)&amp;""</f>
        <v/>
      </c>
      <c r="P397" s="748"/>
      <c r="Q397" s="747" t="str">
        <f>VLOOKUP($C378,'2026年度(D1後期)'!$B$5:$N$207,COLUMN('2026年度(D1後期)'!$I$5)+1,0)&amp;""</f>
        <v/>
      </c>
      <c r="R397" s="748"/>
      <c r="S397" s="747" t="str">
        <f>VLOOKUP($C378,'2026年度(D23後期)'!$B$5:$N$207,COLUMN('2026年度(D23後期)'!$I$5)+1,0)&amp;""</f>
        <v/>
      </c>
      <c r="T397" s="748"/>
      <c r="U397" s="612"/>
      <c r="Z397" s="755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</row>
    <row r="398" spans="1:74" ht="13.5" customHeight="1">
      <c r="A398" s="756"/>
      <c r="B398" s="16" t="s">
        <v>68</v>
      </c>
      <c r="C398" s="779" t="s">
        <v>280</v>
      </c>
      <c r="D398" s="780"/>
      <c r="E398" s="743"/>
      <c r="F398" s="744"/>
      <c r="G398" s="743"/>
      <c r="H398" s="744"/>
      <c r="I398" s="743"/>
      <c r="J398" s="744"/>
      <c r="K398" s="745"/>
      <c r="L398" s="745"/>
      <c r="M398" s="746"/>
      <c r="N398" s="744"/>
      <c r="O398" s="745"/>
      <c r="P398" s="744"/>
      <c r="Q398" s="745"/>
      <c r="R398" s="744"/>
      <c r="S398" s="745"/>
      <c r="T398" s="744"/>
      <c r="U398" s="612"/>
      <c r="Z398" s="756"/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55" t="s">
        <v>112</v>
      </c>
      <c r="B399" s="15" t="s">
        <v>53</v>
      </c>
      <c r="C399" s="751" t="str">
        <f>VLOOKUP($C378,'2026年度(1年後期)'!$B$5:$N$207,COLUMN('2026年度(1年後期)'!$K$5),0)&amp;""</f>
        <v/>
      </c>
      <c r="D399" s="752"/>
      <c r="E399" s="757" t="str">
        <f>VLOOKUP($C378,'2026年度(2年後期)'!$B$5:$N$207,COLUMN('2026年度(2年後期)'!$K$5),0)&amp;""</f>
        <v/>
      </c>
      <c r="F399" s="752"/>
      <c r="G399" s="757" t="str">
        <f>VLOOKUP($C378,'2026年度(3年後期)'!$B$5:$N$207,COLUMN('2026年度(3年後期)'!$K$5),0)&amp;""</f>
        <v/>
      </c>
      <c r="H399" s="752"/>
      <c r="I399" s="757" t="str">
        <f>VLOOKUP($C378,'2026年度(4年後期)'!$B$5:$N$206,COLUMN('2026年度(4年後期)'!$K$5),0)&amp;""</f>
        <v/>
      </c>
      <c r="J399" s="752"/>
      <c r="K399" s="753" t="str">
        <f>VLOOKUP($C378,'2026年度(助産後期)'!$B$5:$N$207,COLUMN('2026年度(助産後期)'!$K$5),0)&amp;""</f>
        <v/>
      </c>
      <c r="L399" s="753"/>
      <c r="M399" s="751" t="str">
        <f>VLOOKUP($C378,'2026年度(M1後期)'!$B$5:$N$207,COLUMN('2026年度(M1後期)'!$K$5),0)&amp;""</f>
        <v/>
      </c>
      <c r="N399" s="752"/>
      <c r="O399" s="753" t="str">
        <f>VLOOKUP($C378,'2026年度(M2後期)'!$B$5:$N$207,COLUMN('2026年度(M2後期)'!$K$5),0)&amp;""</f>
        <v/>
      </c>
      <c r="P399" s="752"/>
      <c r="Q399" s="753" t="str">
        <f>VLOOKUP($C378,'2026年度(D1後期)'!$B$5:$N$207,COLUMN('2026年度(D1後期)'!$K$5),0)&amp;""</f>
        <v/>
      </c>
      <c r="R399" s="752"/>
      <c r="S399" s="753" t="str">
        <f>VLOOKUP($C378,'2026年度(D23後期)'!$B$5:$N$207,COLUMN('2026年度(D23後期)'!$K$5),0)&amp;""</f>
        <v/>
      </c>
      <c r="T399" s="752"/>
      <c r="Z399" s="755" t="str">
        <f>A399</f>
        <v>５時限（16：50～18：20）</v>
      </c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</row>
    <row r="400" spans="1:74" ht="13.5" customHeight="1">
      <c r="A400" s="755"/>
      <c r="B400" s="15" t="s">
        <v>61</v>
      </c>
      <c r="C400" s="749" t="str">
        <f>IFERROR(VLOOKUP(C399,科目・教員!$A$2:$B$342,2,0),"")</f>
        <v/>
      </c>
      <c r="D400" s="748"/>
      <c r="E400" s="750" t="str">
        <f>IFERROR(VLOOKUP(E399,科目・教員!$A$2:$B$342,2,0),"")</f>
        <v/>
      </c>
      <c r="F400" s="748"/>
      <c r="G400" s="750" t="str">
        <f>IFERROR(VLOOKUP(G399,科目・教員!$A$2:$B$342,2,0),"")</f>
        <v/>
      </c>
      <c r="H400" s="748"/>
      <c r="I400" s="750" t="str">
        <f>IFERROR(VLOOKUP(I399,科目・教員!$A$2:$B$342,2,0),"")</f>
        <v/>
      </c>
      <c r="J400" s="748"/>
      <c r="K400" s="747" t="str">
        <f>IFERROR(VLOOKUP(K399,科目・教員!$A$2:$B$342,2,0),"")</f>
        <v/>
      </c>
      <c r="L400" s="747"/>
      <c r="M400" s="749" t="str">
        <f>IFERROR(VLOOKUP(M399,科目・教員!$A$2:$B$342,2,0),"")</f>
        <v/>
      </c>
      <c r="N400" s="748"/>
      <c r="O400" s="747" t="str">
        <f>IFERROR(VLOOKUP(O399,科目・教員!$A$2:$B$342,2,0),"")</f>
        <v/>
      </c>
      <c r="P400" s="748"/>
      <c r="Q400" s="747" t="str">
        <f>IFERROR(VLOOKUP(Q399,科目・教員!$A$2:$B$342,2,0),"")</f>
        <v/>
      </c>
      <c r="R400" s="748"/>
      <c r="S400" s="747" t="str">
        <f>IFERROR(VLOOKUP(S399,科目・教員!$A$2:$B$342,2,0),"")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5"/>
      <c r="B401" s="15" t="s">
        <v>65</v>
      </c>
      <c r="C401" s="749" t="str">
        <f>VLOOKUP($C378,'2026年度(1年後期)'!$B$5:$N$207,COLUMN('2026年度(1年後期)'!$K$5)+1,0)&amp;""</f>
        <v/>
      </c>
      <c r="D401" s="748"/>
      <c r="E401" s="750" t="str">
        <f>VLOOKUP($C378,'2026年度(2年後期)'!$B$5:$N$207,COLUMN('2026年度(2年後期)'!$K$5)+1,0)&amp;""</f>
        <v/>
      </c>
      <c r="F401" s="748"/>
      <c r="G401" s="750" t="str">
        <f>VLOOKUP($C378,'2026年度(3年後期)'!$B$5:$N$207,COLUMN('2026年度(3年後期)'!$K$5)+1,0)&amp;""</f>
        <v/>
      </c>
      <c r="H401" s="748"/>
      <c r="I401" s="750" t="str">
        <f>VLOOKUP($C378,'2026年度(4年後期)'!$B$5:$N$206,COLUMN('2026年度(4年後期)'!$K$5)+1,0)&amp;""</f>
        <v/>
      </c>
      <c r="J401" s="748"/>
      <c r="K401" s="747" t="str">
        <f>VLOOKUP($C378,'2026年度(助産後期)'!$B$5:$N$207,COLUMN('2026年度(助産後期)'!$K$5)+1,0)&amp;""</f>
        <v/>
      </c>
      <c r="L401" s="747"/>
      <c r="M401" s="749" t="str">
        <f>VLOOKUP($C378,'2026年度(M1後期)'!$B$5:$N$207,COLUMN('2026年度(M1後期)'!$K$5)+1,0)&amp;""</f>
        <v/>
      </c>
      <c r="N401" s="748"/>
      <c r="O401" s="747" t="str">
        <f>VLOOKUP($C378,'2026年度(M2後期)'!$B$5:$N$207,COLUMN('2026年度(M2後期)'!$K$5)+1,0)&amp;""</f>
        <v/>
      </c>
      <c r="P401" s="748"/>
      <c r="Q401" s="747" t="str">
        <f>VLOOKUP($C378,'2026年度(D1後期)'!$B$5:$N$207,COLUMN('2026年度(D1後期)'!$K$5)+1,0)&amp;""</f>
        <v/>
      </c>
      <c r="R401" s="748"/>
      <c r="S401" s="747" t="str">
        <f>VLOOKUP($C378,'2026年度(D23後期)'!$B$5:$N$207,COLUMN('2026年度(D23後期)'!$K$5)+1,0)&amp;""</f>
        <v/>
      </c>
      <c r="T401" s="748"/>
      <c r="Z401" s="755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</row>
    <row r="402" spans="1:74" ht="13.5" customHeight="1">
      <c r="A402" s="756"/>
      <c r="B402" s="16" t="s">
        <v>68</v>
      </c>
      <c r="C402" s="746"/>
      <c r="D402" s="744"/>
      <c r="E402" s="743"/>
      <c r="F402" s="744"/>
      <c r="G402" s="743"/>
      <c r="H402" s="744"/>
      <c r="I402" s="743"/>
      <c r="J402" s="744"/>
      <c r="K402" s="745"/>
      <c r="L402" s="745"/>
      <c r="M402" s="746"/>
      <c r="N402" s="744"/>
      <c r="O402" s="745"/>
      <c r="P402" s="744"/>
      <c r="Q402" s="745"/>
      <c r="R402" s="744"/>
      <c r="S402" s="745"/>
      <c r="T402" s="744"/>
      <c r="U402" s="19"/>
      <c r="V402" s="19"/>
      <c r="W402" s="19"/>
      <c r="X402" s="19"/>
      <c r="Y402" s="19"/>
      <c r="Z402" s="756"/>
      <c r="AA402" s="735"/>
      <c r="AB402" s="735"/>
      <c r="AC402" s="735"/>
      <c r="AD402" s="735"/>
      <c r="AE402" s="735"/>
      <c r="AF402" s="735"/>
      <c r="AG402" s="735"/>
      <c r="AH402" s="735"/>
      <c r="AI402" s="735"/>
      <c r="AJ402" s="735"/>
      <c r="AK402" s="735"/>
      <c r="AL402" s="735"/>
      <c r="AM402" s="735"/>
      <c r="AN402" s="735"/>
      <c r="AO402" s="735"/>
      <c r="AP402" s="735"/>
      <c r="AQ402" s="735"/>
      <c r="AR402" s="735"/>
      <c r="AS402" s="735"/>
      <c r="AT402" s="735"/>
      <c r="AU402" s="735"/>
      <c r="AV402" s="735"/>
      <c r="AW402" s="735"/>
      <c r="AX402" s="735"/>
      <c r="AY402" s="735"/>
      <c r="AZ402" s="735"/>
      <c r="BA402" s="735"/>
      <c r="BB402" s="735"/>
      <c r="BC402" s="735"/>
      <c r="BD402" s="735"/>
      <c r="BE402" s="735"/>
      <c r="BF402" s="735"/>
      <c r="BG402" s="735"/>
      <c r="BH402" s="735"/>
      <c r="BI402" s="735"/>
      <c r="BJ402" s="735"/>
      <c r="BK402" s="735"/>
      <c r="BL402" s="735"/>
      <c r="BM402" s="735"/>
      <c r="BN402" s="735"/>
      <c r="BO402" s="735"/>
      <c r="BP402" s="735"/>
      <c r="BQ402" s="735"/>
      <c r="BR402" s="735"/>
      <c r="BS402" s="735"/>
      <c r="BT402" s="735"/>
      <c r="BU402" s="735"/>
      <c r="BV402" s="735"/>
    </row>
    <row r="403" spans="1:74" ht="21">
      <c r="A403" s="23"/>
      <c r="B403" s="24"/>
      <c r="C403" s="777">
        <f>C378+1</f>
        <v>46312</v>
      </c>
      <c r="D403" s="777"/>
      <c r="E403" s="777"/>
      <c r="F403" s="777"/>
      <c r="G403" s="777"/>
      <c r="H403" s="777"/>
      <c r="I403" s="777"/>
      <c r="J403" s="777"/>
      <c r="K403" s="777"/>
      <c r="L403" s="777"/>
      <c r="M403" s="777"/>
      <c r="N403" s="777"/>
      <c r="O403" s="777"/>
      <c r="P403" s="777"/>
      <c r="Q403" s="777"/>
      <c r="R403" s="777"/>
      <c r="S403" s="777"/>
      <c r="T403" s="777"/>
      <c r="U403" s="845">
        <f>C403</f>
        <v>46312</v>
      </c>
      <c r="V403" s="846"/>
      <c r="W403" s="846"/>
      <c r="X403" s="846"/>
      <c r="Y403" s="846"/>
      <c r="Z403" s="847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5" t="s">
        <v>52</v>
      </c>
      <c r="B404" s="12" t="s">
        <v>53</v>
      </c>
      <c r="C404" s="767" t="str">
        <f>VLOOKUP($C403,'2026年度(1年後期)'!$B$5:$N$207,COLUMN('2026年度(1年後期)'!$C$5),0)&amp;""</f>
        <v/>
      </c>
      <c r="D404" s="768"/>
      <c r="E404" s="771" t="str">
        <f>VLOOKUP($C403,'2026年度(2年後期)'!$B$5:$N$207,COLUMN('2026年度(2年後期)'!$C$5),0)&amp;""</f>
        <v/>
      </c>
      <c r="F404" s="768"/>
      <c r="G404" s="771" t="str">
        <f>VLOOKUP($C403,'2026年度(3年後期)'!$B$5:$N$207,COLUMN('2026年度(3年後期)'!$C$5),0)&amp;""</f>
        <v/>
      </c>
      <c r="H404" s="768"/>
      <c r="I404" s="771" t="str">
        <f>VLOOKUP($C403,'2026年度(4年後期)'!$B$5:$N$206,COLUMN('2026年度(4年後期)'!$C$5),0)&amp;""</f>
        <v/>
      </c>
      <c r="J404" s="768"/>
      <c r="K404" s="752" t="str">
        <f>VLOOKUP($C403,'2026年度(助産後期)'!$B$5:$N$207,COLUMN('2026年度(助産後期)'!$C$5),0)&amp;""</f>
        <v/>
      </c>
      <c r="L404" s="769"/>
      <c r="M404" s="778" t="str">
        <f>VLOOKUP($C403,'2026年度(M1後期)'!$B$5:$N$207,COLUMN('2026年度(M1後期)'!$C$5),0)&amp;""</f>
        <v/>
      </c>
      <c r="N404" s="769"/>
      <c r="O404" s="771" t="str">
        <f>VLOOKUP($C403,'2026年度(M2後期)'!$B$5:$N$207,COLUMN('2026年度(M2後期)'!$C$5),0)&amp;""</f>
        <v/>
      </c>
      <c r="P404" s="768"/>
      <c r="Q404" s="771" t="str">
        <f>VLOOKUP($C403,'2026年度(D1後期)'!$B$5:$N$207,COLUMN('2026年度(D1後期)'!$C$5),0)&amp;""</f>
        <v/>
      </c>
      <c r="R404" s="768"/>
      <c r="S404" s="752" t="str">
        <f>VLOOKUP($C403,'2026年度(D23後期)'!$B$5:$N$207,COLUMN('2026年度(D23後期)'!$C$5),0)&amp;""</f>
        <v/>
      </c>
      <c r="T404" s="768"/>
      <c r="U404" s="20"/>
      <c r="Z404" s="754" t="str">
        <f>A404</f>
        <v xml:space="preserve">１時限（09：20～10：50） </v>
      </c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</row>
    <row r="405" spans="1:74" ht="13.5" customHeight="1">
      <c r="A405" s="755"/>
      <c r="B405" s="15" t="s">
        <v>61</v>
      </c>
      <c r="C405" s="763" t="str">
        <f>IFERROR(VLOOKUP(C404,科目・教員!$A$2:$B$342,2,0),"")</f>
        <v/>
      </c>
      <c r="D405" s="761"/>
      <c r="E405" s="762" t="str">
        <f>IFERROR(VLOOKUP(E404,科目・教員!$A$2:$B$342,2,0),"")</f>
        <v/>
      </c>
      <c r="F405" s="761"/>
      <c r="G405" s="762" t="str">
        <f>IFERROR(VLOOKUP(G404,科目・教員!$A$2:$B$342,2,0),"")</f>
        <v/>
      </c>
      <c r="H405" s="761"/>
      <c r="I405" s="762" t="str">
        <f>IFERROR(VLOOKUP(I404,科目・教員!$A$2:$B$342,2,0),"")</f>
        <v/>
      </c>
      <c r="J405" s="761"/>
      <c r="K405" s="748" t="str">
        <f>IFERROR(VLOOKUP(K404,科目・教員!$A$2:$B$342,2,0),"")</f>
        <v/>
      </c>
      <c r="L405" s="764"/>
      <c r="M405" s="760" t="str">
        <f>IFERROR(VLOOKUP(M404,科目・教員!$A$2:$B$342,2,0),"")</f>
        <v/>
      </c>
      <c r="N405" s="761"/>
      <c r="O405" s="762" t="str">
        <f>IFERROR(VLOOKUP(O404,科目・教員!$A$2:$B$342,2,0),"")</f>
        <v/>
      </c>
      <c r="P405" s="761"/>
      <c r="Q405" s="762" t="str">
        <f>IFERROR(VLOOKUP(Q404,科目・教員!$A$2:$B$342,2,0),"")</f>
        <v/>
      </c>
      <c r="R405" s="761"/>
      <c r="S405" s="748" t="str">
        <f>IFERROR(VLOOKUP(S404,科目・教員!$A$2:$B$342,2,0),"")</f>
        <v/>
      </c>
      <c r="T405" s="761"/>
      <c r="U405" s="20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5"/>
      <c r="B406" s="15" t="s">
        <v>65</v>
      </c>
      <c r="C406" s="763" t="str">
        <f>VLOOKUP($C403,'2026年度(1年後期)'!$B$5:$N$207,COLUMN('2026年度(1年後期)'!$C$5)+1,0)&amp;""</f>
        <v/>
      </c>
      <c r="D406" s="761"/>
      <c r="E406" s="762" t="str">
        <f>VLOOKUP($C403,'2026年度(2年後期)'!$B$5:$N$207,COLUMN('2026年度(2年後期)'!$C$5)+1,0)&amp;""</f>
        <v/>
      </c>
      <c r="F406" s="761"/>
      <c r="G406" s="762" t="str">
        <f>VLOOKUP($C403,'2026年度(3年後期)'!$B$5:$N$207,COLUMN('2026年度(3年後期)'!$C$5)+1,0)&amp;""</f>
        <v/>
      </c>
      <c r="H406" s="761"/>
      <c r="I406" s="762" t="str">
        <f>VLOOKUP($C403,'2026年度(4年後期)'!$B$5:$N$206,COLUMN('2026年度(4年後期)'!$C$5)+1,0)&amp;""</f>
        <v/>
      </c>
      <c r="J406" s="761"/>
      <c r="K406" s="748" t="str">
        <f>VLOOKUP($C403,'2026年度(助産後期)'!$B$5:$N$207,COLUMN('2026年度(助産後期)'!$C$5)+1,0)&amp;""</f>
        <v/>
      </c>
      <c r="L406" s="764"/>
      <c r="M406" s="760" t="str">
        <f>VLOOKUP($C403,'2026年度(M1後期)'!$B$5:$N$207,COLUMN('2026年度(M1後期)'!$C$5)+1,0)&amp;""</f>
        <v/>
      </c>
      <c r="N406" s="761"/>
      <c r="O406" s="762" t="str">
        <f>VLOOKUP($C403,'2026年度(M2後期)'!$B$5:$N$207,COLUMN('2026年度(M2後期)'!$C$5)+1,0)&amp;""</f>
        <v/>
      </c>
      <c r="P406" s="761"/>
      <c r="Q406" s="762" t="str">
        <f>VLOOKUP($C403,'2026年度(D1後期)'!$B$5:$N$207,COLUMN('2026年度(D1後期)'!$C$5)+1,0)&amp;""</f>
        <v/>
      </c>
      <c r="R406" s="761"/>
      <c r="S406" s="748" t="str">
        <f>VLOOKUP($C403,'2026年度(D23後期)'!$B$5:$N$207,COLUMN('2026年度(D23後期)'!$C$5)+1,0)&amp;""</f>
        <v/>
      </c>
      <c r="T406" s="761"/>
      <c r="U406" s="20"/>
      <c r="Z406" s="755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</row>
    <row r="407" spans="1:74" ht="13.5" customHeight="1">
      <c r="A407" s="756"/>
      <c r="B407" s="16" t="s">
        <v>68</v>
      </c>
      <c r="C407" s="746"/>
      <c r="D407" s="765"/>
      <c r="E407" s="743"/>
      <c r="F407" s="765"/>
      <c r="G407" s="743"/>
      <c r="H407" s="765"/>
      <c r="I407" s="743"/>
      <c r="J407" s="765"/>
      <c r="K407" s="38"/>
      <c r="L407" s="39"/>
      <c r="M407" s="746"/>
      <c r="N407" s="765"/>
      <c r="O407" s="743"/>
      <c r="P407" s="765"/>
      <c r="Q407" s="743"/>
      <c r="R407" s="765"/>
      <c r="S407" s="745"/>
      <c r="T407" s="765"/>
      <c r="U407" s="20"/>
      <c r="Z407" s="756"/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55" t="s">
        <v>73</v>
      </c>
      <c r="B408" s="15" t="s">
        <v>53</v>
      </c>
      <c r="C408" s="767" t="str">
        <f>VLOOKUP($C403,'2026年度(1年後期)'!$B$5:$N$207,COLUMN('2026年度(1年後期)'!$E$5),0)&amp;""</f>
        <v/>
      </c>
      <c r="D408" s="768"/>
      <c r="E408" s="771" t="str">
        <f>VLOOKUP($C403,'2026年度(2年後期)'!$B$5:$N$207,COLUMN('2026年度(2年後期)'!$E$5),0)&amp;""</f>
        <v/>
      </c>
      <c r="F408" s="768"/>
      <c r="G408" s="771" t="str">
        <f>VLOOKUP($C403,'2026年度(3年後期)'!$B$5:$N$207,COLUMN('2026年度(3年後期)'!$E$5),0)&amp;""</f>
        <v/>
      </c>
      <c r="H408" s="768"/>
      <c r="I408" s="771" t="str">
        <f>VLOOKUP($C403,'2026年度(4年後期)'!$B$5:$N$206,COLUMN('2026年度(4年後期)'!$E$5),0)&amp;""</f>
        <v/>
      </c>
      <c r="J408" s="768"/>
      <c r="K408" s="752" t="str">
        <f>VLOOKUP($C403,'2026年度(助産後期)'!$B$5:$N$207,COLUMN('2026年度(助産後期)'!$E$5),0)&amp;""</f>
        <v/>
      </c>
      <c r="L408" s="769"/>
      <c r="M408" s="767" t="str">
        <f>VLOOKUP($C403,'2026年度(M1後期)'!$B$5:$N$207,COLUMN('2026年度(M1後期)'!$E$5),0)&amp;""</f>
        <v/>
      </c>
      <c r="N408" s="768"/>
      <c r="O408" s="752" t="str">
        <f>VLOOKUP($C403,'2026年度(M2後期)'!$B$5:$N$207,COLUMN('2026年度(M2後期)'!$E$5),0)&amp;""</f>
        <v/>
      </c>
      <c r="P408" s="768"/>
      <c r="Q408" s="752" t="str">
        <f>VLOOKUP($C403,'2026年度(D1後期)'!$B$5:$N$207,COLUMN('2026年度(D1後期)'!$E$5),0)&amp;""</f>
        <v/>
      </c>
      <c r="R408" s="768"/>
      <c r="S408" s="752" t="str">
        <f>VLOOKUP($C403,'2026年度(D23後期)'!$B$5:$N$207,COLUMN('2026年度(D23後期)'!$E$5),0)&amp;""</f>
        <v/>
      </c>
      <c r="T408" s="768"/>
      <c r="U408" s="20"/>
      <c r="Z408" s="755" t="str">
        <f>A408</f>
        <v>２時限（11：00～12：30）</v>
      </c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</row>
    <row r="409" spans="1:74" ht="13.5" customHeight="1">
      <c r="A409" s="755"/>
      <c r="B409" s="15" t="s">
        <v>61</v>
      </c>
      <c r="C409" s="763" t="str">
        <f>IFERROR(VLOOKUP(C408,科目・教員!$A$2:$B$342,2,0),"")</f>
        <v/>
      </c>
      <c r="D409" s="761"/>
      <c r="E409" s="762" t="str">
        <f>IFERROR(VLOOKUP(E408,科目・教員!$A$2:$B$342,2,0),"")</f>
        <v/>
      </c>
      <c r="F409" s="761"/>
      <c r="G409" s="762" t="str">
        <f>IFERROR(VLOOKUP(G408,科目・教員!$A$2:$B$342,2,0),"")</f>
        <v/>
      </c>
      <c r="H409" s="761"/>
      <c r="I409" s="762" t="str">
        <f>IFERROR(VLOOKUP(I408,科目・教員!$A$2:$B$342,2,0),"")</f>
        <v/>
      </c>
      <c r="J409" s="761"/>
      <c r="K409" s="748" t="str">
        <f>IFERROR(VLOOKUP(K408,科目・教員!$A$2:$B$342,2,0),"")</f>
        <v/>
      </c>
      <c r="L409" s="764"/>
      <c r="M409" s="763" t="str">
        <f>IFERROR(VLOOKUP(M408,科目・教員!$A$2:$B$342,2,0),"")</f>
        <v/>
      </c>
      <c r="N409" s="761"/>
      <c r="O409" s="748" t="str">
        <f>IFERROR(VLOOKUP(O408,科目・教員!$A$2:$B$342,2,0),"")</f>
        <v/>
      </c>
      <c r="P409" s="761"/>
      <c r="Q409" s="748" t="str">
        <f>IFERROR(VLOOKUP(Q408,科目・教員!$A$2:$B$342,2,0),"")</f>
        <v/>
      </c>
      <c r="R409" s="761"/>
      <c r="S409" s="748" t="str">
        <f>IFERROR(VLOOKUP(S408,科目・教員!$A$2:$B$342,2,0),"")</f>
        <v/>
      </c>
      <c r="T409" s="761"/>
      <c r="U409" s="20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55"/>
      <c r="B410" s="15" t="s">
        <v>65</v>
      </c>
      <c r="C410" s="763" t="str">
        <f>VLOOKUP($C403,'2026年度(1年後期)'!$B$5:$N$207,COLUMN('2026年度(1年後期)'!$E$5)+1,0)&amp;""</f>
        <v/>
      </c>
      <c r="D410" s="761"/>
      <c r="E410" s="762" t="str">
        <f>VLOOKUP($C403,'2026年度(2年後期)'!$B$5:$N$207,COLUMN('2026年度(2年後期)'!$E$5)+1,0)&amp;""</f>
        <v/>
      </c>
      <c r="F410" s="761"/>
      <c r="G410" s="762" t="str">
        <f>VLOOKUP($C403,'2026年度(3年後期)'!$B$5:$N$207,COLUMN('2026年度(3年後期)'!$E$5)+1,0)&amp;""</f>
        <v/>
      </c>
      <c r="H410" s="761"/>
      <c r="I410" s="762" t="str">
        <f>VLOOKUP($C403,'2026年度(4年後期)'!$B$5:$N$206,COLUMN('2026年度(4年後期)'!$E$5)+1,0)&amp;""</f>
        <v/>
      </c>
      <c r="J410" s="761"/>
      <c r="K410" s="748" t="str">
        <f>VLOOKUP($C403,'2026年度(助産後期)'!$B$5:$N$207,COLUMN('2026年度(助産後期)'!$E$5)+1,0)&amp;""</f>
        <v/>
      </c>
      <c r="L410" s="764"/>
      <c r="M410" s="763" t="str">
        <f>VLOOKUP($C403,'2026年度(M1後期)'!$B$5:$N$207,COLUMN('2026年度(M1後期)'!$E$5)+1,0)&amp;""</f>
        <v/>
      </c>
      <c r="N410" s="761"/>
      <c r="O410" s="748" t="str">
        <f>VLOOKUP($C403,'2026年度(M2後期)'!$B$5:$N$207,COLUMN('2026年度(M2後期)'!$E$5)+1,0)&amp;""</f>
        <v/>
      </c>
      <c r="P410" s="761"/>
      <c r="Q410" s="748" t="str">
        <f>VLOOKUP($C403,'2026年度(D1後期)'!$B$5:$N$207,COLUMN('2026年度(D1後期)'!$E$5)+1,0)&amp;""</f>
        <v/>
      </c>
      <c r="R410" s="761"/>
      <c r="S410" s="748" t="str">
        <f>VLOOKUP($C403,'2026年度(D23後期)'!$B$5:$N$207,COLUMN('2026年度(D23後期)'!$E$5)+1,0)&amp;""</f>
        <v/>
      </c>
      <c r="T410" s="761"/>
      <c r="U410" s="20"/>
      <c r="Z410" s="755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</row>
    <row r="411" spans="1:74" ht="13.5" customHeight="1">
      <c r="A411" s="770"/>
      <c r="B411" s="16" t="s">
        <v>68</v>
      </c>
      <c r="C411" s="746"/>
      <c r="D411" s="744"/>
      <c r="E411" s="743"/>
      <c r="F411" s="744"/>
      <c r="G411" s="743"/>
      <c r="H411" s="744"/>
      <c r="I411" s="743"/>
      <c r="J411" s="744"/>
      <c r="K411" s="745"/>
      <c r="L411" s="745"/>
      <c r="M411" s="746"/>
      <c r="N411" s="744"/>
      <c r="O411" s="745"/>
      <c r="P411" s="744"/>
      <c r="Q411" s="745"/>
      <c r="R411" s="744"/>
      <c r="S411" s="745"/>
      <c r="T411" s="744"/>
      <c r="U411" s="20"/>
      <c r="Z411" s="756"/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54" t="s">
        <v>79</v>
      </c>
      <c r="B412" s="17" t="s">
        <v>80</v>
      </c>
      <c r="C412" s="767"/>
      <c r="D412" s="768"/>
      <c r="E412" s="771"/>
      <c r="F412" s="768"/>
      <c r="G412" s="771"/>
      <c r="H412" s="768"/>
      <c r="I412" s="771"/>
      <c r="J412" s="768"/>
      <c r="K412" s="752"/>
      <c r="L412" s="769"/>
      <c r="M412" s="767"/>
      <c r="N412" s="768"/>
      <c r="O412" s="752"/>
      <c r="P412" s="768"/>
      <c r="Q412" s="752"/>
      <c r="R412" s="768"/>
      <c r="S412" s="752"/>
      <c r="T412" s="768"/>
      <c r="U412" s="21"/>
      <c r="Z412" s="755" t="str">
        <f>A412</f>
        <v>昼休み（12：30～13：30）</v>
      </c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</row>
    <row r="413" spans="1:74" ht="13.5" customHeight="1">
      <c r="A413" s="755"/>
      <c r="B413" s="17" t="s">
        <v>83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5"/>
      <c r="B414" s="17" t="s">
        <v>65</v>
      </c>
      <c r="C414" s="763"/>
      <c r="D414" s="761"/>
      <c r="E414" s="762"/>
      <c r="F414" s="761"/>
      <c r="G414" s="762"/>
      <c r="H414" s="761"/>
      <c r="I414" s="762"/>
      <c r="J414" s="761"/>
      <c r="K414" s="748"/>
      <c r="L414" s="764"/>
      <c r="M414" s="763"/>
      <c r="N414" s="761"/>
      <c r="O414" s="748"/>
      <c r="P414" s="761"/>
      <c r="Q414" s="748"/>
      <c r="R414" s="761"/>
      <c r="S414" s="748"/>
      <c r="T414" s="761"/>
      <c r="U414" s="21"/>
      <c r="Z414" s="755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</row>
    <row r="415" spans="1:74" ht="13.5" customHeight="1">
      <c r="A415" s="756"/>
      <c r="B415" s="18" t="s">
        <v>68</v>
      </c>
      <c r="C415" s="772"/>
      <c r="D415" s="773"/>
      <c r="E415" s="774"/>
      <c r="F415" s="773"/>
      <c r="G415" s="774"/>
      <c r="H415" s="773"/>
      <c r="I415" s="774"/>
      <c r="J415" s="773"/>
      <c r="K415" s="775"/>
      <c r="L415" s="775"/>
      <c r="M415" s="772"/>
      <c r="N415" s="773"/>
      <c r="O415" s="775"/>
      <c r="P415" s="773"/>
      <c r="Q415" s="775"/>
      <c r="R415" s="773"/>
      <c r="S415" s="775"/>
      <c r="T415" s="773"/>
      <c r="U415" s="21"/>
      <c r="Z415" s="756"/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55" t="s">
        <v>87</v>
      </c>
      <c r="B416" s="15" t="s">
        <v>53</v>
      </c>
      <c r="C416" s="751" t="str">
        <f>VLOOKUP($C403,'2026年度(1年後期)'!$B$5:$N$207,COLUMN('2026年度(1年後期)'!$G$5),0)&amp;""</f>
        <v/>
      </c>
      <c r="D416" s="752"/>
      <c r="E416" s="757" t="str">
        <f>VLOOKUP($C403,'2026年度(2年後期)'!$B$5:$N$207,COLUMN('2026年度(2年後期)'!$G$5),0)&amp;""</f>
        <v/>
      </c>
      <c r="F416" s="752"/>
      <c r="G416" s="757" t="str">
        <f>VLOOKUP($C403,'2026年度(3年後期)'!$B$5:$N$207,COLUMN('2026年度(3年後期)'!$G$5),0)&amp;""</f>
        <v/>
      </c>
      <c r="H416" s="752"/>
      <c r="I416" s="757" t="str">
        <f>VLOOKUP($C403,'2026年度(4年後期)'!$B$5:$N$206,COLUMN('2026年度(4年後期)'!$G$5),0)&amp;""</f>
        <v/>
      </c>
      <c r="J416" s="752"/>
      <c r="K416" s="753" t="str">
        <f>VLOOKUP($C403,'2026年度(助産後期)'!$B$5:$N$207,COLUMN('2026年度(助産後期)'!$G$5),0)&amp;""</f>
        <v/>
      </c>
      <c r="L416" s="753"/>
      <c r="M416" s="751" t="str">
        <f>VLOOKUP($C403,'2026年度(M1後期)'!$B$5:$N$207,COLUMN('2026年度(M1後期)'!$G$5),0)&amp;""</f>
        <v/>
      </c>
      <c r="N416" s="752"/>
      <c r="O416" s="753" t="str">
        <f>VLOOKUP($C403,'2026年度(M2後期)'!$B$5:$N$207,COLUMN('2026年度(M2後期)'!$G$5),0)&amp;""</f>
        <v/>
      </c>
      <c r="P416" s="752"/>
      <c r="Q416" s="753" t="str">
        <f>VLOOKUP($C403,'2026年度(D1後期)'!$B$5:$N$207,COLUMN('2026年度(D1後期)'!$G$5),0)&amp;""</f>
        <v/>
      </c>
      <c r="R416" s="752"/>
      <c r="S416" s="753" t="str">
        <f>VLOOKUP($C403,'2026年度(D23後期)'!$B$5:$N$207,COLUMN('2026年度(D23後期)'!$G$5),0)&amp;""</f>
        <v/>
      </c>
      <c r="T416" s="752"/>
      <c r="U416" s="21"/>
      <c r="Z416" s="755" t="str">
        <f>A416</f>
        <v>３時限（13：30～15：00）</v>
      </c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</row>
    <row r="417" spans="1:74" ht="13.5" customHeight="1">
      <c r="A417" s="755"/>
      <c r="B417" s="15" t="s">
        <v>61</v>
      </c>
      <c r="C417" s="749" t="str">
        <f>IFERROR(VLOOKUP(C416,科目・教員!$A$2:$B$342,2,0),"")</f>
        <v/>
      </c>
      <c r="D417" s="748"/>
      <c r="E417" s="750" t="str">
        <f>IFERROR(VLOOKUP(E416,科目・教員!$A$2:$B$342,2,0),"")</f>
        <v/>
      </c>
      <c r="F417" s="748"/>
      <c r="G417" s="750" t="str">
        <f>IFERROR(VLOOKUP(G416,科目・教員!$A$2:$B$342,2,0),"")</f>
        <v/>
      </c>
      <c r="H417" s="748"/>
      <c r="I417" s="750" t="str">
        <f>IFERROR(VLOOKUP(I416,科目・教員!$A$2:$B$342,2,0),"")</f>
        <v/>
      </c>
      <c r="J417" s="748"/>
      <c r="K417" s="747" t="str">
        <f>IFERROR(VLOOKUP(K416,科目・教員!$A$2:$B$342,2,0),"")</f>
        <v/>
      </c>
      <c r="L417" s="747"/>
      <c r="M417" s="749" t="str">
        <f>IFERROR(VLOOKUP(M416,科目・教員!$A$2:$B$342,2,0),"")</f>
        <v/>
      </c>
      <c r="N417" s="748"/>
      <c r="O417" s="747" t="str">
        <f>IFERROR(VLOOKUP(O416,科目・教員!$A$2:$B$342,2,0),"")</f>
        <v/>
      </c>
      <c r="P417" s="748"/>
      <c r="Q417" s="747" t="str">
        <f>IFERROR(VLOOKUP(Q416,科目・教員!$A$2:$B$342,2,0),"")</f>
        <v/>
      </c>
      <c r="R417" s="748"/>
      <c r="S417" s="747" t="str">
        <f>IFERROR(VLOOKUP(S416,科目・教員!$A$2:$B$342,2,0),"")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55"/>
      <c r="B418" s="15" t="s">
        <v>65</v>
      </c>
      <c r="C418" s="749" t="str">
        <f>VLOOKUP($C403,'2026年度(1年後期)'!$B$5:$N$207,COLUMN('2026年度(1年後期)'!$G$5)+1,0)&amp;""</f>
        <v/>
      </c>
      <c r="D418" s="748"/>
      <c r="E418" s="750" t="str">
        <f>VLOOKUP($C403,'2026年度(2年後期)'!$B$5:$N$207,COLUMN('2026年度(2年後期)'!$G$5)+1,0)&amp;""</f>
        <v/>
      </c>
      <c r="F418" s="748"/>
      <c r="G418" s="750" t="str">
        <f>VLOOKUP($C403,'2026年度(3年後期)'!$B$5:$N$207,COLUMN('2026年度(3年後期)'!$G$5)+1,0)&amp;""</f>
        <v/>
      </c>
      <c r="H418" s="748"/>
      <c r="I418" s="750" t="str">
        <f>VLOOKUP($C403,'2026年度(4年後期)'!$B$5:$N$206,COLUMN('2026年度(4年後期)'!$G$5)+1,0)&amp;""</f>
        <v/>
      </c>
      <c r="J418" s="748"/>
      <c r="K418" s="747" t="str">
        <f>VLOOKUP($C403,'2026年度(助産後期)'!$B$5:$N$207,COLUMN('2026年度(助産後期)'!$G$5)+1,0)&amp;""</f>
        <v/>
      </c>
      <c r="L418" s="747"/>
      <c r="M418" s="749" t="str">
        <f>VLOOKUP($C403,'2026年度(M1後期)'!$B$5:$N$207,COLUMN('2026年度(M1後期)'!$G$5)+1,0)&amp;""</f>
        <v/>
      </c>
      <c r="N418" s="748"/>
      <c r="O418" s="747" t="str">
        <f>VLOOKUP($C403,'2026年度(M2後期)'!$B$5:$N$207,COLUMN('2026年度(M2後期)'!$G$5)+1,0)&amp;""</f>
        <v/>
      </c>
      <c r="P418" s="748"/>
      <c r="Q418" s="747" t="str">
        <f>VLOOKUP($C403,'2026年度(D1後期)'!$B$5:$N$207,COLUMN('2026年度(D1後期)'!$G$5)+1,0)&amp;""</f>
        <v/>
      </c>
      <c r="R418" s="748"/>
      <c r="S418" s="747" t="str">
        <f>VLOOKUP($C403,'2026年度(D23後期)'!$B$5:$N$207,COLUMN('2026年度(D23後期)'!$G$5)+1,0)&amp;""</f>
        <v/>
      </c>
      <c r="T418" s="748"/>
      <c r="U418" s="21"/>
      <c r="Z418" s="755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</row>
    <row r="419" spans="1:74" ht="13.5" customHeight="1">
      <c r="A419" s="770"/>
      <c r="B419" s="16" t="s">
        <v>68</v>
      </c>
      <c r="C419" s="758"/>
      <c r="D419" s="759"/>
      <c r="E419" s="743"/>
      <c r="F419" s="744"/>
      <c r="G419" s="743"/>
      <c r="H419" s="744"/>
      <c r="I419" s="743"/>
      <c r="J419" s="744"/>
      <c r="K419" s="745"/>
      <c r="L419" s="745"/>
      <c r="M419" s="746"/>
      <c r="N419" s="744"/>
      <c r="O419" s="745"/>
      <c r="P419" s="744"/>
      <c r="Q419" s="745"/>
      <c r="R419" s="744"/>
      <c r="S419" s="745"/>
      <c r="T419" s="744"/>
      <c r="U419" s="21"/>
      <c r="Z419" s="756"/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55" t="s">
        <v>103</v>
      </c>
      <c r="B420" s="15" t="s">
        <v>53</v>
      </c>
      <c r="C420" s="751" t="str">
        <f>VLOOKUP($C403,'2026年度(1年後期)'!$B$5:$N$207,COLUMN('2026年度(1年後期)'!$I$5),0)&amp;""</f>
        <v/>
      </c>
      <c r="D420" s="752"/>
      <c r="E420" s="757" t="str">
        <f>VLOOKUP($C403,'2026年度(2年後期)'!$B$5:$N$207,COLUMN('2026年度(2年後期)'!$I$5),0)&amp;""</f>
        <v/>
      </c>
      <c r="F420" s="752"/>
      <c r="G420" s="757" t="str">
        <f>VLOOKUP($C403,'2026年度(3年後期)'!$B$5:$N$207,COLUMN('2026年度(3年後期)'!$I$5),0)&amp;""</f>
        <v/>
      </c>
      <c r="H420" s="752"/>
      <c r="I420" s="757" t="str">
        <f>VLOOKUP($C403,'2026年度(4年後期)'!$B$5:$N$206,COLUMN('2026年度(4年後期)'!$I$5),0)&amp;""</f>
        <v/>
      </c>
      <c r="J420" s="752"/>
      <c r="K420" s="753" t="str">
        <f>VLOOKUP($C403,'2026年度(助産後期)'!$B$5:$N$207,COLUMN('2026年度(助産後期)'!$I$5),0)&amp;""</f>
        <v/>
      </c>
      <c r="L420" s="753"/>
      <c r="M420" s="751" t="str">
        <f>VLOOKUP($C403,'2026年度(M1後期)'!$B$5:$N$207,COLUMN('2026年度(M1後期)'!$I$5),0)&amp;""</f>
        <v/>
      </c>
      <c r="N420" s="752"/>
      <c r="O420" s="753" t="str">
        <f>VLOOKUP($C403,'2026年度(M2後期)'!$B$5:$N$207,COLUMN('2026年度(M2後期)'!$I$5),0)&amp;""</f>
        <v/>
      </c>
      <c r="P420" s="752"/>
      <c r="Q420" s="753" t="str">
        <f>VLOOKUP($C403,'2026年度(D1後期)'!$B$5:$N$207,COLUMN('2026年度(D1後期)'!$I$5),0)&amp;""</f>
        <v/>
      </c>
      <c r="R420" s="752"/>
      <c r="S420" s="753" t="str">
        <f>VLOOKUP($C403,'2026年度(D23後期)'!$B$5:$N$207,COLUMN('2026年度(D23後期)'!$I$5),0)&amp;""</f>
        <v/>
      </c>
      <c r="T420" s="752"/>
      <c r="U420" s="21"/>
      <c r="Z420" s="755" t="str">
        <f>A420</f>
        <v>４時限（15：10～16：40）</v>
      </c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</row>
    <row r="421" spans="1:74" ht="13.5" customHeight="1">
      <c r="A421" s="755"/>
      <c r="B421" s="15" t="s">
        <v>61</v>
      </c>
      <c r="C421" s="749" t="str">
        <f>IFERROR(VLOOKUP(C420,科目・教員!$A$2:$B$342,2,0),"")</f>
        <v/>
      </c>
      <c r="D421" s="748"/>
      <c r="E421" s="750" t="str">
        <f>IFERROR(VLOOKUP(E420,科目・教員!$A$2:$B$342,2,0),"")</f>
        <v/>
      </c>
      <c r="F421" s="748"/>
      <c r="G421" s="750" t="str">
        <f>IFERROR(VLOOKUP(G420,科目・教員!$A$2:$B$342,2,0),"")</f>
        <v/>
      </c>
      <c r="H421" s="748"/>
      <c r="I421" s="750" t="str">
        <f>IFERROR(VLOOKUP(I420,科目・教員!$A$2:$B$342,2,0),"")</f>
        <v/>
      </c>
      <c r="J421" s="748"/>
      <c r="K421" s="747" t="str">
        <f>IFERROR(VLOOKUP(K420,科目・教員!$A$2:$B$342,2,0),"")</f>
        <v/>
      </c>
      <c r="L421" s="747"/>
      <c r="M421" s="749" t="str">
        <f>IFERROR(VLOOKUP(M420,科目・教員!$A$2:$B$342,2,0),"")</f>
        <v/>
      </c>
      <c r="N421" s="748"/>
      <c r="O421" s="747" t="str">
        <f>IFERROR(VLOOKUP(O420,科目・教員!$A$2:$B$342,2,0),"")</f>
        <v/>
      </c>
      <c r="P421" s="748"/>
      <c r="Q421" s="747" t="str">
        <f>IFERROR(VLOOKUP(Q420,科目・教員!$A$2:$B$342,2,0),"")</f>
        <v/>
      </c>
      <c r="R421" s="748"/>
      <c r="S421" s="747" t="str">
        <f>IFERROR(VLOOKUP(S420,科目・教員!$A$2:$B$342,2,0),"")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5"/>
      <c r="B422" s="15" t="s">
        <v>65</v>
      </c>
      <c r="C422" s="749" t="str">
        <f>VLOOKUP($C403,'2026年度(1年後期)'!$B$5:$N$207,COLUMN('2026年度(1年後期)'!$I$5)+1,0)&amp;""</f>
        <v/>
      </c>
      <c r="D422" s="748"/>
      <c r="E422" s="750" t="str">
        <f>VLOOKUP($C403,'2026年度(2年後期)'!$B$5:$N$207,COLUMN('2026年度(2年後期)'!$I$5)+1,0)&amp;""</f>
        <v/>
      </c>
      <c r="F422" s="748"/>
      <c r="G422" s="750" t="str">
        <f>VLOOKUP($C403,'2026年度(3年後期)'!$B$5:$N$207,COLUMN('2026年度(3年後期)'!$I$5)+1,0)&amp;""</f>
        <v/>
      </c>
      <c r="H422" s="748"/>
      <c r="I422" s="750" t="str">
        <f>VLOOKUP($C403,'2026年度(4年後期)'!$B$5:$N$206,COLUMN('2026年度(4年後期)'!$I$5)+1,0)&amp;""</f>
        <v/>
      </c>
      <c r="J422" s="748"/>
      <c r="K422" s="747" t="str">
        <f>VLOOKUP($C403,'2026年度(助産後期)'!$B$5:$N$207,COLUMN('2026年度(助産後期)'!$I$5)+1,0)&amp;""</f>
        <v/>
      </c>
      <c r="L422" s="747"/>
      <c r="M422" s="749" t="str">
        <f>VLOOKUP($C403,'2026年度(M1後期)'!$B$5:$N$207,COLUMN('2026年度(M1後期)'!$I$5)+1,0)&amp;""</f>
        <v/>
      </c>
      <c r="N422" s="748"/>
      <c r="O422" s="747" t="str">
        <f>VLOOKUP($C403,'2026年度(M2後期)'!$B$5:$N$207,COLUMN('2026年度(M2後期)'!$I$5)+1,0)&amp;""</f>
        <v/>
      </c>
      <c r="P422" s="748"/>
      <c r="Q422" s="747" t="str">
        <f>VLOOKUP($C403,'2026年度(D1後期)'!$B$5:$N$207,COLUMN('2026年度(D1後期)'!$I$5)+1,0)&amp;""</f>
        <v/>
      </c>
      <c r="R422" s="748"/>
      <c r="S422" s="747" t="str">
        <f>VLOOKUP($C403,'2026年度(D23後期)'!$B$5:$N$207,COLUMN('2026年度(D23後期)'!$I$5)+1,0)&amp;""</f>
        <v/>
      </c>
      <c r="T422" s="748"/>
      <c r="U422" s="21"/>
      <c r="Z422" s="755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</row>
    <row r="423" spans="1:74" ht="13.5" customHeight="1">
      <c r="A423" s="756"/>
      <c r="B423" s="16" t="s">
        <v>68</v>
      </c>
      <c r="C423" s="758"/>
      <c r="D423" s="759"/>
      <c r="E423" s="743"/>
      <c r="F423" s="744"/>
      <c r="G423" s="743"/>
      <c r="H423" s="744"/>
      <c r="I423" s="743"/>
      <c r="J423" s="744"/>
      <c r="K423" s="745"/>
      <c r="L423" s="745"/>
      <c r="M423" s="746"/>
      <c r="N423" s="744"/>
      <c r="O423" s="745"/>
      <c r="P423" s="744"/>
      <c r="Q423" s="745"/>
      <c r="R423" s="744"/>
      <c r="S423" s="745"/>
      <c r="T423" s="744"/>
      <c r="U423" s="21"/>
      <c r="Z423" s="756"/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55" t="s">
        <v>112</v>
      </c>
      <c r="B424" s="15" t="s">
        <v>53</v>
      </c>
      <c r="C424" s="751" t="str">
        <f>VLOOKUP($C403,'2026年度(1年後期)'!$B$5:$N$207,COLUMN('2026年度(1年後期)'!$K$5),0)&amp;""</f>
        <v/>
      </c>
      <c r="D424" s="752"/>
      <c r="E424" s="757" t="str">
        <f>VLOOKUP($C403,'2026年度(2年後期)'!$B$5:$N$207,COLUMN('2026年度(2年後期)'!$K$5),0)&amp;""</f>
        <v/>
      </c>
      <c r="F424" s="752"/>
      <c r="G424" s="757" t="str">
        <f>VLOOKUP($C403,'2026年度(3年後期)'!$B$5:$N$207,COLUMN('2026年度(3年後期)'!$K$5),0)&amp;""</f>
        <v/>
      </c>
      <c r="H424" s="752"/>
      <c r="I424" s="757" t="str">
        <f>VLOOKUP($C403,'2026年度(4年後期)'!$B$5:$N$206,COLUMN('2026年度(4年後期)'!$K$5),0)&amp;""</f>
        <v/>
      </c>
      <c r="J424" s="752"/>
      <c r="K424" s="753" t="str">
        <f>VLOOKUP($C403,'2026年度(助産後期)'!$B$5:$N$207,COLUMN('2026年度(助産後期)'!$K$5),0)&amp;""</f>
        <v/>
      </c>
      <c r="L424" s="753"/>
      <c r="M424" s="751" t="str">
        <f>VLOOKUP($C403,'2026年度(M1後期)'!$B$5:$N$207,COLUMN('2026年度(M1後期)'!$K$5),0)&amp;""</f>
        <v/>
      </c>
      <c r="N424" s="752"/>
      <c r="O424" s="753" t="str">
        <f>VLOOKUP($C403,'2026年度(M2後期)'!$B$5:$N$207,COLUMN('2026年度(M2後期)'!$K$5),0)&amp;""</f>
        <v/>
      </c>
      <c r="P424" s="752"/>
      <c r="Q424" s="753" t="str">
        <f>VLOOKUP($C403,'2026年度(D1後期)'!$B$5:$N$207,COLUMN('2026年度(D1後期)'!$K$5),0)&amp;""</f>
        <v/>
      </c>
      <c r="R424" s="752"/>
      <c r="S424" s="753" t="str">
        <f>VLOOKUP($C403,'2026年度(D23後期)'!$B$5:$N$207,COLUMN('2026年度(D23後期)'!$K$5),0)&amp;""</f>
        <v/>
      </c>
      <c r="T424" s="752"/>
      <c r="U424" s="21"/>
      <c r="Z424" s="755" t="str">
        <f>A424</f>
        <v>５時限（16：50～18：20）</v>
      </c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</row>
    <row r="425" spans="1:74" ht="13.5" customHeight="1">
      <c r="A425" s="755"/>
      <c r="B425" s="15" t="s">
        <v>61</v>
      </c>
      <c r="C425" s="749" t="str">
        <f>IFERROR(VLOOKUP(C424,科目・教員!$A$2:$B$342,2,0),"")</f>
        <v/>
      </c>
      <c r="D425" s="748"/>
      <c r="E425" s="750" t="str">
        <f>IFERROR(VLOOKUP(E424,科目・教員!$A$2:$B$342,2,0),"")</f>
        <v/>
      </c>
      <c r="F425" s="748"/>
      <c r="G425" s="750" t="str">
        <f>IFERROR(VLOOKUP(G424,科目・教員!$A$2:$B$342,2,0),"")</f>
        <v/>
      </c>
      <c r="H425" s="748"/>
      <c r="I425" s="750" t="str">
        <f>IFERROR(VLOOKUP(I424,科目・教員!$A$2:$B$342,2,0),"")</f>
        <v/>
      </c>
      <c r="J425" s="748"/>
      <c r="K425" s="747" t="str">
        <f>IFERROR(VLOOKUP(K424,科目・教員!$A$2:$B$342,2,0),"")</f>
        <v/>
      </c>
      <c r="L425" s="747"/>
      <c r="M425" s="749" t="str">
        <f>IFERROR(VLOOKUP(M424,科目・教員!$A$2:$B$342,2,0),"")</f>
        <v/>
      </c>
      <c r="N425" s="748"/>
      <c r="O425" s="747" t="str">
        <f>IFERROR(VLOOKUP(O424,科目・教員!$A$2:$B$342,2,0),"")</f>
        <v/>
      </c>
      <c r="P425" s="748"/>
      <c r="Q425" s="747" t="str">
        <f>IFERROR(VLOOKUP(Q424,科目・教員!$A$2:$B$342,2,0),"")</f>
        <v/>
      </c>
      <c r="R425" s="748"/>
      <c r="S425" s="747" t="str">
        <f>IFERROR(VLOOKUP(S424,科目・教員!$A$2:$B$342,2,0),"")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5"/>
      <c r="B426" s="15" t="s">
        <v>65</v>
      </c>
      <c r="C426" s="749" t="str">
        <f>VLOOKUP($C403,'2026年度(1年後期)'!$B$5:$N$207,COLUMN('2026年度(1年後期)'!$K$5)+1,0)&amp;""</f>
        <v/>
      </c>
      <c r="D426" s="748"/>
      <c r="E426" s="750" t="str">
        <f>VLOOKUP($C403,'2026年度(2年後期)'!$B$5:$N$207,COLUMN('2026年度(2年後期)'!$K$5)+1,0)&amp;""</f>
        <v/>
      </c>
      <c r="F426" s="748"/>
      <c r="G426" s="750" t="str">
        <f>VLOOKUP($C403,'2026年度(3年後期)'!$B$5:$N$207,COLUMN('2026年度(3年後期)'!$K$5)+1,0)&amp;""</f>
        <v/>
      </c>
      <c r="H426" s="748"/>
      <c r="I426" s="750" t="str">
        <f>VLOOKUP($C403,'2026年度(4年後期)'!$B$5:$N$206,COLUMN('2026年度(4年後期)'!$K$5)+1,0)&amp;""</f>
        <v/>
      </c>
      <c r="J426" s="748"/>
      <c r="K426" s="747" t="str">
        <f>VLOOKUP($C403,'2026年度(助産後期)'!$B$5:$N$207,COLUMN('2026年度(助産後期)'!$K$5)+1,0)&amp;""</f>
        <v/>
      </c>
      <c r="L426" s="747"/>
      <c r="M426" s="749" t="str">
        <f>VLOOKUP($C403,'2026年度(M1後期)'!$B$5:$N$207,COLUMN('2026年度(M1後期)'!$K$5)+1,0)&amp;""</f>
        <v/>
      </c>
      <c r="N426" s="748"/>
      <c r="O426" s="747" t="str">
        <f>VLOOKUP($C403,'2026年度(M2後期)'!$B$5:$N$207,COLUMN('2026年度(M2後期)'!$K$5)+1,0)&amp;""</f>
        <v/>
      </c>
      <c r="P426" s="748"/>
      <c r="Q426" s="747" t="str">
        <f>VLOOKUP($C403,'2026年度(D1後期)'!$B$5:$N$207,COLUMN('2026年度(D1後期)'!$K$5)+1,0)&amp;""</f>
        <v/>
      </c>
      <c r="R426" s="748"/>
      <c r="S426" s="747" t="str">
        <f>VLOOKUP($C403,'2026年度(D23後期)'!$B$5:$N$207,COLUMN('2026年度(D23後期)'!$K$5)+1,0)&amp;""</f>
        <v/>
      </c>
      <c r="T426" s="748"/>
      <c r="U426" s="21"/>
      <c r="Z426" s="755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</row>
    <row r="427" spans="1:74" ht="13.5" customHeight="1">
      <c r="A427" s="756"/>
      <c r="B427" s="16" t="s">
        <v>68</v>
      </c>
      <c r="C427" s="746"/>
      <c r="D427" s="744"/>
      <c r="E427" s="743"/>
      <c r="F427" s="744"/>
      <c r="G427" s="743"/>
      <c r="H427" s="744"/>
      <c r="I427" s="743"/>
      <c r="J427" s="744"/>
      <c r="K427" s="745"/>
      <c r="L427" s="745"/>
      <c r="M427" s="746"/>
      <c r="N427" s="744"/>
      <c r="O427" s="745"/>
      <c r="P427" s="744"/>
      <c r="Q427" s="745"/>
      <c r="R427" s="744"/>
      <c r="S427" s="745"/>
      <c r="T427" s="744"/>
      <c r="U427" s="22"/>
      <c r="V427" s="19"/>
      <c r="W427" s="19"/>
      <c r="X427" s="19"/>
      <c r="Y427" s="19"/>
      <c r="Z427" s="756"/>
      <c r="AA427" s="735"/>
      <c r="AB427" s="735"/>
      <c r="AC427" s="735"/>
      <c r="AD427" s="735"/>
      <c r="AE427" s="735"/>
      <c r="AF427" s="735"/>
      <c r="AG427" s="735"/>
      <c r="AH427" s="735"/>
      <c r="AI427" s="735"/>
      <c r="AJ427" s="735"/>
      <c r="AK427" s="735"/>
      <c r="AL427" s="735"/>
      <c r="AM427" s="735"/>
      <c r="AN427" s="735"/>
      <c r="AO427" s="735"/>
      <c r="AP427" s="735"/>
      <c r="AQ427" s="735"/>
      <c r="AR427" s="735"/>
      <c r="AS427" s="735"/>
      <c r="AT427" s="735"/>
      <c r="AU427" s="735"/>
      <c r="AV427" s="735"/>
      <c r="AW427" s="735"/>
      <c r="AX427" s="735"/>
      <c r="AY427" s="735"/>
      <c r="AZ427" s="735"/>
      <c r="BA427" s="735"/>
      <c r="BB427" s="735"/>
      <c r="BC427" s="735"/>
      <c r="BD427" s="735"/>
      <c r="BE427" s="735"/>
      <c r="BF427" s="735"/>
      <c r="BG427" s="735"/>
      <c r="BH427" s="735"/>
      <c r="BI427" s="735"/>
      <c r="BJ427" s="735"/>
      <c r="BK427" s="735"/>
      <c r="BL427" s="735"/>
      <c r="BM427" s="735"/>
      <c r="BN427" s="735"/>
      <c r="BO427" s="735"/>
      <c r="BP427" s="735"/>
      <c r="BQ427" s="735"/>
      <c r="BR427" s="735"/>
      <c r="BS427" s="735"/>
      <c r="BT427" s="735"/>
      <c r="BU427" s="735"/>
      <c r="BV427" s="735"/>
    </row>
    <row r="428" spans="1:74" ht="21">
      <c r="A428" s="23"/>
      <c r="B428" s="24"/>
      <c r="C428" s="777">
        <f>C403+1</f>
        <v>46313</v>
      </c>
      <c r="D428" s="777"/>
      <c r="E428" s="777"/>
      <c r="F428" s="777"/>
      <c r="G428" s="777"/>
      <c r="H428" s="777"/>
      <c r="I428" s="777"/>
      <c r="J428" s="777"/>
      <c r="K428" s="777"/>
      <c r="L428" s="777"/>
      <c r="M428" s="777"/>
      <c r="N428" s="777"/>
      <c r="O428" s="777"/>
      <c r="P428" s="777"/>
      <c r="Q428" s="777"/>
      <c r="R428" s="777"/>
      <c r="S428" s="777"/>
      <c r="T428" s="777"/>
      <c r="U428" s="845">
        <f>C428</f>
        <v>46313</v>
      </c>
      <c r="V428" s="846"/>
      <c r="W428" s="846"/>
      <c r="X428" s="846"/>
      <c r="Y428" s="846"/>
      <c r="Z428" s="847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5" t="s">
        <v>52</v>
      </c>
      <c r="B429" s="12" t="s">
        <v>53</v>
      </c>
      <c r="C429" s="767" t="str">
        <f>VLOOKUP($C428,'2026年度(1年後期)'!$B$5:$N$207,COLUMN('2026年度(1年後期)'!$C$5),0)&amp;""</f>
        <v/>
      </c>
      <c r="D429" s="768"/>
      <c r="E429" s="771" t="str">
        <f>VLOOKUP($C428,'2026年度(2年後期)'!$B$5:$N$207,COLUMN('2026年度(2年後期)'!$C$5),0)&amp;""</f>
        <v/>
      </c>
      <c r="F429" s="768"/>
      <c r="G429" s="771" t="str">
        <f>VLOOKUP($C428,'2026年度(3年後期)'!$B$5:$N$207,COLUMN('2026年度(3年後期)'!$C$5),0)&amp;""</f>
        <v/>
      </c>
      <c r="H429" s="768"/>
      <c r="I429" s="771" t="str">
        <f>VLOOKUP($C428,'2026年度(4年後期)'!$B$5:$N$206,COLUMN('2026年度(4年後期)'!$C$5),0)&amp;""</f>
        <v/>
      </c>
      <c r="J429" s="768"/>
      <c r="K429" s="752" t="str">
        <f>VLOOKUP($C428,'2026年度(助産後期)'!$B$5:$N$207,COLUMN('2026年度(助産後期)'!$C$5),0)&amp;""</f>
        <v/>
      </c>
      <c r="L429" s="769"/>
      <c r="M429" s="778" t="str">
        <f>VLOOKUP($C428,'2026年度(M1後期)'!$B$5:$N$207,COLUMN('2026年度(M1後期)'!$C$5),0)&amp;""</f>
        <v/>
      </c>
      <c r="N429" s="769"/>
      <c r="O429" s="771" t="str">
        <f>VLOOKUP($C428,'2026年度(M2後期)'!$B$5:$N$207,COLUMN('2026年度(M2後期)'!$C$5),0)&amp;""</f>
        <v/>
      </c>
      <c r="P429" s="768"/>
      <c r="Q429" s="771" t="str">
        <f>VLOOKUP($C428,'2026年度(D1後期)'!$B$5:$N$207,COLUMN('2026年度(D1後期)'!$C$5),0)&amp;""</f>
        <v/>
      </c>
      <c r="R429" s="768"/>
      <c r="S429" s="752" t="str">
        <f>VLOOKUP($C428,'2026年度(D23後期)'!$B$5:$N$207,COLUMN('2026年度(D23後期)'!$C$5),0)&amp;""</f>
        <v/>
      </c>
      <c r="T429" s="768"/>
      <c r="U429" s="20"/>
      <c r="Z429" s="754" t="str">
        <f>A429</f>
        <v xml:space="preserve">１時限（09：20～10：50） </v>
      </c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</row>
    <row r="430" spans="1:74" ht="13.5" customHeight="1">
      <c r="A430" s="755"/>
      <c r="B430" s="15" t="s">
        <v>61</v>
      </c>
      <c r="C430" s="763" t="str">
        <f>IFERROR(VLOOKUP(C429,科目・教員!$A$2:$B$342,2,0),"")</f>
        <v/>
      </c>
      <c r="D430" s="761"/>
      <c r="E430" s="762" t="str">
        <f>IFERROR(VLOOKUP(E429,科目・教員!$A$2:$B$342,2,0),"")</f>
        <v/>
      </c>
      <c r="F430" s="761"/>
      <c r="G430" s="762" t="str">
        <f>IFERROR(VLOOKUP(G429,科目・教員!$A$2:$B$342,2,0),"")</f>
        <v/>
      </c>
      <c r="H430" s="761"/>
      <c r="I430" s="762" t="str">
        <f>IFERROR(VLOOKUP(I429,科目・教員!$A$2:$B$342,2,0),"")</f>
        <v/>
      </c>
      <c r="J430" s="761"/>
      <c r="K430" s="748" t="str">
        <f>IFERROR(VLOOKUP(K429,科目・教員!$A$2:$B$342,2,0),"")</f>
        <v/>
      </c>
      <c r="L430" s="764"/>
      <c r="M430" s="760" t="str">
        <f>IFERROR(VLOOKUP(M429,科目・教員!$A$2:$B$342,2,0),"")</f>
        <v/>
      </c>
      <c r="N430" s="761"/>
      <c r="O430" s="762" t="str">
        <f>IFERROR(VLOOKUP(O429,科目・教員!$A$2:$B$342,2,0),"")</f>
        <v/>
      </c>
      <c r="P430" s="761"/>
      <c r="Q430" s="762" t="str">
        <f>IFERROR(VLOOKUP(Q429,科目・教員!$A$2:$B$342,2,0),"")</f>
        <v/>
      </c>
      <c r="R430" s="761"/>
      <c r="S430" s="748" t="str">
        <f>IFERROR(VLOOKUP(S429,科目・教員!$A$2:$B$342,2,0),"")</f>
        <v/>
      </c>
      <c r="T430" s="761"/>
      <c r="U430" s="20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5"/>
      <c r="B431" s="15" t="s">
        <v>65</v>
      </c>
      <c r="C431" s="763" t="str">
        <f>VLOOKUP($C428,'2026年度(1年後期)'!$B$5:$N$207,COLUMN('2026年度(1年後期)'!$C$5)+1,0)&amp;""</f>
        <v/>
      </c>
      <c r="D431" s="761"/>
      <c r="E431" s="762" t="str">
        <f>VLOOKUP($C428,'2026年度(2年後期)'!$B$5:$N$207,COLUMN('2026年度(2年後期)'!$C$5)+1,0)&amp;""</f>
        <v/>
      </c>
      <c r="F431" s="761"/>
      <c r="G431" s="762" t="str">
        <f>VLOOKUP($C428,'2026年度(3年後期)'!$B$5:$N$207,COLUMN('2026年度(3年後期)'!$C$5)+1,0)&amp;""</f>
        <v/>
      </c>
      <c r="H431" s="761"/>
      <c r="I431" s="762" t="str">
        <f>VLOOKUP($C428,'2026年度(4年後期)'!$B$5:$N$206,COLUMN('2026年度(4年後期)'!$C$5)+1,0)&amp;""</f>
        <v/>
      </c>
      <c r="J431" s="761"/>
      <c r="K431" s="748" t="str">
        <f>VLOOKUP($C428,'2026年度(助産後期)'!$B$5:$N$207,COLUMN('2026年度(助産後期)'!$C$5)+1,0)&amp;""</f>
        <v/>
      </c>
      <c r="L431" s="764"/>
      <c r="M431" s="760" t="str">
        <f>VLOOKUP($C428,'2026年度(M1後期)'!$B$5:$N$207,COLUMN('2026年度(M1後期)'!$C$5)+1,0)&amp;""</f>
        <v/>
      </c>
      <c r="N431" s="761"/>
      <c r="O431" s="762" t="str">
        <f>VLOOKUP($C428,'2026年度(M2後期)'!$B$5:$N$207,COLUMN('2026年度(M2後期)'!$C$5)+1,0)&amp;""</f>
        <v/>
      </c>
      <c r="P431" s="761"/>
      <c r="Q431" s="762" t="str">
        <f>VLOOKUP($C428,'2026年度(D1後期)'!$B$5:$N$207,COLUMN('2026年度(D1後期)'!$C$5)+1,0)&amp;""</f>
        <v/>
      </c>
      <c r="R431" s="761"/>
      <c r="S431" s="748" t="str">
        <f>VLOOKUP($C428,'2026年度(D23後期)'!$B$5:$N$207,COLUMN('2026年度(D23後期)'!$C$5)+1,0)&amp;""</f>
        <v/>
      </c>
      <c r="T431" s="761"/>
      <c r="U431" s="20"/>
      <c r="Z431" s="755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</row>
    <row r="432" spans="1:74" ht="13.5" customHeight="1">
      <c r="A432" s="756"/>
      <c r="B432" s="16" t="s">
        <v>68</v>
      </c>
      <c r="C432" s="746"/>
      <c r="D432" s="765"/>
      <c r="E432" s="743"/>
      <c r="F432" s="765"/>
      <c r="G432" s="743"/>
      <c r="H432" s="765"/>
      <c r="I432" s="743"/>
      <c r="J432" s="765"/>
      <c r="K432" s="745"/>
      <c r="L432" s="766"/>
      <c r="M432" s="776"/>
      <c r="N432" s="765"/>
      <c r="O432" s="743"/>
      <c r="P432" s="765"/>
      <c r="Q432" s="743"/>
      <c r="R432" s="765"/>
      <c r="S432" s="745"/>
      <c r="T432" s="765"/>
      <c r="U432" s="20"/>
      <c r="Z432" s="756"/>
      <c r="AA432" s="735"/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55" t="s">
        <v>73</v>
      </c>
      <c r="B433" s="15" t="s">
        <v>53</v>
      </c>
      <c r="C433" s="767" t="str">
        <f>VLOOKUP($C428,'2026年度(1年後期)'!$B$5:$N$207,COLUMN('2026年度(1年後期)'!$E$5),0)&amp;""</f>
        <v/>
      </c>
      <c r="D433" s="768"/>
      <c r="E433" s="771" t="str">
        <f>VLOOKUP($C428,'2026年度(2年後期)'!$B$5:$N$207,COLUMN('2026年度(2年後期)'!$E$5),0)&amp;""</f>
        <v/>
      </c>
      <c r="F433" s="768"/>
      <c r="G433" s="771" t="str">
        <f>VLOOKUP($C428,'2026年度(3年後期)'!$B$5:$N$207,COLUMN('2026年度(3年後期)'!$E$5),0)&amp;""</f>
        <v/>
      </c>
      <c r="H433" s="768"/>
      <c r="I433" s="771" t="str">
        <f>VLOOKUP($C428,'2026年度(4年後期)'!$B$5:$N$206,COLUMN('2026年度(4年後期)'!$E$5),0)&amp;""</f>
        <v/>
      </c>
      <c r="J433" s="768"/>
      <c r="K433" s="752" t="str">
        <f>VLOOKUP($C428,'2026年度(助産後期)'!$B$5:$N$207,COLUMN('2026年度(助産後期)'!$E$5),0)&amp;""</f>
        <v/>
      </c>
      <c r="L433" s="769"/>
      <c r="M433" s="767" t="str">
        <f>VLOOKUP($C428,'2026年度(M1後期)'!$B$5:$N$207,COLUMN('2026年度(M1後期)'!$E$5),0)&amp;""</f>
        <v/>
      </c>
      <c r="N433" s="768"/>
      <c r="O433" s="752" t="str">
        <f>VLOOKUP($C428,'2026年度(M2後期)'!$B$5:$N$207,COLUMN('2026年度(M2後期)'!$E$5),0)&amp;""</f>
        <v/>
      </c>
      <c r="P433" s="768"/>
      <c r="Q433" s="752" t="str">
        <f>VLOOKUP($C428,'2026年度(D1後期)'!$B$5:$N$207,COLUMN('2026年度(D1後期)'!$E$5),0)&amp;""</f>
        <v/>
      </c>
      <c r="R433" s="768"/>
      <c r="S433" s="752" t="str">
        <f>VLOOKUP($C428,'2026年度(D23後期)'!$B$5:$N$207,COLUMN('2026年度(D23後期)'!$E$5),0)&amp;""</f>
        <v/>
      </c>
      <c r="T433" s="768"/>
      <c r="U433" s="20"/>
      <c r="Z433" s="755" t="str">
        <f>A433</f>
        <v>２時限（11：00～12：30）</v>
      </c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</row>
    <row r="434" spans="1:74" ht="13.5" customHeight="1">
      <c r="A434" s="755"/>
      <c r="B434" s="15" t="s">
        <v>61</v>
      </c>
      <c r="C434" s="763" t="str">
        <f>IFERROR(VLOOKUP(C433,科目・教員!$A$2:$B$342,2,0),"")</f>
        <v/>
      </c>
      <c r="D434" s="761"/>
      <c r="E434" s="762" t="str">
        <f>IFERROR(VLOOKUP(E433,科目・教員!$A$2:$B$342,2,0),"")</f>
        <v/>
      </c>
      <c r="F434" s="761"/>
      <c r="G434" s="762" t="str">
        <f>IFERROR(VLOOKUP(G433,科目・教員!$A$2:$B$342,2,0),"")</f>
        <v/>
      </c>
      <c r="H434" s="761"/>
      <c r="I434" s="762" t="str">
        <f>IFERROR(VLOOKUP(I433,科目・教員!$A$2:$B$342,2,0),"")</f>
        <v/>
      </c>
      <c r="J434" s="761"/>
      <c r="K434" s="748" t="str">
        <f>IFERROR(VLOOKUP(K433,科目・教員!$A$2:$B$342,2,0),"")</f>
        <v/>
      </c>
      <c r="L434" s="764"/>
      <c r="M434" s="763" t="str">
        <f>IFERROR(VLOOKUP(M433,科目・教員!$A$2:$B$342,2,0),"")</f>
        <v/>
      </c>
      <c r="N434" s="761"/>
      <c r="O434" s="748" t="str">
        <f>IFERROR(VLOOKUP(O433,科目・教員!$A$2:$B$342,2,0),"")</f>
        <v/>
      </c>
      <c r="P434" s="761"/>
      <c r="Q434" s="748" t="str">
        <f>IFERROR(VLOOKUP(Q433,科目・教員!$A$2:$B$342,2,0),"")</f>
        <v/>
      </c>
      <c r="R434" s="761"/>
      <c r="S434" s="748" t="str">
        <f>IFERROR(VLOOKUP(S433,科目・教員!$A$2:$B$342,2,0),"")</f>
        <v/>
      </c>
      <c r="T434" s="761"/>
      <c r="U434" s="2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55"/>
      <c r="B435" s="15" t="s">
        <v>65</v>
      </c>
      <c r="C435" s="763" t="str">
        <f>VLOOKUP($C428,'2026年度(1年後期)'!$B$5:$N$207,COLUMN('2026年度(1年後期)'!$E$5)+1,0)&amp;""</f>
        <v/>
      </c>
      <c r="D435" s="761"/>
      <c r="E435" s="762" t="str">
        <f>VLOOKUP($C428,'2026年度(2年後期)'!$B$5:$N$207,COLUMN('2026年度(2年後期)'!$E$5)+1,0)&amp;""</f>
        <v/>
      </c>
      <c r="F435" s="761"/>
      <c r="G435" s="762" t="str">
        <f>VLOOKUP($C428,'2026年度(3年後期)'!$B$5:$N$207,COLUMN('2026年度(3年後期)'!$E$5)+1,0)&amp;""</f>
        <v/>
      </c>
      <c r="H435" s="761"/>
      <c r="I435" s="762" t="str">
        <f>VLOOKUP($C428,'2026年度(4年後期)'!$B$5:$N$206,COLUMN('2026年度(4年後期)'!$E$5)+1,0)&amp;""</f>
        <v/>
      </c>
      <c r="J435" s="761"/>
      <c r="K435" s="748" t="str">
        <f>VLOOKUP($C428,'2026年度(助産後期)'!$B$5:$N$207,COLUMN('2026年度(助産後期)'!$E$5)+1,0)&amp;""</f>
        <v/>
      </c>
      <c r="L435" s="764"/>
      <c r="M435" s="763" t="str">
        <f>VLOOKUP($C428,'2026年度(M1後期)'!$B$5:$N$207,COLUMN('2026年度(M1後期)'!$E$5)+1,0)&amp;""</f>
        <v/>
      </c>
      <c r="N435" s="761"/>
      <c r="O435" s="748" t="str">
        <f>VLOOKUP($C428,'2026年度(M2後期)'!$B$5:$N$207,COLUMN('2026年度(M2後期)'!$E$5)+1,0)&amp;""</f>
        <v/>
      </c>
      <c r="P435" s="761"/>
      <c r="Q435" s="748" t="str">
        <f>VLOOKUP($C428,'2026年度(D1後期)'!$B$5:$N$207,COLUMN('2026年度(D1後期)'!$E$5)+1,0)&amp;""</f>
        <v/>
      </c>
      <c r="R435" s="761"/>
      <c r="S435" s="748" t="str">
        <f>VLOOKUP($C428,'2026年度(D23後期)'!$B$5:$N$207,COLUMN('2026年度(D23後期)'!$E$5)+1,0)&amp;""</f>
        <v/>
      </c>
      <c r="T435" s="761"/>
      <c r="U435" s="20"/>
      <c r="Z435" s="755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</row>
    <row r="436" spans="1:74" ht="13.5" customHeight="1">
      <c r="A436" s="770"/>
      <c r="B436" s="16" t="s">
        <v>68</v>
      </c>
      <c r="C436" s="746"/>
      <c r="D436" s="744"/>
      <c r="E436" s="743"/>
      <c r="F436" s="744"/>
      <c r="G436" s="743"/>
      <c r="H436" s="744"/>
      <c r="I436" s="743"/>
      <c r="J436" s="744"/>
      <c r="K436" s="745"/>
      <c r="L436" s="745"/>
      <c r="M436" s="746"/>
      <c r="N436" s="744"/>
      <c r="O436" s="745"/>
      <c r="P436" s="744"/>
      <c r="Q436" s="745"/>
      <c r="R436" s="744"/>
      <c r="S436" s="745"/>
      <c r="T436" s="744"/>
      <c r="Z436" s="756"/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54" t="s">
        <v>79</v>
      </c>
      <c r="B437" s="17" t="s">
        <v>80</v>
      </c>
      <c r="C437" s="767"/>
      <c r="D437" s="768"/>
      <c r="E437" s="771"/>
      <c r="F437" s="768"/>
      <c r="G437" s="771"/>
      <c r="H437" s="768"/>
      <c r="I437" s="771"/>
      <c r="J437" s="768"/>
      <c r="K437" s="752"/>
      <c r="L437" s="769"/>
      <c r="M437" s="767"/>
      <c r="N437" s="768"/>
      <c r="O437" s="752"/>
      <c r="P437" s="768"/>
      <c r="Q437" s="752"/>
      <c r="R437" s="768"/>
      <c r="S437" s="752"/>
      <c r="T437" s="768"/>
      <c r="Z437" s="755" t="str">
        <f>A437</f>
        <v>昼休み（12：30～13：30）</v>
      </c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</row>
    <row r="438" spans="1:74" ht="13.5" customHeight="1">
      <c r="A438" s="755"/>
      <c r="B438" s="17" t="s">
        <v>83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5"/>
      <c r="B439" s="17" t="s">
        <v>65</v>
      </c>
      <c r="C439" s="763"/>
      <c r="D439" s="761"/>
      <c r="E439" s="762"/>
      <c r="F439" s="761"/>
      <c r="G439" s="762"/>
      <c r="H439" s="761"/>
      <c r="I439" s="762"/>
      <c r="J439" s="761"/>
      <c r="K439" s="748"/>
      <c r="L439" s="764"/>
      <c r="M439" s="763"/>
      <c r="N439" s="761"/>
      <c r="O439" s="748"/>
      <c r="P439" s="761"/>
      <c r="Q439" s="748"/>
      <c r="R439" s="761"/>
      <c r="S439" s="748"/>
      <c r="T439" s="761"/>
      <c r="Z439" s="755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</row>
    <row r="440" spans="1:74" ht="13.5" customHeight="1">
      <c r="A440" s="756"/>
      <c r="B440" s="18" t="s">
        <v>68</v>
      </c>
      <c r="C440" s="772"/>
      <c r="D440" s="773"/>
      <c r="E440" s="774"/>
      <c r="F440" s="773"/>
      <c r="G440" s="774"/>
      <c r="H440" s="773"/>
      <c r="I440" s="774"/>
      <c r="J440" s="773"/>
      <c r="K440" s="775"/>
      <c r="L440" s="775"/>
      <c r="M440" s="772"/>
      <c r="N440" s="773"/>
      <c r="O440" s="775"/>
      <c r="P440" s="773"/>
      <c r="Q440" s="775"/>
      <c r="R440" s="773"/>
      <c r="S440" s="775"/>
      <c r="T440" s="773"/>
      <c r="Z440" s="756"/>
      <c r="AA440" s="735"/>
      <c r="AB440" s="735"/>
      <c r="AC440" s="735"/>
      <c r="AD440" s="735"/>
      <c r="AE440" s="735"/>
      <c r="AF440" s="735"/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55" t="s">
        <v>87</v>
      </c>
      <c r="B441" s="15" t="s">
        <v>53</v>
      </c>
      <c r="C441" s="751" t="str">
        <f>VLOOKUP($C428,'2026年度(1年後期)'!$B$5:$N$207,COLUMN('2026年度(1年後期)'!$G$5),0)&amp;""</f>
        <v/>
      </c>
      <c r="D441" s="752"/>
      <c r="E441" s="757" t="str">
        <f>VLOOKUP($C428,'2026年度(2年後期)'!$B$5:$N$207,COLUMN('2026年度(2年後期)'!$G$5),0)&amp;""</f>
        <v/>
      </c>
      <c r="F441" s="752"/>
      <c r="G441" s="757" t="str">
        <f>VLOOKUP($C428,'2026年度(3年後期)'!$B$5:$N$207,COLUMN('2026年度(3年後期)'!$G$5),0)&amp;""</f>
        <v/>
      </c>
      <c r="H441" s="752"/>
      <c r="I441" s="757" t="str">
        <f>VLOOKUP($C428,'2026年度(4年後期)'!$B$5:$N$206,COLUMN('2026年度(4年後期)'!$G$5),0)&amp;""</f>
        <v/>
      </c>
      <c r="J441" s="752"/>
      <c r="K441" s="753" t="str">
        <f>VLOOKUP($C428,'2026年度(助産後期)'!$B$5:$N$207,COLUMN('2026年度(助産後期)'!$G$5),0)&amp;""</f>
        <v/>
      </c>
      <c r="L441" s="753"/>
      <c r="M441" s="751" t="str">
        <f>VLOOKUP($C428,'2026年度(M1後期)'!$B$5:$N$207,COLUMN('2026年度(M1後期)'!$G$5),0)&amp;""</f>
        <v/>
      </c>
      <c r="N441" s="752"/>
      <c r="O441" s="753" t="str">
        <f>VLOOKUP($C428,'2026年度(M2後期)'!$B$5:$N$207,COLUMN('2026年度(M2後期)'!$G$5),0)&amp;""</f>
        <v/>
      </c>
      <c r="P441" s="752"/>
      <c r="Q441" s="753" t="str">
        <f>VLOOKUP($C428,'2026年度(D1後期)'!$B$5:$N$207,COLUMN('2026年度(D1後期)'!$G$5),0)&amp;""</f>
        <v/>
      </c>
      <c r="R441" s="752"/>
      <c r="S441" s="753" t="str">
        <f>VLOOKUP($C428,'2026年度(D23後期)'!$B$5:$N$207,COLUMN('2026年度(D23後期)'!$G$5),0)&amp;""</f>
        <v/>
      </c>
      <c r="T441" s="752"/>
      <c r="V441" s="40"/>
      <c r="Z441" s="755" t="str">
        <f>A441</f>
        <v>３時限（13：30～15：00）</v>
      </c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</row>
    <row r="442" spans="1:74" ht="13.5" customHeight="1">
      <c r="A442" s="755"/>
      <c r="B442" s="15" t="s">
        <v>61</v>
      </c>
      <c r="C442" s="749" t="str">
        <f>IFERROR(VLOOKUP(C441,科目・教員!$A$2:$B$342,2,0),"")</f>
        <v/>
      </c>
      <c r="D442" s="748"/>
      <c r="E442" s="750" t="str">
        <f>IFERROR(VLOOKUP(E441,科目・教員!$A$2:$B$342,2,0),"")</f>
        <v/>
      </c>
      <c r="F442" s="748"/>
      <c r="G442" s="750" t="str">
        <f>IFERROR(VLOOKUP(G441,科目・教員!$A$2:$B$342,2,0),"")</f>
        <v/>
      </c>
      <c r="H442" s="748"/>
      <c r="I442" s="750" t="str">
        <f>IFERROR(VLOOKUP(I441,科目・教員!$A$2:$B$342,2,0),"")</f>
        <v/>
      </c>
      <c r="J442" s="748"/>
      <c r="K442" s="747" t="str">
        <f>IFERROR(VLOOKUP(K441,科目・教員!$A$2:$B$342,2,0),"")</f>
        <v/>
      </c>
      <c r="L442" s="747"/>
      <c r="M442" s="749" t="str">
        <f>IFERROR(VLOOKUP(M441,科目・教員!$A$2:$B$342,2,0),"")</f>
        <v/>
      </c>
      <c r="N442" s="748"/>
      <c r="O442" s="747" t="str">
        <f>IFERROR(VLOOKUP(O441,科目・教員!$A$2:$B$342,2,0),"")</f>
        <v/>
      </c>
      <c r="P442" s="748"/>
      <c r="Q442" s="747" t="str">
        <f>IFERROR(VLOOKUP(Q441,科目・教員!$A$2:$B$342,2,0),"")</f>
        <v/>
      </c>
      <c r="R442" s="748"/>
      <c r="S442" s="747" t="str">
        <f>IFERROR(VLOOKUP(S441,科目・教員!$A$2:$B$342,2,0),"")</f>
        <v/>
      </c>
      <c r="T442" s="748"/>
      <c r="V442" s="40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55"/>
      <c r="B443" s="15" t="s">
        <v>65</v>
      </c>
      <c r="C443" s="749" t="str">
        <f>VLOOKUP($C428,'2026年度(1年後期)'!$B$5:$N$207,COLUMN('2026年度(1年後期)'!$G$5)+1,0)&amp;""</f>
        <v/>
      </c>
      <c r="D443" s="748"/>
      <c r="E443" s="750" t="str">
        <f>VLOOKUP($C428,'2026年度(2年後期)'!$B$5:$N$207,COLUMN('2026年度(2年後期)'!$G$5)+1,0)&amp;""</f>
        <v/>
      </c>
      <c r="F443" s="748"/>
      <c r="G443" s="750" t="str">
        <f>VLOOKUP($C428,'2026年度(3年後期)'!$B$5:$N$207,COLUMN('2026年度(3年後期)'!$G$5)+1,0)&amp;""</f>
        <v/>
      </c>
      <c r="H443" s="748"/>
      <c r="I443" s="750" t="str">
        <f>VLOOKUP($C428,'2026年度(4年後期)'!$B$5:$N$206,COLUMN('2026年度(4年後期)'!$G$5)+1,0)&amp;""</f>
        <v/>
      </c>
      <c r="J443" s="748"/>
      <c r="K443" s="747" t="str">
        <f>VLOOKUP($C428,'2026年度(助産後期)'!$B$5:$N$207,COLUMN('2026年度(助産後期)'!$G$5)+1,0)&amp;""</f>
        <v/>
      </c>
      <c r="L443" s="747"/>
      <c r="M443" s="749" t="str">
        <f>VLOOKUP($C428,'2026年度(M1後期)'!$B$5:$N$207,COLUMN('2026年度(M1後期)'!$G$5)+1,0)&amp;""</f>
        <v/>
      </c>
      <c r="N443" s="748"/>
      <c r="O443" s="747" t="str">
        <f>VLOOKUP($C428,'2026年度(M2後期)'!$B$5:$N$207,COLUMN('2026年度(M2後期)'!$G$5)+1,0)&amp;""</f>
        <v/>
      </c>
      <c r="P443" s="748"/>
      <c r="Q443" s="747" t="str">
        <f>VLOOKUP($C428,'2026年度(D1後期)'!$B$5:$N$207,COLUMN('2026年度(D1後期)'!$G$5)+1,0)&amp;""</f>
        <v/>
      </c>
      <c r="R443" s="748"/>
      <c r="S443" s="747" t="str">
        <f>VLOOKUP($C428,'2026年度(D23後期)'!$B$5:$N$207,COLUMN('2026年度(D23後期)'!$G$5)+1,0)&amp;""</f>
        <v/>
      </c>
      <c r="T443" s="748"/>
      <c r="V443" s="40"/>
      <c r="Z443" s="755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</row>
    <row r="444" spans="1:74" ht="13.5" customHeight="1">
      <c r="A444" s="770"/>
      <c r="B444" s="16" t="s">
        <v>68</v>
      </c>
      <c r="C444" s="789"/>
      <c r="D444" s="807"/>
      <c r="E444" s="743"/>
      <c r="F444" s="744"/>
      <c r="G444" s="743"/>
      <c r="H444" s="744"/>
      <c r="I444" s="743"/>
      <c r="J444" s="744"/>
      <c r="K444" s="745"/>
      <c r="L444" s="745"/>
      <c r="M444" s="746"/>
      <c r="N444" s="744"/>
      <c r="O444" s="745"/>
      <c r="P444" s="744"/>
      <c r="Q444" s="745"/>
      <c r="R444" s="744"/>
      <c r="S444" s="745"/>
      <c r="T444" s="744"/>
      <c r="V444" s="40"/>
      <c r="Z444" s="756"/>
      <c r="AA444" s="735"/>
      <c r="AB444" s="735"/>
      <c r="AC444" s="735"/>
      <c r="AD444" s="735"/>
      <c r="AE444" s="735"/>
      <c r="AF444" s="735"/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55" t="s">
        <v>103</v>
      </c>
      <c r="B445" s="15" t="s">
        <v>53</v>
      </c>
      <c r="C445" s="751" t="str">
        <f>VLOOKUP($C428,'2026年度(1年後期)'!$B$5:$N$207,COLUMN('2026年度(1年後期)'!$I$5),0)&amp;""</f>
        <v/>
      </c>
      <c r="D445" s="752"/>
      <c r="E445" s="757" t="str">
        <f>VLOOKUP($C428,'2026年度(2年後期)'!$B$5:$N$207,COLUMN('2026年度(2年後期)'!$I$5),0)&amp;""</f>
        <v/>
      </c>
      <c r="F445" s="752"/>
      <c r="G445" s="757" t="str">
        <f>VLOOKUP($C428,'2026年度(3年後期)'!$B$5:$N$207,COLUMN('2026年度(3年後期)'!$I$5),0)&amp;""</f>
        <v/>
      </c>
      <c r="H445" s="752"/>
      <c r="I445" s="757" t="str">
        <f>VLOOKUP($C428,'2026年度(4年後期)'!$B$5:$N$206,COLUMN('2026年度(4年後期)'!$I$5),0)&amp;""</f>
        <v/>
      </c>
      <c r="J445" s="752"/>
      <c r="K445" s="753" t="str">
        <f>VLOOKUP($C428,'2026年度(助産後期)'!$B$5:$N$207,COLUMN('2026年度(助産後期)'!$I$5),0)&amp;""</f>
        <v/>
      </c>
      <c r="L445" s="753"/>
      <c r="M445" s="751" t="str">
        <f>VLOOKUP($C428,'2026年度(M1後期)'!$B$5:$N$207,COLUMN('2026年度(M1後期)'!$I$5),0)&amp;""</f>
        <v/>
      </c>
      <c r="N445" s="752"/>
      <c r="O445" s="753" t="str">
        <f>VLOOKUP($C428,'2026年度(M2後期)'!$B$5:$N$207,COLUMN('2026年度(M2後期)'!$I$5),0)&amp;""</f>
        <v/>
      </c>
      <c r="P445" s="752"/>
      <c r="Q445" s="753" t="str">
        <f>VLOOKUP($C428,'2026年度(D1後期)'!$B$5:$N$207,COLUMN('2026年度(D1後期)'!$I$5),0)&amp;""</f>
        <v/>
      </c>
      <c r="R445" s="752"/>
      <c r="S445" s="753" t="str">
        <f>VLOOKUP($C428,'2026年度(D23後期)'!$B$5:$N$207,COLUMN('2026年度(D23後期)'!$I$5),0)&amp;""</f>
        <v/>
      </c>
      <c r="T445" s="752"/>
      <c r="Z445" s="755" t="str">
        <f>A445</f>
        <v>４時限（15：10～16：40）</v>
      </c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</row>
    <row r="446" spans="1:74" ht="13.5" customHeight="1">
      <c r="A446" s="755"/>
      <c r="B446" s="15" t="s">
        <v>61</v>
      </c>
      <c r="C446" s="749" t="str">
        <f>IFERROR(VLOOKUP(C445,科目・教員!$A$2:$B$342,2,0),"")</f>
        <v/>
      </c>
      <c r="D446" s="748"/>
      <c r="E446" s="750" t="str">
        <f>IFERROR(VLOOKUP(E445,科目・教員!$A$2:$B$342,2,0),"")</f>
        <v/>
      </c>
      <c r="F446" s="748"/>
      <c r="G446" s="750" t="str">
        <f>IFERROR(VLOOKUP(G445,科目・教員!$A$2:$B$342,2,0),"")</f>
        <v/>
      </c>
      <c r="H446" s="748"/>
      <c r="I446" s="750" t="str">
        <f>IFERROR(VLOOKUP(I445,科目・教員!$A$2:$B$342,2,0),"")</f>
        <v/>
      </c>
      <c r="J446" s="748"/>
      <c r="K446" s="747" t="str">
        <f>IFERROR(VLOOKUP(K445,科目・教員!$A$2:$B$342,2,0),"")</f>
        <v/>
      </c>
      <c r="L446" s="747"/>
      <c r="M446" s="749" t="str">
        <f>IFERROR(VLOOKUP(M445,科目・教員!$A$2:$B$342,2,0),"")</f>
        <v/>
      </c>
      <c r="N446" s="748"/>
      <c r="O446" s="747" t="str">
        <f>IFERROR(VLOOKUP(O445,科目・教員!$A$2:$B$342,2,0),"")</f>
        <v/>
      </c>
      <c r="P446" s="748"/>
      <c r="Q446" s="747" t="str">
        <f>IFERROR(VLOOKUP(Q445,科目・教員!$A$2:$B$342,2,0),"")</f>
        <v/>
      </c>
      <c r="R446" s="748"/>
      <c r="S446" s="747" t="str">
        <f>IFERROR(VLOOKUP(S445,科目・教員!$A$2:$B$342,2,0),"")</f>
        <v/>
      </c>
      <c r="T446" s="748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5"/>
      <c r="B447" s="15" t="s">
        <v>65</v>
      </c>
      <c r="C447" s="749" t="str">
        <f>VLOOKUP($C428,'2026年度(1年後期)'!$B$5:$N$207,COLUMN('2026年度(1年後期)'!$I$5)+1,0)&amp;""</f>
        <v/>
      </c>
      <c r="D447" s="748"/>
      <c r="E447" s="750" t="str">
        <f>VLOOKUP($C428,'2026年度(2年後期)'!$B$5:$N$207,COLUMN('2026年度(2年後期)'!$I$5)+1,0)&amp;""</f>
        <v/>
      </c>
      <c r="F447" s="748"/>
      <c r="G447" s="750" t="str">
        <f>VLOOKUP($C428,'2026年度(3年後期)'!$B$5:$N$207,COLUMN('2026年度(3年後期)'!$I$5)+1,0)&amp;""</f>
        <v/>
      </c>
      <c r="H447" s="748"/>
      <c r="I447" s="750" t="str">
        <f>VLOOKUP($C428,'2026年度(4年後期)'!$B$5:$N$206,COLUMN('2026年度(4年後期)'!$I$5)+1,0)&amp;""</f>
        <v/>
      </c>
      <c r="J447" s="748"/>
      <c r="K447" s="747" t="str">
        <f>VLOOKUP($C428,'2026年度(助産後期)'!$B$5:$N$207,COLUMN('2026年度(助産後期)'!$I$5)+1,0)&amp;""</f>
        <v/>
      </c>
      <c r="L447" s="747"/>
      <c r="M447" s="749" t="str">
        <f>VLOOKUP($C428,'2026年度(M1後期)'!$B$5:$N$207,COLUMN('2026年度(M1後期)'!$I$5)+1,0)&amp;""</f>
        <v/>
      </c>
      <c r="N447" s="748"/>
      <c r="O447" s="747" t="str">
        <f>VLOOKUP($C428,'2026年度(M2後期)'!$B$5:$N$207,COLUMN('2026年度(M2後期)'!$I$5)+1,0)&amp;""</f>
        <v/>
      </c>
      <c r="P447" s="748"/>
      <c r="Q447" s="747" t="str">
        <f>VLOOKUP($C428,'2026年度(D1後期)'!$B$5:$N$207,COLUMN('2026年度(D1後期)'!$I$5)+1,0)&amp;""</f>
        <v/>
      </c>
      <c r="R447" s="748"/>
      <c r="S447" s="747" t="str">
        <f>VLOOKUP($C428,'2026年度(D23後期)'!$B$5:$N$207,COLUMN('2026年度(D23後期)'!$I$5)+1,0)&amp;""</f>
        <v/>
      </c>
      <c r="T447" s="748"/>
      <c r="Z447" s="755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</row>
    <row r="448" spans="1:74" ht="13.5" customHeight="1">
      <c r="A448" s="756"/>
      <c r="B448" s="16" t="s">
        <v>68</v>
      </c>
      <c r="C448" s="789"/>
      <c r="D448" s="807"/>
      <c r="E448" s="743"/>
      <c r="F448" s="744"/>
      <c r="G448" s="743"/>
      <c r="H448" s="744"/>
      <c r="I448" s="743"/>
      <c r="J448" s="744"/>
      <c r="K448" s="745"/>
      <c r="L448" s="745"/>
      <c r="M448" s="746"/>
      <c r="N448" s="744"/>
      <c r="O448" s="745"/>
      <c r="P448" s="744"/>
      <c r="Q448" s="745"/>
      <c r="R448" s="744"/>
      <c r="S448" s="745"/>
      <c r="T448" s="744"/>
      <c r="Z448" s="756"/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3.5" customHeight="1">
      <c r="A449" s="755" t="s">
        <v>112</v>
      </c>
      <c r="B449" s="15" t="s">
        <v>53</v>
      </c>
      <c r="C449" s="751" t="str">
        <f>VLOOKUP($C428,'2026年度(1年後期)'!$B$5:$N$207,COLUMN('2026年度(1年後期)'!$K$5),0)&amp;""</f>
        <v/>
      </c>
      <c r="D449" s="752"/>
      <c r="E449" s="757" t="str">
        <f>VLOOKUP($C428,'2026年度(2年後期)'!$B$5:$N$207,COLUMN('2026年度(2年後期)'!$K$5),0)&amp;""</f>
        <v/>
      </c>
      <c r="F449" s="752"/>
      <c r="G449" s="757" t="str">
        <f>VLOOKUP($C428,'2026年度(3年後期)'!$B$5:$N$207,COLUMN('2026年度(3年後期)'!$K$5),0)&amp;""</f>
        <v/>
      </c>
      <c r="H449" s="752"/>
      <c r="I449" s="757" t="str">
        <f>VLOOKUP($C428,'2026年度(4年後期)'!$B$5:$N$206,COLUMN('2026年度(4年後期)'!$K$5),0)&amp;""</f>
        <v/>
      </c>
      <c r="J449" s="752"/>
      <c r="K449" s="753" t="str">
        <f>VLOOKUP($C428,'2026年度(助産後期)'!$B$5:$N$207,COLUMN('2026年度(助産後期)'!$K$5),0)&amp;""</f>
        <v/>
      </c>
      <c r="L449" s="753"/>
      <c r="M449" s="751" t="str">
        <f>VLOOKUP($C428,'2026年度(M1後期)'!$B$5:$N$207,COLUMN('2026年度(M1後期)'!$K$5),0)&amp;""</f>
        <v/>
      </c>
      <c r="N449" s="752"/>
      <c r="O449" s="753" t="str">
        <f>VLOOKUP($C428,'2026年度(M2後期)'!$B$5:$N$207,COLUMN('2026年度(M2後期)'!$K$5),0)&amp;""</f>
        <v/>
      </c>
      <c r="P449" s="752"/>
      <c r="Q449" s="753" t="str">
        <f>VLOOKUP($C428,'2026年度(D1後期)'!$B$5:$N$207,COLUMN('2026年度(D1後期)'!$K$5),0)&amp;""</f>
        <v/>
      </c>
      <c r="R449" s="752"/>
      <c r="S449" s="753" t="str">
        <f>VLOOKUP($C428,'2026年度(D23後期)'!$B$5:$N$207,COLUMN('2026年度(D23後期)'!$K$5),0)&amp;""</f>
        <v/>
      </c>
      <c r="T449" s="752"/>
      <c r="U449" s="21"/>
      <c r="Z449" s="755" t="str">
        <f>A449</f>
        <v>５時限（16：50～18：20）</v>
      </c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</row>
    <row r="450" spans="1:74" ht="15" customHeight="1">
      <c r="A450" s="755"/>
      <c r="B450" s="15" t="s">
        <v>61</v>
      </c>
      <c r="C450" s="749" t="str">
        <f>IFERROR(VLOOKUP(C449,科目・教員!$A$2:$B$342,2,0),"")</f>
        <v/>
      </c>
      <c r="D450" s="748"/>
      <c r="E450" s="750" t="str">
        <f>IFERROR(VLOOKUP(E449,科目・教員!$A$2:$B$342,2,0),"")</f>
        <v/>
      </c>
      <c r="F450" s="748"/>
      <c r="G450" s="750" t="str">
        <f>IFERROR(VLOOKUP(G449,科目・教員!$A$2:$B$342,2,0),"")</f>
        <v/>
      </c>
      <c r="H450" s="748"/>
      <c r="I450" s="750" t="str">
        <f>IFERROR(VLOOKUP(I449,科目・教員!$A$2:$B$342,2,0),"")</f>
        <v/>
      </c>
      <c r="J450" s="748"/>
      <c r="K450" s="747" t="str">
        <f>IFERROR(VLOOKUP(K449,科目・教員!$A$2:$B$342,2,0),"")</f>
        <v/>
      </c>
      <c r="L450" s="747"/>
      <c r="M450" s="749" t="str">
        <f>IFERROR(VLOOKUP(M449,科目・教員!$A$2:$B$342,2,0),"")</f>
        <v/>
      </c>
      <c r="N450" s="748"/>
      <c r="O450" s="747" t="str">
        <f>IFERROR(VLOOKUP(O449,科目・教員!$A$2:$B$342,2,0),"")</f>
        <v/>
      </c>
      <c r="P450" s="748"/>
      <c r="Q450" s="747" t="str">
        <f>IFERROR(VLOOKUP(Q449,科目・教員!$A$2:$B$342,2,0),"")</f>
        <v/>
      </c>
      <c r="R450" s="748"/>
      <c r="S450" s="747" t="str">
        <f>IFERROR(VLOOKUP(S449,科目・教員!$A$2:$B$342,2,0),"")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5"/>
      <c r="B451" s="15" t="s">
        <v>65</v>
      </c>
      <c r="C451" s="749" t="str">
        <f>VLOOKUP($C428,'2026年度(1年後期)'!$B$5:$N$207,COLUMN('2026年度(1年後期)'!$K$5)+1,0)&amp;""</f>
        <v/>
      </c>
      <c r="D451" s="748"/>
      <c r="E451" s="750" t="str">
        <f>VLOOKUP($C428,'2026年度(2年後期)'!$B$5:$N$207,COLUMN('2026年度(2年後期)'!$K$5)+1,0)&amp;""</f>
        <v/>
      </c>
      <c r="F451" s="748"/>
      <c r="G451" s="750" t="str">
        <f>VLOOKUP($C428,'2026年度(3年後期)'!$B$5:$N$207,COLUMN('2026年度(3年後期)'!$K$5)+1,0)&amp;""</f>
        <v/>
      </c>
      <c r="H451" s="748"/>
      <c r="I451" s="750" t="str">
        <f>VLOOKUP($C428,'2026年度(4年後期)'!$B$5:$N$206,COLUMN('2026年度(4年後期)'!$K$5)+1,0)&amp;""</f>
        <v/>
      </c>
      <c r="J451" s="748"/>
      <c r="K451" s="747" t="str">
        <f>VLOOKUP($C428,'2026年度(助産後期)'!$B$5:$N$207,COLUMN('2026年度(助産後期)'!$K$5)+1,0)&amp;""</f>
        <v/>
      </c>
      <c r="L451" s="747"/>
      <c r="M451" s="749" t="str">
        <f>VLOOKUP($C428,'2026年度(M1後期)'!$B$5:$N$207,COLUMN('2026年度(M1後期)'!$K$5)+1,0)&amp;""</f>
        <v/>
      </c>
      <c r="N451" s="748"/>
      <c r="O451" s="747" t="str">
        <f>VLOOKUP($C428,'2026年度(M2後期)'!$B$5:$N$207,COLUMN('2026年度(M2後期)'!$K$5)+1,0)&amp;""</f>
        <v/>
      </c>
      <c r="P451" s="748"/>
      <c r="Q451" s="747" t="str">
        <f>VLOOKUP($C428,'2026年度(D1後期)'!$B$5:$N$207,COLUMN('2026年度(D1後期)'!$K$5)+1,0)&amp;""</f>
        <v/>
      </c>
      <c r="R451" s="748"/>
      <c r="S451" s="747" t="str">
        <f>VLOOKUP($C428,'2026年度(D23後期)'!$B$5:$N$207,COLUMN('2026年度(D23後期)'!$K$5)+1,0)&amp;""</f>
        <v/>
      </c>
      <c r="T451" s="748"/>
      <c r="U451" s="21"/>
      <c r="Z451" s="755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</row>
    <row r="452" spans="1:74" ht="13.5" customHeight="1">
      <c r="A452" s="756"/>
      <c r="B452" s="16" t="s">
        <v>68</v>
      </c>
      <c r="C452" s="746"/>
      <c r="D452" s="744"/>
      <c r="E452" s="743"/>
      <c r="F452" s="744"/>
      <c r="G452" s="743"/>
      <c r="H452" s="744"/>
      <c r="I452" s="743"/>
      <c r="J452" s="744"/>
      <c r="K452" s="745"/>
      <c r="L452" s="745"/>
      <c r="M452" s="746"/>
      <c r="N452" s="744"/>
      <c r="O452" s="745"/>
      <c r="P452" s="744"/>
      <c r="Q452" s="745"/>
      <c r="R452" s="744"/>
      <c r="S452" s="745"/>
      <c r="T452" s="744"/>
      <c r="U452" s="22"/>
      <c r="V452" s="19"/>
      <c r="W452" s="19"/>
      <c r="X452" s="19"/>
      <c r="Y452" s="19"/>
      <c r="Z452" s="756"/>
      <c r="AA452" s="735"/>
      <c r="AB452" s="735"/>
      <c r="AC452" s="735"/>
      <c r="AD452" s="735"/>
      <c r="AE452" s="735"/>
      <c r="AF452" s="735"/>
      <c r="AG452" s="735"/>
      <c r="AH452" s="735"/>
      <c r="AI452" s="735"/>
      <c r="AJ452" s="735"/>
      <c r="AK452" s="735"/>
      <c r="AL452" s="735"/>
      <c r="AM452" s="735"/>
      <c r="AN452" s="735"/>
      <c r="AO452" s="735"/>
      <c r="AP452" s="735"/>
      <c r="AQ452" s="735"/>
      <c r="AR452" s="735"/>
      <c r="AS452" s="735"/>
      <c r="AT452" s="735"/>
      <c r="AU452" s="735"/>
      <c r="AV452" s="735"/>
      <c r="AW452" s="735"/>
      <c r="AX452" s="735"/>
      <c r="AY452" s="735"/>
      <c r="AZ452" s="735"/>
      <c r="BA452" s="735"/>
      <c r="BB452" s="735"/>
      <c r="BC452" s="735"/>
      <c r="BD452" s="735"/>
      <c r="BE452" s="735"/>
      <c r="BF452" s="735"/>
      <c r="BG452" s="735"/>
      <c r="BH452" s="735"/>
      <c r="BI452" s="735"/>
      <c r="BJ452" s="735"/>
      <c r="BK452" s="735"/>
      <c r="BL452" s="735"/>
      <c r="BM452" s="735"/>
      <c r="BN452" s="735"/>
      <c r="BO452" s="735"/>
      <c r="BP452" s="735"/>
      <c r="BQ452" s="735"/>
      <c r="BR452" s="735"/>
      <c r="BS452" s="735"/>
      <c r="BT452" s="735"/>
      <c r="BU452" s="735"/>
      <c r="BV452" s="735"/>
    </row>
    <row r="453" spans="1:74" ht="21">
      <c r="A453" s="5"/>
      <c r="B453" s="6"/>
      <c r="C453" s="791">
        <f>C428+1</f>
        <v>46314</v>
      </c>
      <c r="D453" s="791"/>
      <c r="E453" s="791"/>
      <c r="F453" s="791"/>
      <c r="G453" s="791"/>
      <c r="H453" s="791"/>
      <c r="I453" s="791"/>
      <c r="J453" s="791"/>
      <c r="K453" s="791"/>
      <c r="L453" s="791"/>
      <c r="M453" s="791"/>
      <c r="N453" s="791"/>
      <c r="O453" s="791"/>
      <c r="P453" s="791"/>
      <c r="Q453" s="791"/>
      <c r="R453" s="791"/>
      <c r="S453" s="791"/>
      <c r="T453" s="791"/>
      <c r="U453" s="842">
        <f>C453</f>
        <v>46314</v>
      </c>
      <c r="V453" s="843"/>
      <c r="W453" s="843"/>
      <c r="X453" s="843"/>
      <c r="Y453" s="843"/>
      <c r="Z453" s="844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5" t="s">
        <v>52</v>
      </c>
      <c r="B454" s="12" t="s">
        <v>53</v>
      </c>
      <c r="C454" s="787" t="str">
        <f>VLOOKUP($C453,'2026年度(1年後期)'!$B$5:$N$207,COLUMN('2026年度(1年後期)'!$C$5),0)&amp;""</f>
        <v>心と発達</v>
      </c>
      <c r="D454" s="788"/>
      <c r="E454" s="771" t="str">
        <f>VLOOKUP($C453,'2026年度(2年後期)'!$B$5:$N$207,COLUMN('2026年度(2年後期)'!$C$5),0)&amp;""</f>
        <v>成人看護援助論Ⅱ</v>
      </c>
      <c r="F454" s="768"/>
      <c r="G454" s="771" t="str">
        <f>VLOOKUP($C453,'2026年度(3年後期)'!$B$5:$N$207,COLUMN('2026年度(3年後期)'!$C$5),0)&amp;""</f>
        <v>領域別実習</v>
      </c>
      <c r="H454" s="768"/>
      <c r="I454" s="771" t="str">
        <f>VLOOKUP($C453,'2026年度(4年後期)'!$B$5:$N$206,COLUMN('2026年度(4年後期)'!$C$5),0)&amp;""</f>
        <v>卒業研究Ⅱ</v>
      </c>
      <c r="J454" s="768"/>
      <c r="K454" s="752" t="str">
        <f>VLOOKUP($C453,'2026年度(助産後期)'!$B$5:$N$207,COLUMN('2026年度(助産後期)'!$C$5),0)&amp;""</f>
        <v>助産学実習Ⅰ</v>
      </c>
      <c r="L454" s="769"/>
      <c r="M454" s="778" t="str">
        <f>VLOOKUP($C453,'2026年度(M1後期)'!$B$5:$N$207,COLUMN('2026年度(M1後期)'!$C$5),0)&amp;""</f>
        <v>政策医療看護倫理</v>
      </c>
      <c r="N454" s="769"/>
      <c r="O454" s="771" t="str">
        <f>VLOOKUP($C453,'2026年度(M2後期)'!$B$5:$N$207,COLUMN('2026年度(M2後期)'!$C$5),0)&amp;""</f>
        <v>特別研究</v>
      </c>
      <c r="P454" s="768"/>
      <c r="Q454" s="771" t="str">
        <f>VLOOKUP($C453,'2026年度(D1後期)'!$B$5:$N$207,COLUMN('2026年度(D1後期)'!$C$5),0)&amp;""</f>
        <v/>
      </c>
      <c r="R454" s="768"/>
      <c r="S454" s="752" t="str">
        <f>VLOOKUP($C453,'2026年度(D23後期)'!$B$5:$N$207,COLUMN('2026年度(D23後期)'!$C$5),0)&amp;""</f>
        <v>特別研究</v>
      </c>
      <c r="T454" s="768"/>
      <c r="U454" s="25"/>
      <c r="Z454" s="754" t="str">
        <f>A454</f>
        <v xml:space="preserve">１時限（09：20～10：50） </v>
      </c>
      <c r="AA454" s="733" t="s">
        <v>282</v>
      </c>
      <c r="AB454" s="733"/>
      <c r="AC454" s="733"/>
      <c r="AD454" s="733"/>
      <c r="AE454" s="733"/>
      <c r="AF454" s="733"/>
      <c r="AG454" s="733" t="s">
        <v>249</v>
      </c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 t="s">
        <v>283</v>
      </c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</row>
    <row r="455" spans="1:74" ht="13.5" customHeight="1">
      <c r="A455" s="755"/>
      <c r="B455" s="15" t="s">
        <v>61</v>
      </c>
      <c r="C455" s="785" t="str">
        <f>IFERROR(VLOOKUP(C454,科目・教員!$A$2:$B$342,2,0),"")</f>
        <v>松本　聡子</v>
      </c>
      <c r="D455" s="786"/>
      <c r="E455" s="762" t="str">
        <f>IFERROR(VLOOKUP(E454,科目・教員!$A$2:$B$342,2,0),"")</f>
        <v>藤澤　雄太</v>
      </c>
      <c r="F455" s="761"/>
      <c r="G455" s="762" t="str">
        <f>IFERROR(VLOOKUP(G454,科目・教員!$A$2:$B$342,2,0),"")</f>
        <v/>
      </c>
      <c r="H455" s="761"/>
      <c r="I455" s="762" t="str">
        <f>IFERROR(VLOOKUP(I454,科目・教員!$A$2:$B$342,2,0),"")</f>
        <v>各担当教員</v>
      </c>
      <c r="J455" s="761"/>
      <c r="K455" s="748" t="str">
        <f>IFERROR(VLOOKUP(K454,科目・教員!$A$2:$B$342,2,0),"")</f>
        <v>池田　真弓</v>
      </c>
      <c r="L455" s="764"/>
      <c r="M455" s="760" t="str">
        <f>IFERROR(VLOOKUP(M454,科目・教員!$A$2:$B$342,2,0),"")</f>
        <v>来生　奈巳子</v>
      </c>
      <c r="N455" s="761"/>
      <c r="O455" s="762" t="str">
        <f>IFERROR(VLOOKUP(O454,科目・教員!$A$2:$B$342,2,0),"")</f>
        <v/>
      </c>
      <c r="P455" s="761"/>
      <c r="Q455" s="762" t="str">
        <f>IFERROR(VLOOKUP(Q454,科目・教員!$A$2:$B$342,2,0),"")</f>
        <v/>
      </c>
      <c r="R455" s="761"/>
      <c r="S455" s="748" t="str">
        <f>IFERROR(VLOOKUP(S454,科目・教員!$A$2:$B$342,2,0),"")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5"/>
      <c r="B456" s="15" t="s">
        <v>65</v>
      </c>
      <c r="C456" s="785" t="str">
        <f>VLOOKUP($C453,'2026年度(1年後期)'!$B$5:$N$207,COLUMN('2026年度(1年後期)'!$C$5)+1,0)&amp;""</f>
        <v>101</v>
      </c>
      <c r="D456" s="786"/>
      <c r="E456" s="762" t="str">
        <f>VLOOKUP($C453,'2026年度(2年後期)'!$B$5:$N$207,COLUMN('2026年度(2年後期)'!$C$5)+1,0)&amp;""</f>
        <v>201</v>
      </c>
      <c r="F456" s="761"/>
      <c r="G456" s="762" t="str">
        <f>VLOOKUP($C453,'2026年度(3年後期)'!$B$5:$N$207,COLUMN('2026年度(3年後期)'!$C$5)+1,0)&amp;""</f>
        <v/>
      </c>
      <c r="H456" s="761"/>
      <c r="I456" s="762" t="str">
        <f>VLOOKUP($C453,'2026年度(4年後期)'!$B$5:$N$206,COLUMN('2026年度(4年後期)'!$C$5)+1,0)&amp;""</f>
        <v/>
      </c>
      <c r="J456" s="761"/>
      <c r="K456" s="748" t="str">
        <f>VLOOKUP($C453,'2026年度(助産後期)'!$B$5:$N$207,COLUMN('2026年度(助産後期)'!$C$5)+1,0)&amp;""</f>
        <v/>
      </c>
      <c r="L456" s="764"/>
      <c r="M456" s="760" t="str">
        <f>VLOOKUP($C453,'2026年度(M1後期)'!$B$5:$N$207,COLUMN('2026年度(M1後期)'!$C$5)+1,0)&amp;""</f>
        <v>臨床講義室1</v>
      </c>
      <c r="N456" s="761"/>
      <c r="O456" s="762" t="str">
        <f>VLOOKUP($C453,'2026年度(M2後期)'!$B$5:$N$207,COLUMN('2026年度(M2後期)'!$C$5)+1,0)&amp;""</f>
        <v/>
      </c>
      <c r="P456" s="761"/>
      <c r="Q456" s="762" t="str">
        <f>VLOOKUP($C453,'2026年度(D1後期)'!$B$5:$N$207,COLUMN('2026年度(D1後期)'!$C$5)+1,0)&amp;""</f>
        <v/>
      </c>
      <c r="R456" s="761"/>
      <c r="S456" s="748" t="str">
        <f>VLOOKUP($C453,'2026年度(D23後期)'!$B$5:$N$207,COLUMN('2026年度(D23後期)'!$C$5)+1,0)&amp;""</f>
        <v/>
      </c>
      <c r="T456" s="761"/>
      <c r="U456" s="25"/>
      <c r="Z456" s="755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</row>
    <row r="457" spans="1:74" ht="13.5" customHeight="1">
      <c r="A457" s="756"/>
      <c r="B457" s="16" t="s">
        <v>68</v>
      </c>
      <c r="C457" s="792" t="s">
        <v>284</v>
      </c>
      <c r="D457" s="793"/>
      <c r="E457" s="743"/>
      <c r="F457" s="765"/>
      <c r="G457" s="743"/>
      <c r="H457" s="765"/>
      <c r="I457" s="743"/>
      <c r="J457" s="765"/>
      <c r="K457" s="745"/>
      <c r="L457" s="766"/>
      <c r="M457" s="776"/>
      <c r="N457" s="765"/>
      <c r="O457" s="743"/>
      <c r="P457" s="765"/>
      <c r="Q457" s="743"/>
      <c r="R457" s="765"/>
      <c r="S457" s="745"/>
      <c r="T457" s="765"/>
      <c r="U457" s="25"/>
      <c r="Z457" s="756"/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55" t="s">
        <v>73</v>
      </c>
      <c r="B458" s="15" t="s">
        <v>53</v>
      </c>
      <c r="C458" s="767" t="str">
        <f>VLOOKUP($C453,'2026年度(1年後期)'!$B$5:$N$207,COLUMN('2026年度(1年後期)'!$E$5),0)&amp;""</f>
        <v>知の探求</v>
      </c>
      <c r="D458" s="768"/>
      <c r="E458" s="771" t="str">
        <f>VLOOKUP($C453,'2026年度(2年後期)'!$B$5:$N$207,COLUMN('2026年度(2年後期)'!$E$5),0)&amp;""</f>
        <v>基礎看護学実習Ⅱオリエンテーション③</v>
      </c>
      <c r="F458" s="768"/>
      <c r="G458" s="771" t="str">
        <f>VLOOKUP($C453,'2026年度(3年後期)'!$B$5:$N$207,COLUMN('2026年度(3年後期)'!$E$5),0)&amp;""</f>
        <v>領域別実習</v>
      </c>
      <c r="H458" s="768"/>
      <c r="I458" s="771" t="str">
        <f>VLOOKUP($C453,'2026年度(4年後期)'!$B$5:$N$206,COLUMN('2026年度(4年後期)'!$E$5),0)&amp;""</f>
        <v/>
      </c>
      <c r="J458" s="768"/>
      <c r="K458" s="752" t="str">
        <f>VLOOKUP($C453,'2026年度(助産後期)'!$B$5:$N$207,COLUMN('2026年度(助産後期)'!$E$5),0)&amp;""</f>
        <v>助産学実習Ⅰ</v>
      </c>
      <c r="L458" s="769"/>
      <c r="M458" s="767" t="str">
        <f>VLOOKUP($C453,'2026年度(M1後期)'!$B$5:$N$207,COLUMN('2026年度(M1後期)'!$E$5),0)&amp;""</f>
        <v>政策医療看護倫理</v>
      </c>
      <c r="N458" s="768"/>
      <c r="O458" s="752" t="str">
        <f>VLOOKUP($C453,'2026年度(M2後期)'!$B$5:$N$207,COLUMN('2026年度(M2後期)'!$E$5),0)&amp;""</f>
        <v>特別研究</v>
      </c>
      <c r="P458" s="768"/>
      <c r="Q458" s="752" t="str">
        <f>VLOOKUP($C453,'2026年度(D1後期)'!$B$5:$N$207,COLUMN('2026年度(D1後期)'!$E$5),0)&amp;""</f>
        <v/>
      </c>
      <c r="R458" s="768"/>
      <c r="S458" s="752" t="str">
        <f>VLOOKUP($C453,'2026年度(D23後期)'!$B$5:$N$207,COLUMN('2026年度(D23後期)'!$E$5),0)&amp;""</f>
        <v>特別研究</v>
      </c>
      <c r="T458" s="768"/>
      <c r="U458" s="718" t="s">
        <v>200</v>
      </c>
      <c r="Z458" s="755" t="str">
        <f>A458</f>
        <v>２時限（11：00～12：30）</v>
      </c>
      <c r="AA458" s="733" t="s">
        <v>144</v>
      </c>
      <c r="AB458" s="733"/>
      <c r="AC458" s="733"/>
      <c r="AD458" s="733"/>
      <c r="AE458" s="733"/>
      <c r="AF458" s="733"/>
      <c r="AG458" s="733" t="s">
        <v>130</v>
      </c>
      <c r="AH458" s="733" t="s">
        <v>130</v>
      </c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 t="s">
        <v>93</v>
      </c>
      <c r="AX458" s="733"/>
      <c r="AY458" s="733"/>
      <c r="AZ458" s="733"/>
      <c r="BA458" s="733" t="s">
        <v>283</v>
      </c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</row>
    <row r="459" spans="1:74" ht="13.5" customHeight="1">
      <c r="A459" s="755"/>
      <c r="B459" s="15" t="s">
        <v>61</v>
      </c>
      <c r="C459" s="763" t="str">
        <f>IFERROR(VLOOKUP(C458,科目・教員!$A$2:$B$342,2,0),"")</f>
        <v>須藤　恭子</v>
      </c>
      <c r="D459" s="761"/>
      <c r="E459" s="762" t="str">
        <f>IFERROR(VLOOKUP(E458,科目・教員!$A$2:$B$342,2,0),"")</f>
        <v/>
      </c>
      <c r="F459" s="761"/>
      <c r="G459" s="762" t="str">
        <f>IFERROR(VLOOKUP(G458,科目・教員!$A$2:$B$342,2,0),"")</f>
        <v/>
      </c>
      <c r="H459" s="761"/>
      <c r="I459" s="762" t="str">
        <f>IFERROR(VLOOKUP(I458,科目・教員!$A$2:$B$342,2,0),"")</f>
        <v/>
      </c>
      <c r="J459" s="761"/>
      <c r="K459" s="748" t="str">
        <f>IFERROR(VLOOKUP(K458,科目・教員!$A$2:$B$342,2,0),"")</f>
        <v>池田　真弓</v>
      </c>
      <c r="L459" s="764"/>
      <c r="M459" s="763" t="str">
        <f>IFERROR(VLOOKUP(M458,科目・教員!$A$2:$B$342,2,0),"")</f>
        <v>来生　奈巳子</v>
      </c>
      <c r="N459" s="761"/>
      <c r="O459" s="748" t="str">
        <f>IFERROR(VLOOKUP(O458,科目・教員!$A$2:$B$342,2,0),"")</f>
        <v/>
      </c>
      <c r="P459" s="761"/>
      <c r="Q459" s="748" t="str">
        <f>IFERROR(VLOOKUP(Q458,科目・教員!$A$2:$B$342,2,0),"")</f>
        <v/>
      </c>
      <c r="R459" s="761"/>
      <c r="S459" s="748" t="str">
        <f>IFERROR(VLOOKUP(S458,科目・教員!$A$2:$B$342,2,0),"")</f>
        <v/>
      </c>
      <c r="T459" s="761"/>
      <c r="U459" s="718" t="s">
        <v>96</v>
      </c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55"/>
      <c r="B460" s="15" t="s">
        <v>65</v>
      </c>
      <c r="C460" s="763" t="str">
        <f>VLOOKUP($C453,'2026年度(1年後期)'!$B$5:$N$207,COLUMN('2026年度(1年後期)'!$E$5)+1,0)&amp;""</f>
        <v>101</v>
      </c>
      <c r="D460" s="761"/>
      <c r="E460" s="762" t="str">
        <f>VLOOKUP($C453,'2026年度(2年後期)'!$B$5:$N$207,COLUMN('2026年度(2年後期)'!$E$5)+1,0)&amp;""</f>
        <v>201･202</v>
      </c>
      <c r="F460" s="761"/>
      <c r="G460" s="762" t="str">
        <f>VLOOKUP($C453,'2026年度(3年後期)'!$B$5:$N$207,COLUMN('2026年度(3年後期)'!$E$5)+1,0)&amp;""</f>
        <v/>
      </c>
      <c r="H460" s="761"/>
      <c r="I460" s="762" t="str">
        <f>VLOOKUP($C453,'2026年度(4年後期)'!$B$5:$N$206,COLUMN('2026年度(4年後期)'!$E$5)+1,0)&amp;""</f>
        <v/>
      </c>
      <c r="J460" s="761"/>
      <c r="K460" s="748" t="str">
        <f>VLOOKUP($C453,'2026年度(助産後期)'!$B$5:$N$207,COLUMN('2026年度(助産後期)'!$E$5)+1,0)&amp;""</f>
        <v/>
      </c>
      <c r="L460" s="764"/>
      <c r="M460" s="763" t="str">
        <f>VLOOKUP($C453,'2026年度(M1後期)'!$B$5:$N$207,COLUMN('2026年度(M1後期)'!$E$5)+1,0)&amp;""</f>
        <v>臨床講義室1</v>
      </c>
      <c r="N460" s="761"/>
      <c r="O460" s="748" t="str">
        <f>VLOOKUP($C453,'2026年度(M2後期)'!$B$5:$N$207,COLUMN('2026年度(M2後期)'!$E$5)+1,0)&amp;""</f>
        <v/>
      </c>
      <c r="P460" s="761"/>
      <c r="Q460" s="748" t="str">
        <f>VLOOKUP($C453,'2026年度(D1後期)'!$B$5:$N$207,COLUMN('2026年度(D1後期)'!$E$5)+1,0)&amp;""</f>
        <v/>
      </c>
      <c r="R460" s="761"/>
      <c r="S460" s="748" t="str">
        <f>VLOOKUP($C453,'2026年度(D23後期)'!$B$5:$N$207,COLUMN('2026年度(D23後期)'!$E$5)+1,0)&amp;""</f>
        <v/>
      </c>
      <c r="T460" s="761"/>
      <c r="U460" s="718" t="s">
        <v>99</v>
      </c>
      <c r="Z460" s="755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</row>
    <row r="461" spans="1:74" ht="13.5" customHeight="1">
      <c r="A461" s="770"/>
      <c r="B461" s="16" t="s">
        <v>68</v>
      </c>
      <c r="C461" s="746"/>
      <c r="D461" s="744"/>
      <c r="E461" s="743"/>
      <c r="F461" s="744"/>
      <c r="G461" s="743"/>
      <c r="H461" s="744"/>
      <c r="I461" s="743"/>
      <c r="J461" s="744"/>
      <c r="K461" s="745"/>
      <c r="L461" s="745"/>
      <c r="M461" s="746"/>
      <c r="N461" s="744"/>
      <c r="O461" s="745"/>
      <c r="P461" s="744"/>
      <c r="Q461" s="745"/>
      <c r="R461" s="744"/>
      <c r="S461" s="745"/>
      <c r="T461" s="744"/>
      <c r="U461" s="718" t="s">
        <v>101</v>
      </c>
      <c r="Z461" s="756"/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54" t="s">
        <v>79</v>
      </c>
      <c r="B462" s="17" t="s">
        <v>80</v>
      </c>
      <c r="C462" s="767"/>
      <c r="D462" s="768"/>
      <c r="E462" s="771"/>
      <c r="F462" s="768"/>
      <c r="G462" s="771"/>
      <c r="H462" s="768"/>
      <c r="I462" s="771"/>
      <c r="J462" s="768"/>
      <c r="K462" s="752"/>
      <c r="L462" s="769"/>
      <c r="M462" s="767"/>
      <c r="N462" s="768"/>
      <c r="O462" s="752"/>
      <c r="P462" s="768"/>
      <c r="Q462" s="752"/>
      <c r="R462" s="768"/>
      <c r="S462" s="752"/>
      <c r="T462" s="768"/>
      <c r="U462" s="21"/>
      <c r="Z462" s="755" t="str">
        <f>A462</f>
        <v>昼休み（12：30～13：30）</v>
      </c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</row>
    <row r="463" spans="1:74" ht="13.5" customHeight="1">
      <c r="A463" s="755"/>
      <c r="B463" s="17" t="s">
        <v>83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5"/>
      <c r="B464" s="17" t="s">
        <v>65</v>
      </c>
      <c r="C464" s="763"/>
      <c r="D464" s="761"/>
      <c r="E464" s="762"/>
      <c r="F464" s="761"/>
      <c r="G464" s="762"/>
      <c r="H464" s="761"/>
      <c r="I464" s="762"/>
      <c r="J464" s="761"/>
      <c r="K464" s="748"/>
      <c r="L464" s="764"/>
      <c r="M464" s="763"/>
      <c r="N464" s="761"/>
      <c r="O464" s="748"/>
      <c r="P464" s="761"/>
      <c r="Q464" s="748"/>
      <c r="R464" s="761"/>
      <c r="S464" s="748"/>
      <c r="T464" s="761"/>
      <c r="U464" s="21"/>
      <c r="Z464" s="755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</row>
    <row r="465" spans="1:74" ht="13.5" customHeight="1">
      <c r="A465" s="756"/>
      <c r="B465" s="18" t="s">
        <v>68</v>
      </c>
      <c r="C465" s="772"/>
      <c r="D465" s="773"/>
      <c r="E465" s="774"/>
      <c r="F465" s="773"/>
      <c r="G465" s="774"/>
      <c r="H465" s="773"/>
      <c r="I465" s="774"/>
      <c r="J465" s="773"/>
      <c r="K465" s="775"/>
      <c r="L465" s="775"/>
      <c r="M465" s="772"/>
      <c r="N465" s="773"/>
      <c r="O465" s="775"/>
      <c r="P465" s="773"/>
      <c r="Q465" s="775"/>
      <c r="R465" s="773"/>
      <c r="S465" s="775"/>
      <c r="T465" s="773"/>
      <c r="U465" s="21"/>
      <c r="Z465" s="756"/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55" t="s">
        <v>87</v>
      </c>
      <c r="B466" s="15" t="s">
        <v>53</v>
      </c>
      <c r="C466" s="751" t="str">
        <f>VLOOKUP($C453,'2026年度(1年後期)'!$B$5:$N$207,COLUMN('2026年度(1年後期)'!$G$5),0)&amp;""</f>
        <v>微生物と人間</v>
      </c>
      <c r="D466" s="752"/>
      <c r="E466" s="806" t="str">
        <f>VLOOKUP($C453,'2026年度(2年後期)'!$B$5:$N$207,COLUMN('2026年度(2年後期)'!$G$5),0)&amp;""</f>
        <v>英語Ⅳ</v>
      </c>
      <c r="F466" s="784"/>
      <c r="G466" s="757" t="str">
        <f>VLOOKUP($C453,'2026年度(3年後期)'!$B$5:$N$207,COLUMN('2026年度(3年後期)'!$G$5),0)&amp;""</f>
        <v>領域別実習</v>
      </c>
      <c r="H466" s="752"/>
      <c r="I466" s="757" t="str">
        <f>VLOOKUP($C453,'2026年度(4年後期)'!$B$5:$N$206,COLUMN('2026年度(4年後期)'!$G$5),0)&amp;""</f>
        <v/>
      </c>
      <c r="J466" s="752"/>
      <c r="K466" s="753" t="str">
        <f>VLOOKUP($C453,'2026年度(助産後期)'!$B$5:$N$207,COLUMN('2026年度(助産後期)'!$G$5),0)&amp;""</f>
        <v>助産学実習Ⅰ</v>
      </c>
      <c r="L466" s="753"/>
      <c r="M466" s="751" t="str">
        <f>VLOOKUP($C453,'2026年度(M1後期)'!$B$5:$N$207,COLUMN('2026年度(M1後期)'!$G$5),0)&amp;""</f>
        <v>看護理論</v>
      </c>
      <c r="N466" s="752"/>
      <c r="O466" s="753" t="str">
        <f>VLOOKUP($C453,'2026年度(M2後期)'!$B$5:$N$207,COLUMN('2026年度(M2後期)'!$G$5),0)&amp;""</f>
        <v>特別研究</v>
      </c>
      <c r="P466" s="752"/>
      <c r="Q466" s="753" t="str">
        <f>VLOOKUP($C453,'2026年度(D1後期)'!$B$5:$N$207,COLUMN('2026年度(D1後期)'!$G$5),0)&amp;""</f>
        <v/>
      </c>
      <c r="R466" s="752"/>
      <c r="S466" s="753" t="str">
        <f>VLOOKUP($C453,'2026年度(D23後期)'!$B$5:$N$207,COLUMN('2026年度(D23後期)'!$G$5),0)&amp;""</f>
        <v>特別研究</v>
      </c>
      <c r="T466" s="752"/>
      <c r="U466" s="676" t="s">
        <v>88</v>
      </c>
      <c r="Z466" s="755" t="str">
        <f>A466</f>
        <v>３時限（13：30～15：00）</v>
      </c>
      <c r="AA466" s="733" t="s">
        <v>133</v>
      </c>
      <c r="AB466" s="733"/>
      <c r="AC466" s="733"/>
      <c r="AD466" s="733"/>
      <c r="AE466" s="733"/>
      <c r="AF466" s="733"/>
      <c r="AG466" s="733" t="s">
        <v>146</v>
      </c>
      <c r="AH466" s="733" t="s">
        <v>285</v>
      </c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</row>
    <row r="467" spans="1:74" ht="13.5" customHeight="1">
      <c r="A467" s="755"/>
      <c r="B467" s="15" t="s">
        <v>61</v>
      </c>
      <c r="C467" s="749" t="str">
        <f>IFERROR(VLOOKUP(C466,科目・教員!$A$2:$B$342,2,0),"")</f>
        <v>森　那美子</v>
      </c>
      <c r="D467" s="748"/>
      <c r="E467" s="805" t="str">
        <f>IFERROR(VLOOKUP(E466,科目・教員!$A$2:$B$342,2,0),"")</f>
        <v>ﾊﾟｳﾗ･ﾍﾞﾙｳﾞｧﾝｹﾙ</v>
      </c>
      <c r="F467" s="782"/>
      <c r="G467" s="750" t="str">
        <f>IFERROR(VLOOKUP(G466,科目・教員!$A$2:$B$342,2,0),"")</f>
        <v/>
      </c>
      <c r="H467" s="748"/>
      <c r="I467" s="750" t="str">
        <f>IFERROR(VLOOKUP(I466,科目・教員!$A$2:$B$342,2,0),"")</f>
        <v/>
      </c>
      <c r="J467" s="748"/>
      <c r="K467" s="747" t="str">
        <f>IFERROR(VLOOKUP(K466,科目・教員!$A$2:$B$342,2,0),"")</f>
        <v>池田　真弓</v>
      </c>
      <c r="L467" s="747"/>
      <c r="M467" s="749" t="str">
        <f>IFERROR(VLOOKUP(M466,科目・教員!$A$2:$B$342,2,0),"")</f>
        <v>亀岡　智美</v>
      </c>
      <c r="N467" s="748"/>
      <c r="O467" s="747" t="str">
        <f>IFERROR(VLOOKUP(O466,科目・教員!$A$2:$B$342,2,0),"")</f>
        <v/>
      </c>
      <c r="P467" s="748"/>
      <c r="Q467" s="747" t="str">
        <f>IFERROR(VLOOKUP(Q466,科目・教員!$A$2:$B$342,2,0),"")</f>
        <v/>
      </c>
      <c r="R467" s="748"/>
      <c r="S467" s="747" t="str">
        <f>IFERROR(VLOOKUP(S466,科目・教員!$A$2:$B$342,2,0),"")</f>
        <v/>
      </c>
      <c r="T467" s="748"/>
      <c r="U467" s="676" t="s">
        <v>96</v>
      </c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55"/>
      <c r="B468" s="15" t="s">
        <v>65</v>
      </c>
      <c r="C468" s="749" t="str">
        <f>VLOOKUP($C453,'2026年度(1年後期)'!$B$5:$N$207,COLUMN('2026年度(1年後期)'!$G$5)+1,0)&amp;""</f>
        <v>101</v>
      </c>
      <c r="D468" s="748"/>
      <c r="E468" s="805" t="str">
        <f>VLOOKUP($C453,'2026年度(2年後期)'!$B$5:$N$207,COLUMN('2026年度(2年後期)'!$G$5)+1,0)&amp;""</f>
        <v>201</v>
      </c>
      <c r="F468" s="782"/>
      <c r="G468" s="750" t="str">
        <f>VLOOKUP($C453,'2026年度(3年後期)'!$B$5:$N$207,COLUMN('2026年度(3年後期)'!$G$5)+1,0)&amp;""</f>
        <v/>
      </c>
      <c r="H468" s="748"/>
      <c r="I468" s="750" t="str">
        <f>VLOOKUP($C453,'2026年度(4年後期)'!$B$5:$N$206,COLUMN('2026年度(4年後期)'!$G$5)+1,0)&amp;""</f>
        <v/>
      </c>
      <c r="J468" s="748"/>
      <c r="K468" s="747" t="str">
        <f>VLOOKUP($C453,'2026年度(助産後期)'!$B$5:$N$207,COLUMN('2026年度(助産後期)'!$G$5)+1,0)&amp;""</f>
        <v/>
      </c>
      <c r="L468" s="747"/>
      <c r="M468" s="749" t="str">
        <f>VLOOKUP($C453,'2026年度(M1後期)'!$B$5:$N$207,COLUMN('2026年度(M1後期)'!$G$5)+1,0)&amp;""</f>
        <v>オンライン</v>
      </c>
      <c r="N468" s="748"/>
      <c r="O468" s="747" t="str">
        <f>VLOOKUP($C453,'2026年度(M2後期)'!$B$5:$N$207,COLUMN('2026年度(M2後期)'!$G$5)+1,0)&amp;""</f>
        <v/>
      </c>
      <c r="P468" s="748"/>
      <c r="Q468" s="747" t="str">
        <f>VLOOKUP($C453,'2026年度(D1後期)'!$B$5:$N$207,COLUMN('2026年度(D1後期)'!$G$5)+1,0)&amp;""</f>
        <v/>
      </c>
      <c r="R468" s="748"/>
      <c r="S468" s="747" t="str">
        <f>VLOOKUP($C453,'2026年度(D23後期)'!$B$5:$N$207,COLUMN('2026年度(D23後期)'!$G$5)+1,0)&amp;""</f>
        <v/>
      </c>
      <c r="T468" s="748"/>
      <c r="U468" s="676" t="s">
        <v>286</v>
      </c>
      <c r="Z468" s="755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</row>
    <row r="469" spans="1:74" ht="13.5" customHeight="1">
      <c r="A469" s="770"/>
      <c r="B469" s="16" t="s">
        <v>68</v>
      </c>
      <c r="C469" s="746"/>
      <c r="D469" s="744"/>
      <c r="E469" s="792" t="s">
        <v>147</v>
      </c>
      <c r="F469" s="793"/>
      <c r="G469" s="743"/>
      <c r="H469" s="744"/>
      <c r="I469" s="743"/>
      <c r="J469" s="744"/>
      <c r="K469" s="745"/>
      <c r="L469" s="745"/>
      <c r="M469" s="746"/>
      <c r="N469" s="744"/>
      <c r="O469" s="745"/>
      <c r="P469" s="744"/>
      <c r="Q469" s="745"/>
      <c r="R469" s="744"/>
      <c r="S469" s="745"/>
      <c r="T469" s="744"/>
      <c r="U469" s="676" t="s">
        <v>287</v>
      </c>
      <c r="Z469" s="756"/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55" t="s">
        <v>103</v>
      </c>
      <c r="B470" s="15" t="s">
        <v>53</v>
      </c>
      <c r="C470" s="783" t="str">
        <f>VLOOKUP($C453,'2026年度(1年後期)'!$B$5:$N$207,COLUMN('2026年度(1年後期)'!$I$5),0)&amp;""</f>
        <v>英語Ⅱ</v>
      </c>
      <c r="D470" s="784"/>
      <c r="E470" s="757" t="str">
        <f>VLOOKUP($C453,'2026年度(2年後期)'!$B$5:$N$207,COLUMN('2026年度(2年後期)'!$I$5),0)&amp;""</f>
        <v/>
      </c>
      <c r="F470" s="752"/>
      <c r="G470" s="757" t="str">
        <f>VLOOKUP($C453,'2026年度(3年後期)'!$B$5:$N$207,COLUMN('2026年度(3年後期)'!$I$5),0)&amp;""</f>
        <v>領域別実習</v>
      </c>
      <c r="H470" s="752"/>
      <c r="I470" s="757" t="str">
        <f>VLOOKUP($C453,'2026年度(4年後期)'!$B$5:$N$206,COLUMN('2026年度(4年後期)'!$I$5),0)&amp;""</f>
        <v/>
      </c>
      <c r="J470" s="752"/>
      <c r="K470" s="753" t="str">
        <f>VLOOKUP($C453,'2026年度(助産後期)'!$B$5:$N$207,COLUMN('2026年度(助産後期)'!$I$5),0)&amp;""</f>
        <v>助産学実習Ⅰ</v>
      </c>
      <c r="L470" s="753"/>
      <c r="M470" s="751" t="str">
        <f>VLOOKUP($C453,'2026年度(M1後期)'!$B$5:$N$207,COLUMN('2026年度(M1後期)'!$I$5),0)&amp;""</f>
        <v>看護理論</v>
      </c>
      <c r="N470" s="752"/>
      <c r="O470" s="753" t="str">
        <f>VLOOKUP($C453,'2026年度(M2後期)'!$B$5:$N$207,COLUMN('2026年度(M2後期)'!$I$5),0)&amp;""</f>
        <v>特別研究</v>
      </c>
      <c r="P470" s="752"/>
      <c r="Q470" s="753" t="str">
        <f>VLOOKUP($C453,'2026年度(D1後期)'!$B$5:$N$207,COLUMN('2026年度(D1後期)'!$I$5),0)&amp;""</f>
        <v/>
      </c>
      <c r="R470" s="752"/>
      <c r="S470" s="753" t="str">
        <f>VLOOKUP($C453,'2026年度(D23後期)'!$B$5:$N$207,COLUMN('2026年度(D23後期)'!$I$5),0)&amp;""</f>
        <v>特別研究</v>
      </c>
      <c r="T470" s="752"/>
      <c r="U470" s="676" t="s">
        <v>148</v>
      </c>
      <c r="Z470" s="755" t="str">
        <f>A470</f>
        <v>４時限（15：10～16：40）</v>
      </c>
      <c r="AA470" s="733" t="s">
        <v>149</v>
      </c>
      <c r="AB470" s="733"/>
      <c r="AC470" s="733"/>
      <c r="AD470" s="733"/>
      <c r="AE470" s="733"/>
      <c r="AF470" s="733"/>
      <c r="AG470" s="733"/>
      <c r="AH470" s="733" t="s">
        <v>149</v>
      </c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 t="s">
        <v>285</v>
      </c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</row>
    <row r="471" spans="1:74" ht="13.5" customHeight="1">
      <c r="A471" s="755"/>
      <c r="B471" s="15" t="s">
        <v>61</v>
      </c>
      <c r="C471" s="781" t="str">
        <f>IFERROR(VLOOKUP(C470,科目・教員!$A$2:$B$342,2,0),"")</f>
        <v>ﾊﾟｳﾗ･ﾍﾞﾙｳﾞｧﾝｹﾞﾙ
ｸﾘｽ･ﾊﾟｰﾊﾑ</v>
      </c>
      <c r="D471" s="782"/>
      <c r="E471" s="750" t="str">
        <f>IFERROR(VLOOKUP(E470,科目・教員!$A$2:$B$342,2,0),"")</f>
        <v/>
      </c>
      <c r="F471" s="748"/>
      <c r="G471" s="750" t="str">
        <f>IFERROR(VLOOKUP(G470,科目・教員!$A$2:$B$342,2,0),"")</f>
        <v/>
      </c>
      <c r="H471" s="748"/>
      <c r="I471" s="750" t="str">
        <f>IFERROR(VLOOKUP(I470,科目・教員!$A$2:$B$342,2,0),"")</f>
        <v/>
      </c>
      <c r="J471" s="748"/>
      <c r="K471" s="747" t="str">
        <f>IFERROR(VLOOKUP(K470,科目・教員!$A$2:$B$342,2,0),"")</f>
        <v>池田　真弓</v>
      </c>
      <c r="L471" s="747"/>
      <c r="M471" s="749" t="str">
        <f>IFERROR(VLOOKUP(M470,科目・教員!$A$2:$B$342,2,0),"")</f>
        <v>亀岡　智美</v>
      </c>
      <c r="N471" s="748"/>
      <c r="O471" s="747" t="str">
        <f>IFERROR(VLOOKUP(O470,科目・教員!$A$2:$B$342,2,0),"")</f>
        <v/>
      </c>
      <c r="P471" s="748"/>
      <c r="Q471" s="747" t="str">
        <f>IFERROR(VLOOKUP(Q470,科目・教員!$A$2:$B$342,2,0),"")</f>
        <v/>
      </c>
      <c r="R471" s="748"/>
      <c r="S471" s="747" t="str">
        <f>IFERROR(VLOOKUP(S470,科目・教員!$A$2:$B$342,2,0),"")</f>
        <v/>
      </c>
      <c r="T471" s="748"/>
      <c r="U471" s="676" t="s">
        <v>96</v>
      </c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5"/>
      <c r="B472" s="15" t="s">
        <v>65</v>
      </c>
      <c r="C472" s="781" t="str">
        <f>VLOOKUP($C453,'2026年度(1年後期)'!$B$5:$N$207,COLUMN('2026年度(1年後期)'!$I$5)+1,0)&amp;""</f>
        <v>AC：101　BD：２０２</v>
      </c>
      <c r="D472" s="782"/>
      <c r="E472" s="750" t="str">
        <f>VLOOKUP($C453,'2026年度(2年後期)'!$B$5:$N$207,COLUMN('2026年度(2年後期)'!$I$5)+1,0)&amp;""</f>
        <v/>
      </c>
      <c r="F472" s="748"/>
      <c r="G472" s="750" t="str">
        <f>VLOOKUP($C453,'2026年度(3年後期)'!$B$5:$N$207,COLUMN('2026年度(3年後期)'!$I$5)+1,0)&amp;""</f>
        <v/>
      </c>
      <c r="H472" s="748"/>
      <c r="I472" s="750" t="str">
        <f>VLOOKUP($C453,'2026年度(4年後期)'!$B$5:$N$206,COLUMN('2026年度(4年後期)'!$I$5)+1,0)&amp;""</f>
        <v/>
      </c>
      <c r="J472" s="748"/>
      <c r="K472" s="747" t="str">
        <f>VLOOKUP($C453,'2026年度(助産後期)'!$B$5:$N$207,COLUMN('2026年度(助産後期)'!$I$5)+1,0)&amp;""</f>
        <v/>
      </c>
      <c r="L472" s="747"/>
      <c r="M472" s="749" t="str">
        <f>VLOOKUP($C453,'2026年度(M1後期)'!$B$5:$N$207,COLUMN('2026年度(M1後期)'!$I$5)+1,0)&amp;""</f>
        <v>オンライン</v>
      </c>
      <c r="N472" s="748"/>
      <c r="O472" s="747" t="str">
        <f>VLOOKUP($C453,'2026年度(M2後期)'!$B$5:$N$207,COLUMN('2026年度(M2後期)'!$I$5)+1,0)&amp;""</f>
        <v/>
      </c>
      <c r="P472" s="748"/>
      <c r="Q472" s="747" t="str">
        <f>VLOOKUP($C453,'2026年度(D1後期)'!$B$5:$N$207,COLUMN('2026年度(D1後期)'!$I$5)+1,0)&amp;""</f>
        <v/>
      </c>
      <c r="R472" s="748"/>
      <c r="S472" s="747" t="str">
        <f>VLOOKUP($C453,'2026年度(D23後期)'!$B$5:$N$207,COLUMN('2026年度(D23後期)'!$I$5)+1,0)&amp;""</f>
        <v/>
      </c>
      <c r="T472" s="748"/>
      <c r="U472" s="676" t="s">
        <v>286</v>
      </c>
      <c r="Z472" s="755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</row>
    <row r="473" spans="1:74" ht="13.5" customHeight="1">
      <c r="A473" s="756"/>
      <c r="B473" s="16" t="s">
        <v>68</v>
      </c>
      <c r="C473" s="792" t="s">
        <v>147</v>
      </c>
      <c r="D473" s="793"/>
      <c r="E473" s="743"/>
      <c r="F473" s="744"/>
      <c r="G473" s="743"/>
      <c r="H473" s="744"/>
      <c r="I473" s="743"/>
      <c r="J473" s="744"/>
      <c r="K473" s="745"/>
      <c r="L473" s="745"/>
      <c r="M473" s="746"/>
      <c r="N473" s="744"/>
      <c r="O473" s="745"/>
      <c r="P473" s="744"/>
      <c r="Q473" s="745"/>
      <c r="R473" s="744"/>
      <c r="S473" s="745"/>
      <c r="T473" s="744"/>
      <c r="U473" s="676" t="s">
        <v>101</v>
      </c>
      <c r="Z473" s="756"/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55" t="s">
        <v>112</v>
      </c>
      <c r="B474" s="15" t="s">
        <v>53</v>
      </c>
      <c r="C474" s="751" t="str">
        <f>VLOOKUP($C453,'2026年度(1年後期)'!$B$5:$N$207,COLUMN('2026年度(1年後期)'!$K$5),0)&amp;""</f>
        <v/>
      </c>
      <c r="D474" s="752"/>
      <c r="E474" s="757" t="str">
        <f>VLOOKUP($C453,'2026年度(2年後期)'!$B$5:$N$207,COLUMN('2026年度(2年後期)'!$K$5),0)&amp;""</f>
        <v/>
      </c>
      <c r="F474" s="752"/>
      <c r="G474" s="757" t="str">
        <f>VLOOKUP($C453,'2026年度(3年後期)'!$B$5:$N$207,COLUMN('2026年度(3年後期)'!$K$5),0)&amp;""</f>
        <v/>
      </c>
      <c r="H474" s="752"/>
      <c r="I474" s="757" t="str">
        <f>VLOOKUP($C453,'2026年度(4年後期)'!$B$5:$N$206,COLUMN('2026年度(4年後期)'!$K$5),0)&amp;""</f>
        <v/>
      </c>
      <c r="J474" s="752"/>
      <c r="K474" s="753" t="str">
        <f>VLOOKUP($C453,'2026年度(助産後期)'!$B$5:$N$207,COLUMN('2026年度(助産後期)'!$K$5),0)&amp;""</f>
        <v/>
      </c>
      <c r="L474" s="753"/>
      <c r="M474" s="751" t="str">
        <f>VLOOKUP($C453,'2026年度(M1後期)'!$B$5:$N$207,COLUMN('2026年度(M1後期)'!$K$5),0)&amp;""</f>
        <v/>
      </c>
      <c r="N474" s="752"/>
      <c r="O474" s="753" t="str">
        <f>VLOOKUP($C453,'2026年度(M2後期)'!$B$5:$N$207,COLUMN('2026年度(M2後期)'!$K$5),0)&amp;""</f>
        <v/>
      </c>
      <c r="P474" s="752"/>
      <c r="Q474" s="753" t="str">
        <f>VLOOKUP($C453,'2026年度(D1後期)'!$B$5:$N$207,COLUMN('2026年度(D1後期)'!$K$5),0)&amp;""</f>
        <v/>
      </c>
      <c r="R474" s="752"/>
      <c r="S474" s="753" t="str">
        <f>VLOOKUP($C453,'2026年度(D23後期)'!$B$5:$N$207,COLUMN('2026年度(D23後期)'!$K$5),0)&amp;""</f>
        <v/>
      </c>
      <c r="T474" s="752"/>
      <c r="U474" s="21"/>
      <c r="Z474" s="755" t="str">
        <f>A474</f>
        <v>５時限（16：50～18：20）</v>
      </c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</row>
    <row r="475" spans="1:74" ht="13.5" customHeight="1">
      <c r="A475" s="755"/>
      <c r="B475" s="15" t="s">
        <v>61</v>
      </c>
      <c r="C475" s="749" t="str">
        <f>IFERROR(VLOOKUP(C474,科目・教員!$A$2:$B$342,2,0),"")</f>
        <v/>
      </c>
      <c r="D475" s="748"/>
      <c r="E475" s="750" t="str">
        <f>IFERROR(VLOOKUP(E474,科目・教員!$A$2:$B$342,2,0),"")</f>
        <v/>
      </c>
      <c r="F475" s="748"/>
      <c r="G475" s="750" t="str">
        <f>IFERROR(VLOOKUP(G474,科目・教員!$A$2:$B$342,2,0),"")</f>
        <v/>
      </c>
      <c r="H475" s="748"/>
      <c r="I475" s="750" t="str">
        <f>IFERROR(VLOOKUP(I474,科目・教員!$A$2:$B$342,2,0),"")</f>
        <v/>
      </c>
      <c r="J475" s="748"/>
      <c r="K475" s="747" t="str">
        <f>IFERROR(VLOOKUP(K474,科目・教員!$A$2:$B$342,2,0),"")</f>
        <v/>
      </c>
      <c r="L475" s="747"/>
      <c r="M475" s="749" t="str">
        <f>IFERROR(VLOOKUP(M474,科目・教員!$A$2:$B$342,2,0),"")</f>
        <v/>
      </c>
      <c r="N475" s="748"/>
      <c r="O475" s="747" t="str">
        <f>IFERROR(VLOOKUP(O474,科目・教員!$A$2:$B$342,2,0),"")</f>
        <v/>
      </c>
      <c r="P475" s="748"/>
      <c r="Q475" s="747" t="str">
        <f>IFERROR(VLOOKUP(Q474,科目・教員!$A$2:$B$342,2,0),"")</f>
        <v/>
      </c>
      <c r="R475" s="748"/>
      <c r="S475" s="747" t="str">
        <f>IFERROR(VLOOKUP(S474,科目・教員!$A$2:$B$342,2,0),"")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5"/>
      <c r="B476" s="15" t="s">
        <v>65</v>
      </c>
      <c r="C476" s="749" t="str">
        <f>VLOOKUP($C453,'2026年度(1年後期)'!$B$5:$N$207,COLUMN('2026年度(1年後期)'!$K$5)+1,0)&amp;""</f>
        <v/>
      </c>
      <c r="D476" s="748"/>
      <c r="E476" s="750" t="str">
        <f>VLOOKUP($C453,'2026年度(2年後期)'!$B$5:$N$207,COLUMN('2026年度(2年後期)'!$K$5)+1,0)&amp;""</f>
        <v/>
      </c>
      <c r="F476" s="748"/>
      <c r="G476" s="750" t="str">
        <f>VLOOKUP($C453,'2026年度(3年後期)'!$B$5:$N$207,COLUMN('2026年度(3年後期)'!$K$5)+1,0)&amp;""</f>
        <v/>
      </c>
      <c r="H476" s="748"/>
      <c r="I476" s="750" t="str">
        <f>VLOOKUP($C453,'2026年度(4年後期)'!$B$5:$N$206,COLUMN('2026年度(4年後期)'!$K$5)+1,0)&amp;""</f>
        <v/>
      </c>
      <c r="J476" s="748"/>
      <c r="K476" s="747" t="str">
        <f>VLOOKUP($C453,'2026年度(助産後期)'!$B$5:$N$207,COLUMN('2026年度(助産後期)'!$K$5)+1,0)&amp;""</f>
        <v/>
      </c>
      <c r="L476" s="747"/>
      <c r="M476" s="749" t="str">
        <f>VLOOKUP($C453,'2026年度(M1後期)'!$B$5:$N$207,COLUMN('2026年度(M1後期)'!$K$5)+1,0)&amp;""</f>
        <v/>
      </c>
      <c r="N476" s="748"/>
      <c r="O476" s="747" t="str">
        <f>VLOOKUP($C453,'2026年度(M2後期)'!$B$5:$N$207,COLUMN('2026年度(M2後期)'!$K$5)+1,0)&amp;""</f>
        <v/>
      </c>
      <c r="P476" s="748"/>
      <c r="Q476" s="747" t="str">
        <f>VLOOKUP($C453,'2026年度(D1後期)'!$B$5:$N$207,COLUMN('2026年度(D1後期)'!$K$5)+1,0)&amp;""</f>
        <v/>
      </c>
      <c r="R476" s="748"/>
      <c r="S476" s="747" t="str">
        <f>VLOOKUP($C453,'2026年度(D23後期)'!$B$5:$N$207,COLUMN('2026年度(D23後期)'!$K$5)+1,0)&amp;""</f>
        <v/>
      </c>
      <c r="T476" s="748"/>
      <c r="U476" s="21"/>
      <c r="Z476" s="755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</row>
    <row r="477" spans="1:74" ht="13.5" customHeight="1">
      <c r="A477" s="756"/>
      <c r="B477" s="16" t="s">
        <v>68</v>
      </c>
      <c r="C477" s="804"/>
      <c r="D477" s="803"/>
      <c r="E477" s="743"/>
      <c r="F477" s="744"/>
      <c r="G477" s="743"/>
      <c r="H477" s="744"/>
      <c r="I477" s="743"/>
      <c r="J477" s="744"/>
      <c r="K477" s="745"/>
      <c r="L477" s="745"/>
      <c r="M477" s="746"/>
      <c r="N477" s="744"/>
      <c r="O477" s="745"/>
      <c r="P477" s="744"/>
      <c r="Q477" s="745"/>
      <c r="R477" s="744"/>
      <c r="S477" s="745"/>
      <c r="T477" s="744"/>
      <c r="U477" s="22"/>
      <c r="V477" s="19"/>
      <c r="W477" s="19"/>
      <c r="X477" s="19"/>
      <c r="Y477" s="19"/>
      <c r="Z477" s="756"/>
      <c r="AA477" s="735"/>
      <c r="AB477" s="735"/>
      <c r="AC477" s="735"/>
      <c r="AD477" s="735"/>
      <c r="AE477" s="735"/>
      <c r="AF477" s="735"/>
      <c r="AG477" s="735"/>
      <c r="AH477" s="735"/>
      <c r="AI477" s="735"/>
      <c r="AJ477" s="735"/>
      <c r="AK477" s="735"/>
      <c r="AL477" s="735"/>
      <c r="AM477" s="735"/>
      <c r="AN477" s="735"/>
      <c r="AO477" s="735"/>
      <c r="AP477" s="735"/>
      <c r="AQ477" s="735"/>
      <c r="AR477" s="735"/>
      <c r="AS477" s="735"/>
      <c r="AT477" s="735"/>
      <c r="AU477" s="735"/>
      <c r="AV477" s="735"/>
      <c r="AW477" s="735"/>
      <c r="AX477" s="735"/>
      <c r="AY477" s="735"/>
      <c r="AZ477" s="735"/>
      <c r="BA477" s="735"/>
      <c r="BB477" s="735"/>
      <c r="BC477" s="735"/>
      <c r="BD477" s="735"/>
      <c r="BE477" s="735"/>
      <c r="BF477" s="735"/>
      <c r="BG477" s="735"/>
      <c r="BH477" s="735"/>
      <c r="BI477" s="735"/>
      <c r="BJ477" s="735"/>
      <c r="BK477" s="735"/>
      <c r="BL477" s="735"/>
      <c r="BM477" s="735"/>
      <c r="BN477" s="735"/>
      <c r="BO477" s="735"/>
      <c r="BP477" s="735"/>
      <c r="BQ477" s="735"/>
      <c r="BR477" s="735"/>
      <c r="BS477" s="735"/>
      <c r="BT477" s="735"/>
      <c r="BU477" s="735"/>
      <c r="BV477" s="735"/>
    </row>
    <row r="478" spans="1:74" ht="21.75">
      <c r="A478" s="5"/>
      <c r="B478" s="6"/>
      <c r="C478" s="791">
        <f>C453+1</f>
        <v>46315</v>
      </c>
      <c r="D478" s="791"/>
      <c r="E478" s="791"/>
      <c r="F478" s="791"/>
      <c r="G478" s="791"/>
      <c r="H478" s="791"/>
      <c r="I478" s="791"/>
      <c r="J478" s="791"/>
      <c r="K478" s="791"/>
      <c r="L478" s="791"/>
      <c r="M478" s="791"/>
      <c r="N478" s="791"/>
      <c r="O478" s="791"/>
      <c r="P478" s="791"/>
      <c r="Q478" s="791"/>
      <c r="R478" s="791"/>
      <c r="S478" s="791"/>
      <c r="T478" s="791"/>
      <c r="U478" s="842">
        <f>C478</f>
        <v>46315</v>
      </c>
      <c r="V478" s="843"/>
      <c r="W478" s="843"/>
      <c r="X478" s="843"/>
      <c r="Y478" s="843"/>
      <c r="Z478" s="844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5" t="s">
        <v>52</v>
      </c>
      <c r="B479" s="12" t="s">
        <v>53</v>
      </c>
      <c r="C479" s="787" t="str">
        <f>VLOOKUP($C478,'2026年度(1年後期)'!$B$5:$N$207,COLUMN('2026年度(1年後期)'!$C$5),0)&amp;""</f>
        <v>日本人論</v>
      </c>
      <c r="D479" s="788"/>
      <c r="E479" s="800" t="str">
        <f>VLOOKUP($C478,'2026年度(2年後期)'!$B$5:$N$207,COLUMN('2026年度(2年後期)'!$C$5),0)&amp;""</f>
        <v>英語S</v>
      </c>
      <c r="F479" s="788"/>
      <c r="G479" s="771" t="str">
        <f>VLOOKUP($C478,'2026年度(3年後期)'!$B$5:$N$207,COLUMN('2026年度(3年後期)'!$C$5),0)&amp;""</f>
        <v>領域別実習</v>
      </c>
      <c r="H479" s="768"/>
      <c r="I479" s="771" t="str">
        <f>VLOOKUP($C478,'2026年度(4年後期)'!$B$5:$N$206,COLUMN('2026年度(4年後期)'!$C$5),0)&amp;""</f>
        <v/>
      </c>
      <c r="J479" s="768"/>
      <c r="K479" s="752" t="str">
        <f>VLOOKUP($C478,'2026年度(助産後期)'!$B$5:$N$207,COLUMN('2026年度(助産後期)'!$C$5),0)&amp;""</f>
        <v>助産学実習Ⅰ</v>
      </c>
      <c r="L479" s="769"/>
      <c r="M479" s="77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9"/>
      <c r="O479" s="771" t="str">
        <f>VLOOKUP($C478,'2026年度(M2後期)'!$B$5:$N$207,COLUMN('2026年度(M2後期)'!$C$5),0)&amp;""</f>
        <v>特別研究</v>
      </c>
      <c r="P479" s="768"/>
      <c r="Q479" s="771" t="str">
        <f>VLOOKUP($C478,'2026年度(D1後期)'!$B$5:$N$207,COLUMN('2026年度(D1後期)'!$C$5),0)&amp;""</f>
        <v>成育看護学演習Ｂ
感染管理看護学演習Ｂ
成人看護学演習Ｂ
国際看護学演習Ｂ</v>
      </c>
      <c r="R479" s="768"/>
      <c r="S479" s="752" t="str">
        <f>VLOOKUP($C478,'2026年度(D23後期)'!$B$5:$N$207,COLUMN('2026年度(D23後期)'!$C$5),0)&amp;""</f>
        <v>特別研究</v>
      </c>
      <c r="T479" s="768"/>
      <c r="U479" s="664" t="s">
        <v>55</v>
      </c>
      <c r="V479" s="31"/>
      <c r="W479" s="612" t="s">
        <v>55</v>
      </c>
      <c r="Z479" s="754" t="str">
        <f>A479</f>
        <v xml:space="preserve">１時限（09：20～10：50） </v>
      </c>
      <c r="AA479" s="733" t="s">
        <v>288</v>
      </c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 t="s">
        <v>289</v>
      </c>
      <c r="AX479" s="733"/>
      <c r="AY479" s="733"/>
      <c r="AZ479" s="733" t="s">
        <v>155</v>
      </c>
      <c r="BA479" s="733" t="s">
        <v>156</v>
      </c>
      <c r="BB479" s="733"/>
      <c r="BC479" s="733"/>
      <c r="BD479" s="733"/>
      <c r="BE479" s="733"/>
      <c r="BF479" s="733"/>
      <c r="BG479" s="733"/>
      <c r="BH479" s="733"/>
      <c r="BI479" s="733" t="s">
        <v>59</v>
      </c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</row>
    <row r="480" spans="1:74" ht="13.5" customHeight="1">
      <c r="A480" s="755"/>
      <c r="B480" s="15" t="s">
        <v>61</v>
      </c>
      <c r="C480" s="785" t="str">
        <f>IFERROR(VLOOKUP(C479,科目・教員!$A$2:$B$342,2,0),"")</f>
        <v>川出　龍一</v>
      </c>
      <c r="D480" s="786"/>
      <c r="E480" s="799" t="str">
        <f>IFERROR(VLOOKUP(E479,科目・教員!$A$2:$B$342,2,0),"")</f>
        <v>ﾊﾟｳﾗ･ﾍﾞﾙｳﾞｧﾝｹﾙ</v>
      </c>
      <c r="F480" s="786"/>
      <c r="G480" s="762" t="str">
        <f>IFERROR(VLOOKUP(G479,科目・教員!$A$2:$B$342,2,0),"")</f>
        <v/>
      </c>
      <c r="H480" s="761"/>
      <c r="I480" s="762" t="str">
        <f>IFERROR(VLOOKUP(I479,科目・教員!$A$2:$B$342,2,0),"")</f>
        <v/>
      </c>
      <c r="J480" s="761"/>
      <c r="K480" s="748" t="str">
        <f>IFERROR(VLOOKUP(K479,科目・教員!$A$2:$B$342,2,0),"")</f>
        <v>池田　真弓</v>
      </c>
      <c r="L480" s="764"/>
      <c r="M480" s="760" t="str">
        <f>IFERROR(VLOOKUP(M479,科目・教員!$A$2:$B$342,2,0),"")</f>
        <v/>
      </c>
      <c r="N480" s="761"/>
      <c r="O480" s="762" t="str">
        <f>IFERROR(VLOOKUP(O479,科目・教員!$A$2:$B$342,2,0),"")</f>
        <v/>
      </c>
      <c r="P480" s="761"/>
      <c r="Q480" s="762" t="str">
        <f>IFERROR(VLOOKUP(Q479,科目・教員!$A$2:$B$342,2,0),"")</f>
        <v/>
      </c>
      <c r="R480" s="761"/>
      <c r="S480" s="748" t="str">
        <f>IFERROR(VLOOKUP(S479,科目・教員!$A$2:$B$342,2,0),"")</f>
        <v/>
      </c>
      <c r="T480" s="761"/>
      <c r="U480" s="664" t="s">
        <v>63</v>
      </c>
      <c r="V480" s="41"/>
      <c r="W480" s="612" t="s">
        <v>96</v>
      </c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5"/>
      <c r="B481" s="15" t="s">
        <v>65</v>
      </c>
      <c r="C481" s="785" t="str">
        <f>VLOOKUP($C478,'2026年度(1年後期)'!$B$5:$N$207,COLUMN('2026年度(1年後期)'!$C$5)+1,0)&amp;""</f>
        <v>101</v>
      </c>
      <c r="D481" s="786"/>
      <c r="E481" s="799" t="str">
        <f>VLOOKUP($C478,'2026年度(2年後期)'!$B$5:$N$207,COLUMN('2026年度(2年後期)'!$C$5)+1,0)&amp;""</f>
        <v>304</v>
      </c>
      <c r="F481" s="786"/>
      <c r="G481" s="762" t="str">
        <f>VLOOKUP($C478,'2026年度(3年後期)'!$B$5:$N$207,COLUMN('2026年度(3年後期)'!$C$5)+1,0)&amp;""</f>
        <v/>
      </c>
      <c r="H481" s="761"/>
      <c r="I481" s="762" t="str">
        <f>VLOOKUP($C478,'2026年度(4年後期)'!$B$5:$N$206,COLUMN('2026年度(4年後期)'!$C$5)+1,0)&amp;""</f>
        <v/>
      </c>
      <c r="J481" s="761"/>
      <c r="K481" s="748" t="str">
        <f>VLOOKUP($C478,'2026年度(助産後期)'!$B$5:$N$207,COLUMN('2026年度(助産後期)'!$C$5)+1,0)&amp;""</f>
        <v/>
      </c>
      <c r="L481" s="764"/>
      <c r="M481" s="760" t="str">
        <f>VLOOKUP($C478,'2026年度(M1後期)'!$B$5:$N$207,COLUMN('2026年度(M1後期)'!$C$5)+1,0)&amp;""</f>
        <v>精神：臨床講義室1</v>
      </c>
      <c r="N481" s="761"/>
      <c r="O481" s="762" t="str">
        <f>VLOOKUP($C478,'2026年度(M2後期)'!$B$5:$N$207,COLUMN('2026年度(M2後期)'!$C$5)+1,0)&amp;""</f>
        <v/>
      </c>
      <c r="P481" s="761"/>
      <c r="Q481" s="762" t="str">
        <f>VLOOKUP($C478,'2026年度(D1後期)'!$B$5:$N$207,COLUMN('2026年度(D1後期)'!$C$5)+1,0)&amp;""</f>
        <v/>
      </c>
      <c r="R481" s="761"/>
      <c r="S481" s="748" t="str">
        <f>VLOOKUP($C478,'2026年度(D23後期)'!$B$5:$N$207,COLUMN('2026年度(D23後期)'!$C$5)+1,0)&amp;""</f>
        <v/>
      </c>
      <c r="T481" s="761"/>
      <c r="U481" s="664" t="s">
        <v>59</v>
      </c>
      <c r="V481" s="41"/>
      <c r="W481" s="612" t="s">
        <v>290</v>
      </c>
      <c r="Z481" s="755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</row>
    <row r="482" spans="1:74" ht="13.5" customHeight="1">
      <c r="A482" s="756"/>
      <c r="B482" s="16" t="s">
        <v>68</v>
      </c>
      <c r="C482" s="792" t="s">
        <v>284</v>
      </c>
      <c r="D482" s="793"/>
      <c r="E482" s="792" t="s">
        <v>147</v>
      </c>
      <c r="F482" s="793"/>
      <c r="G482" s="743"/>
      <c r="H482" s="765"/>
      <c r="I482" s="743"/>
      <c r="J482" s="765"/>
      <c r="K482" s="745"/>
      <c r="L482" s="766"/>
      <c r="M482" s="776"/>
      <c r="N482" s="765"/>
      <c r="O482" s="743"/>
      <c r="P482" s="765"/>
      <c r="Q482" s="743"/>
      <c r="R482" s="765"/>
      <c r="S482" s="745"/>
      <c r="T482" s="765"/>
      <c r="U482" s="664" t="s">
        <v>71</v>
      </c>
      <c r="V482" s="41"/>
      <c r="W482" s="612" t="s">
        <v>208</v>
      </c>
      <c r="Z482" s="756"/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55" t="s">
        <v>73</v>
      </c>
      <c r="B483" s="15" t="s">
        <v>53</v>
      </c>
      <c r="C483" s="767" t="str">
        <f>VLOOKUP($C478,'2026年度(1年後期)'!$B$5:$N$207,COLUMN('2026年度(1年後期)'!$E$5),0)&amp;""</f>
        <v>生命倫理</v>
      </c>
      <c r="D483" s="768"/>
      <c r="E483" s="800" t="str">
        <f>VLOOKUP($C478,'2026年度(2年後期)'!$B$5:$N$207,COLUMN('2026年度(2年後期)'!$E$5),0)&amp;""</f>
        <v>英語Ⅳ</v>
      </c>
      <c r="F483" s="788"/>
      <c r="G483" s="771" t="str">
        <f>VLOOKUP($C478,'2026年度(3年後期)'!$B$5:$N$207,COLUMN('2026年度(3年後期)'!$E$5),0)&amp;""</f>
        <v>領域別実習</v>
      </c>
      <c r="H483" s="768"/>
      <c r="I483" s="771" t="str">
        <f>VLOOKUP($C478,'2026年度(4年後期)'!$B$5:$N$206,COLUMN('2026年度(4年後期)'!$E$5),0)&amp;""</f>
        <v/>
      </c>
      <c r="J483" s="768"/>
      <c r="K483" s="752" t="str">
        <f>VLOOKUP($C478,'2026年度(助産後期)'!$B$5:$N$207,COLUMN('2026年度(助産後期)'!$E$5),0)&amp;""</f>
        <v>助産学実習Ⅰ</v>
      </c>
      <c r="L483" s="769"/>
      <c r="M483" s="76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8"/>
      <c r="O483" s="752" t="str">
        <f>VLOOKUP($C478,'2026年度(M2後期)'!$B$5:$N$207,COLUMN('2026年度(M2後期)'!$E$5),0)&amp;""</f>
        <v>特別研究</v>
      </c>
      <c r="P483" s="768"/>
      <c r="Q483" s="752" t="str">
        <f>VLOOKUP($C478,'2026年度(D1後期)'!$B$5:$N$207,COLUMN('2026年度(D1後期)'!$E$5),0)&amp;""</f>
        <v>成育看護学演習Ｂ
感染管理看護学演習Ｂ
成人看護学演習Ｂ
国際看護学演習Ｂ</v>
      </c>
      <c r="R483" s="768"/>
      <c r="S483" s="752" t="str">
        <f>VLOOKUP($C478,'2026年度(D23後期)'!$B$5:$N$207,COLUMN('2026年度(D23後期)'!$E$5),0)&amp;""</f>
        <v>特別研究</v>
      </c>
      <c r="T483" s="768"/>
      <c r="U483" s="21"/>
      <c r="V483" s="651" t="s">
        <v>264</v>
      </c>
      <c r="Z483" s="755" t="str">
        <f>A483</f>
        <v>２時限（11：00～12：30）</v>
      </c>
      <c r="AA483" s="733" t="s">
        <v>291</v>
      </c>
      <c r="AB483" s="733"/>
      <c r="AC483" s="733"/>
      <c r="AD483" s="733"/>
      <c r="AE483" s="733"/>
      <c r="AF483" s="733"/>
      <c r="AG483" s="733" t="s">
        <v>146</v>
      </c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 t="s">
        <v>156</v>
      </c>
      <c r="BB483" s="733"/>
      <c r="BC483" s="733"/>
      <c r="BD483" s="733"/>
      <c r="BE483" s="733"/>
      <c r="BF483" s="733"/>
      <c r="BG483" s="733"/>
      <c r="BH483" s="733"/>
      <c r="BI483" s="733"/>
      <c r="BJ483" s="733" t="s">
        <v>159</v>
      </c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</row>
    <row r="484" spans="1:74" ht="13.5" customHeight="1">
      <c r="A484" s="755"/>
      <c r="B484" s="15" t="s">
        <v>61</v>
      </c>
      <c r="C484" s="763" t="str">
        <f>IFERROR(VLOOKUP(C483,科目・教員!$A$2:$B$342,2,0),"")</f>
        <v>小島　優子</v>
      </c>
      <c r="D484" s="761"/>
      <c r="E484" s="799" t="str">
        <f>IFERROR(VLOOKUP(E483,科目・教員!$A$2:$B$342,2,0),"")</f>
        <v>ﾊﾟｳﾗ･ﾍﾞﾙｳﾞｧﾝｹﾙ</v>
      </c>
      <c r="F484" s="786"/>
      <c r="G484" s="762" t="str">
        <f>IFERROR(VLOOKUP(G483,科目・教員!$A$2:$B$342,2,0),"")</f>
        <v/>
      </c>
      <c r="H484" s="761"/>
      <c r="I484" s="762" t="str">
        <f>IFERROR(VLOOKUP(I483,科目・教員!$A$2:$B$342,2,0),"")</f>
        <v/>
      </c>
      <c r="J484" s="761"/>
      <c r="K484" s="748" t="str">
        <f>IFERROR(VLOOKUP(K483,科目・教員!$A$2:$B$342,2,0),"")</f>
        <v>池田　真弓</v>
      </c>
      <c r="L484" s="764"/>
      <c r="M484" s="763" t="str">
        <f>IFERROR(VLOOKUP(M483,科目・教員!$A$2:$B$342,2,0),"")</f>
        <v/>
      </c>
      <c r="N484" s="761"/>
      <c r="O484" s="748" t="str">
        <f>IFERROR(VLOOKUP(O483,科目・教員!$A$2:$B$342,2,0),"")</f>
        <v/>
      </c>
      <c r="P484" s="761"/>
      <c r="Q484" s="748" t="str">
        <f>IFERROR(VLOOKUP(Q483,科目・教員!$A$2:$B$342,2,0),"")</f>
        <v/>
      </c>
      <c r="R484" s="761"/>
      <c r="S484" s="748" t="str">
        <f>IFERROR(VLOOKUP(S483,科目・教員!$A$2:$B$342,2,0),"")</f>
        <v/>
      </c>
      <c r="T484" s="761"/>
      <c r="U484" s="21"/>
      <c r="V484" s="651" t="s">
        <v>160</v>
      </c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55"/>
      <c r="B485" s="15" t="s">
        <v>65</v>
      </c>
      <c r="C485" s="763" t="str">
        <f>VLOOKUP($C478,'2026年度(1年後期)'!$B$5:$N$207,COLUMN('2026年度(1年後期)'!$E$5)+1,0)&amp;""</f>
        <v>101</v>
      </c>
      <c r="D485" s="761"/>
      <c r="E485" s="799" t="str">
        <f>VLOOKUP($C478,'2026年度(2年後期)'!$B$5:$N$207,COLUMN('2026年度(2年後期)'!$E$5)+1,0)&amp;""</f>
        <v>201</v>
      </c>
      <c r="F485" s="786"/>
      <c r="G485" s="762" t="str">
        <f>VLOOKUP($C478,'2026年度(3年後期)'!$B$5:$N$207,COLUMN('2026年度(3年後期)'!$E$5)+1,0)&amp;""</f>
        <v/>
      </c>
      <c r="H485" s="761"/>
      <c r="I485" s="762" t="str">
        <f>VLOOKUP($C478,'2026年度(4年後期)'!$B$5:$N$206,COLUMN('2026年度(4年後期)'!$E$5)+1,0)&amp;""</f>
        <v/>
      </c>
      <c r="J485" s="761"/>
      <c r="K485" s="748" t="str">
        <f>VLOOKUP($C478,'2026年度(助産後期)'!$B$5:$N$207,COLUMN('2026年度(助産後期)'!$E$5)+1,0)&amp;""</f>
        <v/>
      </c>
      <c r="L485" s="764"/>
      <c r="M485" s="763" t="str">
        <f>VLOOKUP($C478,'2026年度(M1後期)'!$B$5:$N$207,COLUMN('2026年度(M1後期)'!$E$5)+1,0)&amp;""</f>
        <v>精神：臨床講義室1</v>
      </c>
      <c r="N485" s="761"/>
      <c r="O485" s="748" t="str">
        <f>VLOOKUP($C478,'2026年度(M2後期)'!$B$5:$N$207,COLUMN('2026年度(M2後期)'!$E$5)+1,0)&amp;""</f>
        <v/>
      </c>
      <c r="P485" s="761"/>
      <c r="Q485" s="748" t="str">
        <f>VLOOKUP($C478,'2026年度(D1後期)'!$B$5:$N$207,COLUMN('2026年度(D1後期)'!$E$5)+1,0)&amp;""</f>
        <v/>
      </c>
      <c r="R485" s="761"/>
      <c r="S485" s="748" t="str">
        <f>VLOOKUP($C478,'2026年度(D23後期)'!$B$5:$N$207,COLUMN('2026年度(D23後期)'!$E$5)+1,0)&amp;""</f>
        <v/>
      </c>
      <c r="T485" s="761"/>
      <c r="U485" s="21"/>
      <c r="V485" s="651" t="s">
        <v>159</v>
      </c>
      <c r="Z485" s="755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</row>
    <row r="486" spans="1:74" ht="13.5" customHeight="1">
      <c r="A486" s="770"/>
      <c r="B486" s="16" t="s">
        <v>68</v>
      </c>
      <c r="C486" s="746"/>
      <c r="D486" s="744"/>
      <c r="E486" s="792" t="s">
        <v>147</v>
      </c>
      <c r="F486" s="793"/>
      <c r="G486" s="743"/>
      <c r="H486" s="744"/>
      <c r="I486" s="743"/>
      <c r="J486" s="744"/>
      <c r="K486" s="745"/>
      <c r="L486" s="745"/>
      <c r="M486" s="746"/>
      <c r="N486" s="744"/>
      <c r="O486" s="745"/>
      <c r="P486" s="744"/>
      <c r="Q486" s="745"/>
      <c r="R486" s="744"/>
      <c r="S486" s="745"/>
      <c r="T486" s="744"/>
      <c r="U486" s="21"/>
      <c r="V486" s="651" t="s">
        <v>161</v>
      </c>
      <c r="Z486" s="756"/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54" t="s">
        <v>79</v>
      </c>
      <c r="B487" s="17" t="s">
        <v>80</v>
      </c>
      <c r="C487" s="767"/>
      <c r="D487" s="768"/>
      <c r="E487" s="771"/>
      <c r="F487" s="768"/>
      <c r="G487" s="771"/>
      <c r="H487" s="768"/>
      <c r="I487" s="771"/>
      <c r="J487" s="768"/>
      <c r="K487" s="752"/>
      <c r="L487" s="769"/>
      <c r="M487" s="767"/>
      <c r="N487" s="768"/>
      <c r="O487" s="752"/>
      <c r="P487" s="768"/>
      <c r="Q487" s="752"/>
      <c r="R487" s="768"/>
      <c r="S487" s="752"/>
      <c r="T487" s="768"/>
      <c r="U487" s="21"/>
      <c r="V487" s="41"/>
      <c r="Z487" s="755" t="str">
        <f>A487</f>
        <v>昼休み（12：30～13：30）</v>
      </c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</row>
    <row r="488" spans="1:74" ht="13.5" customHeight="1">
      <c r="A488" s="755"/>
      <c r="B488" s="17" t="s">
        <v>83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5"/>
      <c r="B489" s="17" t="s">
        <v>65</v>
      </c>
      <c r="C489" s="763"/>
      <c r="D489" s="761"/>
      <c r="E489" s="762"/>
      <c r="F489" s="761"/>
      <c r="G489" s="762"/>
      <c r="H489" s="761"/>
      <c r="I489" s="762"/>
      <c r="J489" s="761"/>
      <c r="K489" s="748"/>
      <c r="L489" s="764"/>
      <c r="M489" s="763"/>
      <c r="N489" s="761"/>
      <c r="O489" s="748"/>
      <c r="P489" s="761"/>
      <c r="Q489" s="748"/>
      <c r="R489" s="761"/>
      <c r="S489" s="748"/>
      <c r="T489" s="761"/>
      <c r="U489" s="21"/>
      <c r="V489" s="41"/>
      <c r="Z489" s="755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</row>
    <row r="490" spans="1:74" ht="13.5" customHeight="1">
      <c r="A490" s="756"/>
      <c r="B490" s="18" t="s">
        <v>68</v>
      </c>
      <c r="C490" s="772"/>
      <c r="D490" s="773"/>
      <c r="E490" s="774"/>
      <c r="F490" s="773"/>
      <c r="G490" s="774"/>
      <c r="H490" s="773"/>
      <c r="I490" s="774"/>
      <c r="J490" s="773"/>
      <c r="K490" s="775"/>
      <c r="L490" s="775"/>
      <c r="M490" s="772"/>
      <c r="N490" s="773"/>
      <c r="O490" s="775"/>
      <c r="P490" s="773"/>
      <c r="Q490" s="775"/>
      <c r="R490" s="773"/>
      <c r="S490" s="775"/>
      <c r="T490" s="773"/>
      <c r="U490" s="21"/>
      <c r="V490" s="41"/>
      <c r="Z490" s="756"/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55" t="s">
        <v>87</v>
      </c>
      <c r="B491" s="15" t="s">
        <v>53</v>
      </c>
      <c r="C491" s="751" t="str">
        <f>VLOOKUP($C478,'2026年度(1年後期)'!$B$5:$N$207,COLUMN('2026年度(1年後期)'!$G$5),0)&amp;""</f>
        <v>人間関係論</v>
      </c>
      <c r="D491" s="752"/>
      <c r="E491" s="757" t="str">
        <f>VLOOKUP($C478,'2026年度(2年後期)'!$B$5:$N$207,COLUMN('2026年度(2年後期)'!$G$5),0)&amp;""</f>
        <v>感染防止技術論</v>
      </c>
      <c r="F491" s="752"/>
      <c r="G491" s="757" t="str">
        <f>VLOOKUP($C478,'2026年度(3年後期)'!$B$5:$N$207,COLUMN('2026年度(3年後期)'!$G$5),0)&amp;""</f>
        <v>領域別実習</v>
      </c>
      <c r="H491" s="752"/>
      <c r="I491" s="757" t="str">
        <f>VLOOKUP($C478,'2026年度(4年後期)'!$B$5:$N$206,COLUMN('2026年度(4年後期)'!$G$5),0)&amp;""</f>
        <v/>
      </c>
      <c r="J491" s="752"/>
      <c r="K491" s="753" t="str">
        <f>VLOOKUP($C478,'2026年度(助産後期)'!$B$5:$N$207,COLUMN('2026年度(助産後期)'!$G$5),0)&amp;""</f>
        <v>助産学実習Ⅰ</v>
      </c>
      <c r="L491" s="753"/>
      <c r="M491" s="751" t="str">
        <f>VLOOKUP($C478,'2026年度(M1後期)'!$B$5:$N$207,COLUMN('2026年度(M1後期)'!$G$5),0)&amp;""</f>
        <v>がん看護学演習A-Ⅱ
成育看護学演習A-Ⅰ（小児）
感染症学特論
感染症学演習</v>
      </c>
      <c r="N491" s="752"/>
      <c r="O491" s="753" t="str">
        <f>VLOOKUP($C478,'2026年度(M2後期)'!$B$5:$N$207,COLUMN('2026年度(M2後期)'!$G$5),0)&amp;""</f>
        <v>特別研究</v>
      </c>
      <c r="P491" s="752"/>
      <c r="Q491" s="753" t="str">
        <f>VLOOKUP($C478,'2026年度(D1後期)'!$B$5:$N$207,COLUMN('2026年度(D1後期)'!$G$5),0)&amp;""</f>
        <v>量的看護学研究法</v>
      </c>
      <c r="R491" s="752"/>
      <c r="S491" s="753" t="str">
        <f>VLOOKUP($C478,'2026年度(D23後期)'!$B$5:$N$207,COLUMN('2026年度(D23後期)'!$G$5),0)&amp;""</f>
        <v>特別研究</v>
      </c>
      <c r="T491" s="752"/>
      <c r="U491" s="665" t="s">
        <v>162</v>
      </c>
      <c r="V491" s="41"/>
      <c r="Z491" s="755" t="str">
        <f>A491</f>
        <v>３時限（13：30～15：00）</v>
      </c>
      <c r="AA491" s="733" t="s">
        <v>158</v>
      </c>
      <c r="AB491" s="733"/>
      <c r="AC491" s="733"/>
      <c r="AD491" s="733"/>
      <c r="AE491" s="733"/>
      <c r="AF491" s="733"/>
      <c r="AG491" s="733" t="s">
        <v>202</v>
      </c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 t="s">
        <v>165</v>
      </c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 t="s">
        <v>166</v>
      </c>
      <c r="BN491" s="733"/>
      <c r="BO491" s="733"/>
      <c r="BP491" s="733"/>
      <c r="BQ491" s="733"/>
      <c r="BR491" s="733"/>
      <c r="BS491" s="733"/>
      <c r="BT491" s="733"/>
      <c r="BU491" s="733"/>
      <c r="BV491" s="733"/>
    </row>
    <row r="492" spans="1:74" ht="13.5" customHeight="1">
      <c r="A492" s="755"/>
      <c r="B492" s="15" t="s">
        <v>61</v>
      </c>
      <c r="C492" s="749" t="str">
        <f>IFERROR(VLOOKUP(C491,科目・教員!$A$2:$B$342,2,0),"")</f>
        <v>小島　優子</v>
      </c>
      <c r="D492" s="748"/>
      <c r="E492" s="750" t="str">
        <f>IFERROR(VLOOKUP(E491,科目・教員!$A$2:$B$342,2,0),"")</f>
        <v>網中　眞由美</v>
      </c>
      <c r="F492" s="748"/>
      <c r="G492" s="750" t="str">
        <f>IFERROR(VLOOKUP(G491,科目・教員!$A$2:$B$342,2,0),"")</f>
        <v/>
      </c>
      <c r="H492" s="748"/>
      <c r="I492" s="750" t="str">
        <f>IFERROR(VLOOKUP(I491,科目・教員!$A$2:$B$342,2,0),"")</f>
        <v/>
      </c>
      <c r="J492" s="748"/>
      <c r="K492" s="747" t="str">
        <f>IFERROR(VLOOKUP(K491,科目・教員!$A$2:$B$342,2,0),"")</f>
        <v>池田　真弓</v>
      </c>
      <c r="L492" s="747"/>
      <c r="M492" s="749" t="str">
        <f>IFERROR(VLOOKUP(M491,科目・教員!$A$2:$B$342,2,0),"")</f>
        <v/>
      </c>
      <c r="N492" s="748"/>
      <c r="O492" s="747" t="str">
        <f>IFERROR(VLOOKUP(O491,科目・教員!$A$2:$B$342,2,0),"")</f>
        <v/>
      </c>
      <c r="P492" s="748"/>
      <c r="Q492" s="747" t="str">
        <f>IFERROR(VLOOKUP(Q491,科目・教員!$A$2:$B$342,2,0),"")</f>
        <v>柏木　公一</v>
      </c>
      <c r="R492" s="748"/>
      <c r="S492" s="747" t="str">
        <f>IFERROR(VLOOKUP(S491,科目・教員!$A$2:$B$342,2,0),"")</f>
        <v/>
      </c>
      <c r="T492" s="748"/>
      <c r="U492" s="665" t="s">
        <v>167</v>
      </c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55"/>
      <c r="B493" s="15" t="s">
        <v>65</v>
      </c>
      <c r="C493" s="749" t="str">
        <f>VLOOKUP($C478,'2026年度(1年後期)'!$B$5:$N$207,COLUMN('2026年度(1年後期)'!$G$5)+1,0)&amp;""</f>
        <v>101</v>
      </c>
      <c r="D493" s="748"/>
      <c r="E493" s="750" t="str">
        <f>VLOOKUP($C478,'2026年度(2年後期)'!$B$5:$N$207,COLUMN('2026年度(2年後期)'!$G$5)+1,0)&amp;""</f>
        <v>201</v>
      </c>
      <c r="F493" s="748"/>
      <c r="G493" s="750" t="str">
        <f>VLOOKUP($C478,'2026年度(3年後期)'!$B$5:$N$207,COLUMN('2026年度(3年後期)'!$G$5)+1,0)&amp;""</f>
        <v/>
      </c>
      <c r="H493" s="748"/>
      <c r="I493" s="750" t="str">
        <f>VLOOKUP($C478,'2026年度(4年後期)'!$B$5:$N$206,COLUMN('2026年度(4年後期)'!$G$5)+1,0)&amp;""</f>
        <v/>
      </c>
      <c r="J493" s="748"/>
      <c r="K493" s="747" t="str">
        <f>VLOOKUP($C478,'2026年度(助産後期)'!$B$5:$N$207,COLUMN('2026年度(助産後期)'!$G$5)+1,0)&amp;""</f>
        <v/>
      </c>
      <c r="L493" s="747"/>
      <c r="M493" s="749" t="str">
        <f>VLOOKUP($C478,'2026年度(M1後期)'!$B$5:$N$207,COLUMN('2026年度(M1後期)'!$G$5)+1,0)&amp;""</f>
        <v/>
      </c>
      <c r="N493" s="748"/>
      <c r="O493" s="747" t="str">
        <f>VLOOKUP($C478,'2026年度(M2後期)'!$B$5:$N$207,COLUMN('2026年度(M2後期)'!$G$5)+1,0)&amp;""</f>
        <v/>
      </c>
      <c r="P493" s="748"/>
      <c r="Q493" s="747" t="str">
        <f>VLOOKUP($C478,'2026年度(D1後期)'!$B$5:$N$207,COLUMN('2026年度(D1後期)'!$G$5)+1,0)&amp;""</f>
        <v>臨床講義室１</v>
      </c>
      <c r="R493" s="748"/>
      <c r="S493" s="747" t="str">
        <f>VLOOKUP($C478,'2026年度(D23後期)'!$B$5:$N$207,COLUMN('2026年度(D23後期)'!$G$5)+1,0)&amp;""</f>
        <v/>
      </c>
      <c r="T493" s="748"/>
      <c r="U493" s="665" t="s">
        <v>166</v>
      </c>
      <c r="V493" s="41"/>
      <c r="Z493" s="755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</row>
    <row r="494" spans="1:74" ht="13.5" customHeight="1">
      <c r="A494" s="770"/>
      <c r="B494" s="16" t="s">
        <v>68</v>
      </c>
      <c r="C494" s="758"/>
      <c r="D494" s="759"/>
      <c r="E494" s="743"/>
      <c r="F494" s="744"/>
      <c r="G494" s="743"/>
      <c r="H494" s="744"/>
      <c r="I494" s="743"/>
      <c r="J494" s="744"/>
      <c r="K494" s="745"/>
      <c r="L494" s="745"/>
      <c r="M494" s="746"/>
      <c r="N494" s="744"/>
      <c r="O494" s="745"/>
      <c r="P494" s="744"/>
      <c r="Q494" s="745"/>
      <c r="R494" s="744"/>
      <c r="S494" s="745"/>
      <c r="T494" s="744"/>
      <c r="U494" s="665" t="s">
        <v>168</v>
      </c>
      <c r="V494" s="41"/>
      <c r="Z494" s="756"/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55" t="s">
        <v>103</v>
      </c>
      <c r="B495" s="15" t="s">
        <v>53</v>
      </c>
      <c r="C495" s="751" t="str">
        <f>VLOOKUP($C478,'2026年度(1年後期)'!$B$5:$N$207,COLUMN('2026年度(1年後期)'!$I$5),0)&amp;""</f>
        <v>インフルエンザ①
15:00～16:00</v>
      </c>
      <c r="D495" s="752"/>
      <c r="E495" s="757" t="str">
        <f>VLOOKUP($C478,'2026年度(2年後期)'!$B$5:$N$207,COLUMN('2026年度(2年後期)'!$I$5),0)&amp;""</f>
        <v>インフルエンザ①
15:00～16:00</v>
      </c>
      <c r="F495" s="752"/>
      <c r="G495" s="757" t="str">
        <f>VLOOKUP($C478,'2026年度(3年後期)'!$B$5:$N$207,COLUMN('2026年度(3年後期)'!$I$5),0)&amp;""</f>
        <v>領域別実習
(インフルエンザ①
　15:00～16:00)</v>
      </c>
      <c r="H495" s="752"/>
      <c r="I495" s="757" t="str">
        <f>VLOOKUP($C478,'2026年度(4年後期)'!$B$5:$N$206,COLUMN('2026年度(4年後期)'!$I$5),0)&amp;""</f>
        <v>インフルエンザ①15:00～16:00</v>
      </c>
      <c r="J495" s="752"/>
      <c r="K495" s="753" t="str">
        <f>VLOOKUP($C478,'2026年度(助産後期)'!$B$5:$N$207,COLUMN('2026年度(助産後期)'!$I$5),0)&amp;""</f>
        <v>助産学実習Ⅰ
(インフルエンザ①15:00～16:00)</v>
      </c>
      <c r="L495" s="753"/>
      <c r="M495" s="751" t="str">
        <f>VLOOKUP($C478,'2026年度(M1後期)'!$B$5:$N$207,COLUMN('2026年度(M1後期)'!$I$5),0)&amp;""</f>
        <v>がん看護学演習A-Ⅱ
成育看護学演習A-Ⅰ（小児）
感染症学特論
感染症学演習</v>
      </c>
      <c r="N495" s="752"/>
      <c r="O495" s="753" t="str">
        <f>VLOOKUP($C478,'2026年度(M2後期)'!$B$5:$N$207,COLUMN('2026年度(M2後期)'!$I$5),0)&amp;""</f>
        <v>特別研究</v>
      </c>
      <c r="P495" s="752"/>
      <c r="Q495" s="753" t="str">
        <f>VLOOKUP($C478,'2026年度(D1後期)'!$B$5:$N$207,COLUMN('2026年度(D1後期)'!$I$5),0)&amp;""</f>
        <v>量的看護学研究法</v>
      </c>
      <c r="R495" s="752"/>
      <c r="S495" s="753" t="str">
        <f>VLOOKUP($C478,'2026年度(D23後期)'!$B$5:$N$207,COLUMN('2026年度(D23後期)'!$I$5),0)&amp;""</f>
        <v>特別研究</v>
      </c>
      <c r="T495" s="752"/>
      <c r="U495" s="30"/>
      <c r="V495" s="41"/>
      <c r="Z495" s="755" t="str">
        <f>A495</f>
        <v>４時限（15：10～16：40）</v>
      </c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 t="s">
        <v>165</v>
      </c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 t="s">
        <v>166</v>
      </c>
      <c r="BN495" s="733"/>
      <c r="BO495" s="733"/>
      <c r="BP495" s="733"/>
      <c r="BQ495" s="733"/>
      <c r="BR495" s="733"/>
      <c r="BS495" s="733"/>
      <c r="BT495" s="733"/>
      <c r="BU495" s="733"/>
      <c r="BV495" s="733"/>
    </row>
    <row r="496" spans="1:74" ht="13.5" customHeight="1">
      <c r="A496" s="755"/>
      <c r="B496" s="15" t="s">
        <v>61</v>
      </c>
      <c r="C496" s="749" t="str">
        <f>IFERROR(VLOOKUP(C495,科目・教員!$A$2:$B$342,2,0),"")</f>
        <v/>
      </c>
      <c r="D496" s="748"/>
      <c r="E496" s="750" t="str">
        <f>IFERROR(VLOOKUP(E495,科目・教員!$A$2:$B$342,2,0),"")</f>
        <v/>
      </c>
      <c r="F496" s="748"/>
      <c r="G496" s="750" t="str">
        <f>IFERROR(VLOOKUP(G495,科目・教員!$A$2:$B$342,2,0),"")</f>
        <v/>
      </c>
      <c r="H496" s="748"/>
      <c r="I496" s="750" t="str">
        <f>IFERROR(VLOOKUP(I495,科目・教員!$A$2:$B$342,2,0),"")</f>
        <v/>
      </c>
      <c r="J496" s="748"/>
      <c r="K496" s="747" t="str">
        <f>IFERROR(VLOOKUP(K495,科目・教員!$A$2:$B$342,2,0),"")</f>
        <v/>
      </c>
      <c r="L496" s="747"/>
      <c r="M496" s="749" t="str">
        <f>IFERROR(VLOOKUP(M495,科目・教員!$A$2:$B$342,2,0),"")</f>
        <v/>
      </c>
      <c r="N496" s="748"/>
      <c r="O496" s="747" t="str">
        <f>IFERROR(VLOOKUP(O495,科目・教員!$A$2:$B$342,2,0),"")</f>
        <v/>
      </c>
      <c r="P496" s="748"/>
      <c r="Q496" s="747" t="str">
        <f>IFERROR(VLOOKUP(Q495,科目・教員!$A$2:$B$342,2,0),"")</f>
        <v>柏木　公一</v>
      </c>
      <c r="R496" s="748"/>
      <c r="S496" s="747" t="str">
        <f>IFERROR(VLOOKUP(S495,科目・教員!$A$2:$B$342,2,0),"")</f>
        <v/>
      </c>
      <c r="T496" s="748"/>
      <c r="U496" s="30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5"/>
      <c r="B497" s="15" t="s">
        <v>65</v>
      </c>
      <c r="C497" s="749" t="str">
        <f>VLOOKUP($C478,'2026年度(1年後期)'!$B$5:$N$207,COLUMN('2026年度(1年後期)'!$I$5)+1,0)&amp;""</f>
        <v/>
      </c>
      <c r="D497" s="748"/>
      <c r="E497" s="750" t="str">
        <f>VLOOKUP($C478,'2026年度(2年後期)'!$B$5:$N$207,COLUMN('2026年度(2年後期)'!$I$5)+1,0)&amp;""</f>
        <v/>
      </c>
      <c r="F497" s="748"/>
      <c r="G497" s="750" t="str">
        <f>VLOOKUP($C478,'2026年度(3年後期)'!$B$5:$N$207,COLUMN('2026年度(3年後期)'!$I$5)+1,0)&amp;""</f>
        <v/>
      </c>
      <c r="H497" s="748"/>
      <c r="I497" s="750" t="str">
        <f>VLOOKUP($C478,'2026年度(4年後期)'!$B$5:$N$206,COLUMN('2026年度(4年後期)'!$I$5)+1,0)&amp;""</f>
        <v/>
      </c>
      <c r="J497" s="748"/>
      <c r="K497" s="747" t="str">
        <f>VLOOKUP($C478,'2026年度(助産後期)'!$B$5:$N$207,COLUMN('2026年度(助産後期)'!$I$5)+1,0)&amp;""</f>
        <v/>
      </c>
      <c r="L497" s="747"/>
      <c r="M497" s="749" t="str">
        <f>VLOOKUP($C478,'2026年度(M1後期)'!$B$5:$N$207,COLUMN('2026年度(M1後期)'!$I$5)+1,0)&amp;""</f>
        <v/>
      </c>
      <c r="N497" s="748"/>
      <c r="O497" s="747" t="str">
        <f>VLOOKUP($C478,'2026年度(M2後期)'!$B$5:$N$207,COLUMN('2026年度(M2後期)'!$I$5)+1,0)&amp;""</f>
        <v/>
      </c>
      <c r="P497" s="748"/>
      <c r="Q497" s="747" t="str">
        <f>VLOOKUP($C478,'2026年度(D1後期)'!$B$5:$N$207,COLUMN('2026年度(D1後期)'!$I$5)+1,0)&amp;""</f>
        <v>臨床講義室１</v>
      </c>
      <c r="R497" s="748"/>
      <c r="S497" s="747" t="str">
        <f>VLOOKUP($C478,'2026年度(D23後期)'!$B$5:$N$207,COLUMN('2026年度(D23後期)'!$I$5)+1,0)&amp;""</f>
        <v/>
      </c>
      <c r="T497" s="748"/>
      <c r="U497" s="30"/>
      <c r="V497" s="41"/>
      <c r="Z497" s="755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</row>
    <row r="498" spans="1:74" ht="13.5" customHeight="1">
      <c r="A498" s="756"/>
      <c r="B498" s="16" t="s">
        <v>68</v>
      </c>
      <c r="C498" s="758"/>
      <c r="D498" s="759"/>
      <c r="E498" s="743"/>
      <c r="F498" s="744"/>
      <c r="G498" s="743"/>
      <c r="H498" s="744"/>
      <c r="I498" s="743"/>
      <c r="J498" s="744"/>
      <c r="K498" s="745"/>
      <c r="L498" s="745"/>
      <c r="M498" s="746"/>
      <c r="N498" s="744"/>
      <c r="O498" s="745"/>
      <c r="P498" s="744"/>
      <c r="Q498" s="745"/>
      <c r="R498" s="744"/>
      <c r="S498" s="745"/>
      <c r="T498" s="744"/>
      <c r="U498" s="30"/>
      <c r="V498" s="41"/>
      <c r="Z498" s="756"/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55" t="s">
        <v>112</v>
      </c>
      <c r="B499" s="15" t="s">
        <v>53</v>
      </c>
      <c r="C499" s="751" t="str">
        <f>VLOOKUP($C478,'2026年度(1年後期)'!$B$5:$N$207,COLUMN('2026年度(1年後期)'!$K$5),0)&amp;""</f>
        <v/>
      </c>
      <c r="D499" s="752"/>
      <c r="E499" s="757" t="str">
        <f>VLOOKUP($C478,'2026年度(2年後期)'!$B$5:$N$207,COLUMN('2026年度(2年後期)'!$K$5),0)&amp;""</f>
        <v/>
      </c>
      <c r="F499" s="752"/>
      <c r="G499" s="757" t="str">
        <f>VLOOKUP($C478,'2026年度(3年後期)'!$B$5:$N$207,COLUMN('2026年度(3年後期)'!$K$5),0)&amp;""</f>
        <v/>
      </c>
      <c r="H499" s="752"/>
      <c r="I499" s="757" t="str">
        <f>VLOOKUP($C478,'2026年度(4年後期)'!$B$5:$N$206,COLUMN('2026年度(4年後期)'!$K$5),0)&amp;""</f>
        <v/>
      </c>
      <c r="J499" s="752"/>
      <c r="K499" s="753" t="str">
        <f>VLOOKUP($C478,'2026年度(助産後期)'!$B$5:$N$207,COLUMN('2026年度(助産後期)'!$K$5),0)&amp;""</f>
        <v/>
      </c>
      <c r="L499" s="753"/>
      <c r="M499" s="751" t="str">
        <f>VLOOKUP($C478,'2026年度(M1後期)'!$B$5:$N$207,COLUMN('2026年度(M1後期)'!$K$5),0)&amp;""</f>
        <v/>
      </c>
      <c r="N499" s="752"/>
      <c r="O499" s="753" t="str">
        <f>VLOOKUP($C478,'2026年度(M2後期)'!$B$5:$N$207,COLUMN('2026年度(M2後期)'!$K$5),0)&amp;""</f>
        <v/>
      </c>
      <c r="P499" s="752"/>
      <c r="Q499" s="753" t="str">
        <f>VLOOKUP($C478,'2026年度(D1後期)'!$B$5:$N$207,COLUMN('2026年度(D1後期)'!$K$5),0)&amp;""</f>
        <v/>
      </c>
      <c r="R499" s="752"/>
      <c r="S499" s="753" t="str">
        <f>VLOOKUP($C478,'2026年度(D23後期)'!$B$5:$N$207,COLUMN('2026年度(D23後期)'!$K$5),0)&amp;""</f>
        <v/>
      </c>
      <c r="T499" s="752"/>
      <c r="U499" s="21"/>
      <c r="V499" s="41"/>
      <c r="W499" s="673" t="s">
        <v>292</v>
      </c>
      <c r="Z499" s="755" t="str">
        <f>A499</f>
        <v>５時限（16：50～18：20）</v>
      </c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 t="s">
        <v>293</v>
      </c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</row>
    <row r="500" spans="1:74" ht="13.5" customHeight="1">
      <c r="A500" s="755"/>
      <c r="B500" s="15" t="s">
        <v>61</v>
      </c>
      <c r="C500" s="749" t="str">
        <f>IFERROR(VLOOKUP(C499,科目・教員!$A$2:$B$342,2,0),"")</f>
        <v/>
      </c>
      <c r="D500" s="748"/>
      <c r="E500" s="750" t="str">
        <f>IFERROR(VLOOKUP(E499,科目・教員!$A$2:$B$342,2,0),"")</f>
        <v/>
      </c>
      <c r="F500" s="748"/>
      <c r="G500" s="750" t="str">
        <f>IFERROR(VLOOKUP(G499,科目・教員!$A$2:$B$342,2,0),"")</f>
        <v/>
      </c>
      <c r="H500" s="748"/>
      <c r="I500" s="750" t="str">
        <f>IFERROR(VLOOKUP(I499,科目・教員!$A$2:$B$342,2,0),"")</f>
        <v/>
      </c>
      <c r="J500" s="748"/>
      <c r="K500" s="747" t="str">
        <f>IFERROR(VLOOKUP(K499,科目・教員!$A$2:$B$342,2,0),"")</f>
        <v/>
      </c>
      <c r="L500" s="747"/>
      <c r="M500" s="749" t="str">
        <f>IFERROR(VLOOKUP(M499,科目・教員!$A$2:$B$342,2,0),"")</f>
        <v/>
      </c>
      <c r="N500" s="748"/>
      <c r="O500" s="747" t="str">
        <f>IFERROR(VLOOKUP(O499,科目・教員!$A$2:$B$342,2,0),"")</f>
        <v/>
      </c>
      <c r="P500" s="748"/>
      <c r="Q500" s="747" t="str">
        <f>IFERROR(VLOOKUP(Q499,科目・教員!$A$2:$B$342,2,0),"")</f>
        <v/>
      </c>
      <c r="R500" s="748"/>
      <c r="S500" s="747" t="str">
        <f>IFERROR(VLOOKUP(S499,科目・教員!$A$2:$B$342,2,0),"")</f>
        <v/>
      </c>
      <c r="T500" s="748"/>
      <c r="U500" s="21"/>
      <c r="V500" s="41"/>
      <c r="W500" s="673" t="s">
        <v>150</v>
      </c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5"/>
      <c r="B501" s="15" t="s">
        <v>65</v>
      </c>
      <c r="C501" s="749" t="str">
        <f>VLOOKUP($C478,'2026年度(1年後期)'!$B$5:$N$207,COLUMN('2026年度(1年後期)'!$K$5)+1,0)&amp;""</f>
        <v/>
      </c>
      <c r="D501" s="748"/>
      <c r="E501" s="750" t="str">
        <f>VLOOKUP($C478,'2026年度(2年後期)'!$B$5:$N$207,COLUMN('2026年度(2年後期)'!$K$5)+1,0)&amp;""</f>
        <v/>
      </c>
      <c r="F501" s="748"/>
      <c r="G501" s="750" t="str">
        <f>VLOOKUP($C478,'2026年度(3年後期)'!$B$5:$N$207,COLUMN('2026年度(3年後期)'!$K$5)+1,0)&amp;""</f>
        <v/>
      </c>
      <c r="H501" s="748"/>
      <c r="I501" s="750" t="str">
        <f>VLOOKUP($C478,'2026年度(4年後期)'!$B$5:$N$206,COLUMN('2026年度(4年後期)'!$K$5)+1,0)&amp;""</f>
        <v/>
      </c>
      <c r="J501" s="748"/>
      <c r="K501" s="747" t="str">
        <f>VLOOKUP($C478,'2026年度(助産後期)'!$B$5:$N$207,COLUMN('2026年度(助産後期)'!$K$5)+1,0)&amp;""</f>
        <v/>
      </c>
      <c r="L501" s="747"/>
      <c r="M501" s="749" t="str">
        <f>VLOOKUP($C478,'2026年度(M1後期)'!$B$5:$N$207,COLUMN('2026年度(M1後期)'!$K$5)+1,0)&amp;""</f>
        <v/>
      </c>
      <c r="N501" s="748"/>
      <c r="O501" s="747" t="str">
        <f>VLOOKUP($C478,'2026年度(M2後期)'!$B$5:$N$207,COLUMN('2026年度(M2後期)'!$K$5)+1,0)&amp;""</f>
        <v/>
      </c>
      <c r="P501" s="748"/>
      <c r="Q501" s="747" t="str">
        <f>VLOOKUP($C478,'2026年度(D1後期)'!$B$5:$N$207,COLUMN('2026年度(D1後期)'!$K$5)+1,0)&amp;""</f>
        <v/>
      </c>
      <c r="R501" s="748"/>
      <c r="S501" s="747" t="str">
        <f>VLOOKUP($C478,'2026年度(D23後期)'!$B$5:$N$207,COLUMN('2026年度(D23後期)'!$K$5)+1,0)&amp;""</f>
        <v/>
      </c>
      <c r="T501" s="748"/>
      <c r="U501" s="21"/>
      <c r="V501" s="41"/>
      <c r="W501" s="673" t="s">
        <v>293</v>
      </c>
      <c r="Z501" s="755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</row>
    <row r="502" spans="1:74" ht="13.5" customHeight="1">
      <c r="A502" s="756"/>
      <c r="B502" s="16" t="s">
        <v>68</v>
      </c>
      <c r="C502" s="746"/>
      <c r="D502" s="744"/>
      <c r="E502" s="743"/>
      <c r="F502" s="744"/>
      <c r="G502" s="743"/>
      <c r="H502" s="744"/>
      <c r="I502" s="743"/>
      <c r="J502" s="744"/>
      <c r="K502" s="745"/>
      <c r="L502" s="745"/>
      <c r="M502" s="746"/>
      <c r="N502" s="744"/>
      <c r="O502" s="745"/>
      <c r="P502" s="744"/>
      <c r="Q502" s="745"/>
      <c r="R502" s="744"/>
      <c r="S502" s="745"/>
      <c r="T502" s="744"/>
      <c r="U502" s="22"/>
      <c r="V502" s="42"/>
      <c r="W502" s="673" t="s">
        <v>192</v>
      </c>
      <c r="X502" s="19"/>
      <c r="Y502" s="19"/>
      <c r="Z502" s="756"/>
      <c r="AA502" s="735"/>
      <c r="AB502" s="735"/>
      <c r="AC502" s="735"/>
      <c r="AD502" s="735"/>
      <c r="AE502" s="735"/>
      <c r="AF502" s="735"/>
      <c r="AG502" s="735"/>
      <c r="AH502" s="735"/>
      <c r="AI502" s="735"/>
      <c r="AJ502" s="735"/>
      <c r="AK502" s="735"/>
      <c r="AL502" s="735"/>
      <c r="AM502" s="735"/>
      <c r="AN502" s="735"/>
      <c r="AO502" s="735"/>
      <c r="AP502" s="735"/>
      <c r="AQ502" s="735"/>
      <c r="AR502" s="735"/>
      <c r="AS502" s="735"/>
      <c r="AT502" s="735"/>
      <c r="AU502" s="735"/>
      <c r="AV502" s="735"/>
      <c r="AW502" s="735"/>
      <c r="AX502" s="735"/>
      <c r="AY502" s="735"/>
      <c r="AZ502" s="735"/>
      <c r="BA502" s="735"/>
      <c r="BB502" s="735"/>
      <c r="BC502" s="735"/>
      <c r="BD502" s="735"/>
      <c r="BE502" s="735"/>
      <c r="BF502" s="735"/>
      <c r="BG502" s="735"/>
      <c r="BH502" s="735"/>
      <c r="BI502" s="735"/>
      <c r="BJ502" s="735"/>
      <c r="BK502" s="735"/>
      <c r="BL502" s="735"/>
      <c r="BM502" s="735"/>
      <c r="BN502" s="735"/>
      <c r="BO502" s="735"/>
      <c r="BP502" s="735"/>
      <c r="BQ502" s="735"/>
      <c r="BR502" s="735"/>
      <c r="BS502" s="735"/>
      <c r="BT502" s="735"/>
      <c r="BU502" s="735"/>
      <c r="BV502" s="735"/>
    </row>
    <row r="503" spans="1:74" ht="21">
      <c r="A503" s="5"/>
      <c r="B503" s="6"/>
      <c r="C503" s="791">
        <f>C478+1</f>
        <v>46316</v>
      </c>
      <c r="D503" s="791"/>
      <c r="E503" s="791"/>
      <c r="F503" s="791"/>
      <c r="G503" s="791"/>
      <c r="H503" s="791"/>
      <c r="I503" s="791"/>
      <c r="J503" s="791"/>
      <c r="K503" s="791"/>
      <c r="L503" s="791"/>
      <c r="M503" s="791"/>
      <c r="N503" s="791"/>
      <c r="O503" s="791"/>
      <c r="P503" s="791"/>
      <c r="Q503" s="791"/>
      <c r="R503" s="791"/>
      <c r="S503" s="791"/>
      <c r="T503" s="791"/>
      <c r="U503" s="842">
        <f>C503</f>
        <v>46316</v>
      </c>
      <c r="V503" s="843"/>
      <c r="W503" s="843"/>
      <c r="X503" s="843"/>
      <c r="Y503" s="843"/>
      <c r="Z503" s="844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5" t="s">
        <v>52</v>
      </c>
      <c r="B504" s="12" t="s">
        <v>53</v>
      </c>
      <c r="C504" s="767" t="str">
        <f>VLOOKUP($C503,'2026年度(1年後期)'!$B$5:$N$207,COLUMN('2026年度(1年後期)'!$C$5),0)&amp;""</f>
        <v>人体の構造と機能Ⅲ</v>
      </c>
      <c r="D504" s="768"/>
      <c r="E504" s="771" t="str">
        <f>VLOOKUP($C503,'2026年度(2年後期)'!$B$5:$N$207,COLUMN('2026年度(2年後期)'!$C$5),0)&amp;""</f>
        <v>成人看護援助論Ⅱ</v>
      </c>
      <c r="F504" s="768"/>
      <c r="G504" s="771" t="str">
        <f>VLOOKUP($C503,'2026年度(3年後期)'!$B$5:$N$207,COLUMN('2026年度(3年後期)'!$C$5),0)&amp;""</f>
        <v>領域別実習</v>
      </c>
      <c r="H504" s="768"/>
      <c r="I504" s="771" t="str">
        <f>VLOOKUP($C503,'2026年度(4年後期)'!$B$5:$N$206,COLUMN('2026年度(4年後期)'!$C$5),0)&amp;""</f>
        <v/>
      </c>
      <c r="J504" s="768"/>
      <c r="K504" s="752" t="str">
        <f>VLOOKUP($C503,'2026年度(助産後期)'!$B$5:$N$207,COLUMN('2026年度(助産後期)'!$C$5),0)&amp;""</f>
        <v>助産学実習Ⅰ</v>
      </c>
      <c r="L504" s="769"/>
      <c r="M504" s="778" t="str">
        <f>VLOOKUP($C503,'2026年度(M1後期)'!$B$5:$N$207,COLUMN('2026年度(M1後期)'!$C$5),0)&amp;""</f>
        <v>看護情報・管理学演習A-Ⅰ
成育看護学演習A-Ⅳ（母性）</v>
      </c>
      <c r="N504" s="769"/>
      <c r="O504" s="771" t="str">
        <f>VLOOKUP($C503,'2026年度(M2後期)'!$B$5:$N$207,COLUMN('2026年度(M2後期)'!$C$5),0)&amp;""</f>
        <v>特別研究</v>
      </c>
      <c r="P504" s="768"/>
      <c r="Q504" s="771" t="str">
        <f>VLOOKUP($C503,'2026年度(D1後期)'!$B$5:$N$207,COLUMN('2026年度(D1後期)'!$C$5),0)&amp;""</f>
        <v/>
      </c>
      <c r="R504" s="768"/>
      <c r="S504" s="752" t="str">
        <f>VLOOKUP($C503,'2026年度(D23後期)'!$B$5:$N$207,COLUMN('2026年度(D23後期)'!$C$5),0)&amp;""</f>
        <v>特別研究</v>
      </c>
      <c r="T504" s="768"/>
      <c r="U504" s="577"/>
      <c r="Y504" s="653" t="s">
        <v>250</v>
      </c>
      <c r="Z504" s="754" t="str">
        <f>A504</f>
        <v xml:space="preserve">１時限（09：20～10：50） </v>
      </c>
      <c r="AA504" s="733" t="s">
        <v>294</v>
      </c>
      <c r="AB504" s="733"/>
      <c r="AC504" s="733"/>
      <c r="AD504" s="733"/>
      <c r="AE504" s="733"/>
      <c r="AF504" s="733" t="s">
        <v>295</v>
      </c>
      <c r="AG504" s="733" t="s">
        <v>249</v>
      </c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</row>
    <row r="505" spans="1:74" ht="13.5" customHeight="1">
      <c r="A505" s="755"/>
      <c r="B505" s="15" t="s">
        <v>61</v>
      </c>
      <c r="C505" s="763" t="str">
        <f>IFERROR(VLOOKUP(C504,科目・教員!$A$2:$B$342,2,0),"")</f>
        <v>本間　典子</v>
      </c>
      <c r="D505" s="761"/>
      <c r="E505" s="762" t="str">
        <f>IFERROR(VLOOKUP(E504,科目・教員!$A$2:$B$342,2,0),"")</f>
        <v>藤澤　雄太</v>
      </c>
      <c r="F505" s="761"/>
      <c r="G505" s="762" t="str">
        <f>IFERROR(VLOOKUP(G504,科目・教員!$A$2:$B$342,2,0),"")</f>
        <v/>
      </c>
      <c r="H505" s="761"/>
      <c r="I505" s="762" t="str">
        <f>IFERROR(VLOOKUP(I504,科目・教員!$A$2:$B$342,2,0),"")</f>
        <v/>
      </c>
      <c r="J505" s="761"/>
      <c r="K505" s="748" t="str">
        <f>IFERROR(VLOOKUP(K504,科目・教員!$A$2:$B$342,2,0),"")</f>
        <v>池田　真弓</v>
      </c>
      <c r="L505" s="764"/>
      <c r="M505" s="760" t="str">
        <f>IFERROR(VLOOKUP(M504,科目・教員!$A$2:$B$342,2,0),"")</f>
        <v/>
      </c>
      <c r="N505" s="761"/>
      <c r="O505" s="762" t="str">
        <f>IFERROR(VLOOKUP(O504,科目・教員!$A$2:$B$342,2,0),"")</f>
        <v/>
      </c>
      <c r="P505" s="761"/>
      <c r="Q505" s="762" t="str">
        <f>IFERROR(VLOOKUP(Q504,科目・教員!$A$2:$B$342,2,0),"")</f>
        <v/>
      </c>
      <c r="R505" s="761"/>
      <c r="S505" s="748" t="str">
        <f>IFERROR(VLOOKUP(S504,科目・教員!$A$2:$B$342,2,0),"")</f>
        <v/>
      </c>
      <c r="T505" s="761"/>
      <c r="U505" s="577"/>
      <c r="Y505" s="653" t="s">
        <v>84</v>
      </c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5"/>
      <c r="B506" s="15" t="s">
        <v>65</v>
      </c>
      <c r="C506" s="763" t="str">
        <f>VLOOKUP($C503,'2026年度(1年後期)'!$B$5:$N$207,COLUMN('2026年度(1年後期)'!$C$5)+1,0)&amp;""</f>
        <v>101</v>
      </c>
      <c r="D506" s="761"/>
      <c r="E506" s="762" t="str">
        <f>VLOOKUP($C503,'2026年度(2年後期)'!$B$5:$N$207,COLUMN('2026年度(2年後期)'!$C$5)+1,0)&amp;""</f>
        <v>201</v>
      </c>
      <c r="F506" s="761"/>
      <c r="G506" s="762" t="str">
        <f>VLOOKUP($C503,'2026年度(3年後期)'!$B$5:$N$207,COLUMN('2026年度(3年後期)'!$C$5)+1,0)&amp;""</f>
        <v/>
      </c>
      <c r="H506" s="761"/>
      <c r="I506" s="762" t="str">
        <f>VLOOKUP($C503,'2026年度(4年後期)'!$B$5:$N$206,COLUMN('2026年度(4年後期)'!$C$5)+1,0)&amp;""</f>
        <v/>
      </c>
      <c r="J506" s="761"/>
      <c r="K506" s="748" t="str">
        <f>VLOOKUP($C503,'2026年度(助産後期)'!$B$5:$N$207,COLUMN('2026年度(助産後期)'!$C$5)+1,0)&amp;""</f>
        <v/>
      </c>
      <c r="L506" s="764"/>
      <c r="M506" s="760" t="str">
        <f>VLOOKUP($C503,'2026年度(M1後期)'!$B$5:$N$207,COLUMN('2026年度(M1後期)'!$C$5)+1,0)&amp;""</f>
        <v/>
      </c>
      <c r="N506" s="761"/>
      <c r="O506" s="762" t="str">
        <f>VLOOKUP($C503,'2026年度(M2後期)'!$B$5:$N$207,COLUMN('2026年度(M2後期)'!$C$5)+1,0)&amp;""</f>
        <v/>
      </c>
      <c r="P506" s="761"/>
      <c r="Q506" s="762" t="str">
        <f>VLOOKUP($C503,'2026年度(D1後期)'!$B$5:$N$207,COLUMN('2026年度(D1後期)'!$C$5)+1,0)&amp;""</f>
        <v/>
      </c>
      <c r="R506" s="761"/>
      <c r="S506" s="748" t="str">
        <f>VLOOKUP($C503,'2026年度(D23後期)'!$B$5:$N$207,COLUMN('2026年度(D23後期)'!$C$5)+1,0)&amp;""</f>
        <v/>
      </c>
      <c r="T506" s="761"/>
      <c r="U506" s="577"/>
      <c r="Y506" s="653" t="s">
        <v>85</v>
      </c>
      <c r="Z506" s="755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</row>
    <row r="507" spans="1:74" ht="13.5" customHeight="1">
      <c r="A507" s="756"/>
      <c r="B507" s="16" t="s">
        <v>68</v>
      </c>
      <c r="C507" s="789"/>
      <c r="D507" s="790"/>
      <c r="E507" s="743"/>
      <c r="F507" s="765"/>
      <c r="G507" s="743"/>
      <c r="H507" s="765"/>
      <c r="I507" s="743"/>
      <c r="J507" s="765"/>
      <c r="K507" s="745"/>
      <c r="L507" s="766"/>
      <c r="M507" s="776"/>
      <c r="N507" s="765"/>
      <c r="O507" s="743"/>
      <c r="P507" s="765"/>
      <c r="Q507" s="743"/>
      <c r="R507" s="765"/>
      <c r="S507" s="745"/>
      <c r="T507" s="765"/>
      <c r="U507" s="577"/>
      <c r="Y507" s="653" t="s">
        <v>86</v>
      </c>
      <c r="Z507" s="756"/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55" t="s">
        <v>73</v>
      </c>
      <c r="B508" s="15" t="s">
        <v>53</v>
      </c>
      <c r="C508" s="767" t="str">
        <f>VLOOKUP($C503,'2026年度(1年後期)'!$B$5:$N$207,COLUMN('2026年度(1年後期)'!$E$5),0)&amp;""</f>
        <v>疫学・保健統計学Ⅱ</v>
      </c>
      <c r="D508" s="768"/>
      <c r="E508" s="771" t="str">
        <f>VLOOKUP($C503,'2026年度(2年後期)'!$B$5:$N$207,COLUMN('2026年度(2年後期)'!$E$5),0)&amp;""</f>
        <v>成人看護援助論Ⅱ</v>
      </c>
      <c r="F508" s="768"/>
      <c r="G508" s="771" t="str">
        <f>VLOOKUP($C503,'2026年度(3年後期)'!$B$5:$N$207,COLUMN('2026年度(3年後期)'!$E$5),0)&amp;""</f>
        <v>領域別実習</v>
      </c>
      <c r="H508" s="768"/>
      <c r="I508" s="771" t="str">
        <f>VLOOKUP($C503,'2026年度(4年後期)'!$B$5:$N$206,COLUMN('2026年度(4年後期)'!$E$5),0)&amp;""</f>
        <v/>
      </c>
      <c r="J508" s="768"/>
      <c r="K508" s="752" t="str">
        <f>VLOOKUP($C503,'2026年度(助産後期)'!$B$5:$N$207,COLUMN('2026年度(助産後期)'!$E$5),0)&amp;""</f>
        <v>助産学実習Ⅰ</v>
      </c>
      <c r="L508" s="769"/>
      <c r="M508" s="767" t="str">
        <f>VLOOKUP($C503,'2026年度(M1後期)'!$B$5:$N$207,COLUMN('2026年度(M1後期)'!$E$5),0)&amp;""</f>
        <v>看護情報・管理学演習A-Ⅰ
成育看護学演習A-Ⅳ（母性）</v>
      </c>
      <c r="N508" s="768"/>
      <c r="O508" s="752" t="str">
        <f>VLOOKUP($C503,'2026年度(M2後期)'!$B$5:$N$207,COLUMN('2026年度(M2後期)'!$E$5),0)&amp;""</f>
        <v>特別研究</v>
      </c>
      <c r="P508" s="768"/>
      <c r="Q508" s="752" t="str">
        <f>VLOOKUP($C503,'2026年度(D1後期)'!$B$5:$N$207,COLUMN('2026年度(D1後期)'!$E$5),0)&amp;""</f>
        <v/>
      </c>
      <c r="R508" s="768"/>
      <c r="S508" s="752" t="str">
        <f>VLOOKUP($C503,'2026年度(D23後期)'!$B$5:$N$207,COLUMN('2026年度(D23後期)'!$E$5),0)&amp;""</f>
        <v>特別研究</v>
      </c>
      <c r="T508" s="768"/>
      <c r="U508" s="578"/>
      <c r="Y508" s="653"/>
      <c r="Z508" s="755" t="str">
        <f>A508</f>
        <v>２時限（11：00～12：30）</v>
      </c>
      <c r="AA508" s="733" t="s">
        <v>209</v>
      </c>
      <c r="AB508" s="733"/>
      <c r="AC508" s="733"/>
      <c r="AD508" s="733"/>
      <c r="AE508" s="733"/>
      <c r="AF508" s="733" t="s">
        <v>295</v>
      </c>
      <c r="AG508" s="733" t="s">
        <v>249</v>
      </c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</row>
    <row r="509" spans="1:74" ht="13.5" customHeight="1">
      <c r="A509" s="755"/>
      <c r="B509" s="15" t="s">
        <v>61</v>
      </c>
      <c r="C509" s="763" t="str">
        <f>IFERROR(VLOOKUP(C508,科目・教員!$A$2:$B$342,2,0),"")</f>
        <v>柏木　公一</v>
      </c>
      <c r="D509" s="761"/>
      <c r="E509" s="762" t="str">
        <f>IFERROR(VLOOKUP(E508,科目・教員!$A$2:$B$342,2,0),"")</f>
        <v>藤澤　雄太</v>
      </c>
      <c r="F509" s="761"/>
      <c r="G509" s="762" t="str">
        <f>IFERROR(VLOOKUP(G508,科目・教員!$A$2:$B$342,2,0),"")</f>
        <v/>
      </c>
      <c r="H509" s="761"/>
      <c r="I509" s="762" t="str">
        <f>IFERROR(VLOOKUP(I508,科目・教員!$A$2:$B$342,2,0),"")</f>
        <v/>
      </c>
      <c r="J509" s="761"/>
      <c r="K509" s="748" t="str">
        <f>IFERROR(VLOOKUP(K508,科目・教員!$A$2:$B$342,2,0),"")</f>
        <v>池田　真弓</v>
      </c>
      <c r="L509" s="764"/>
      <c r="M509" s="763" t="str">
        <f>IFERROR(VLOOKUP(M508,科目・教員!$A$2:$B$342,2,0),"")</f>
        <v/>
      </c>
      <c r="N509" s="761"/>
      <c r="O509" s="748" t="str">
        <f>IFERROR(VLOOKUP(O508,科目・教員!$A$2:$B$342,2,0),"")</f>
        <v/>
      </c>
      <c r="P509" s="761"/>
      <c r="Q509" s="748" t="str">
        <f>IFERROR(VLOOKUP(Q508,科目・教員!$A$2:$B$342,2,0),"")</f>
        <v/>
      </c>
      <c r="R509" s="761"/>
      <c r="S509" s="748" t="str">
        <f>IFERROR(VLOOKUP(S508,科目・教員!$A$2:$B$342,2,0),"")</f>
        <v/>
      </c>
      <c r="T509" s="761"/>
      <c r="U509" s="578"/>
      <c r="Y509" s="653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55"/>
      <c r="B510" s="15" t="s">
        <v>65</v>
      </c>
      <c r="C510" s="763" t="str">
        <f>VLOOKUP($C503,'2026年度(1年後期)'!$B$5:$N$207,COLUMN('2026年度(1年後期)'!$E$5)+1,0)&amp;""</f>
        <v>101</v>
      </c>
      <c r="D510" s="761"/>
      <c r="E510" s="762" t="str">
        <f>VLOOKUP($C503,'2026年度(2年後期)'!$B$5:$N$207,COLUMN('2026年度(2年後期)'!$E$5)+1,0)&amp;""</f>
        <v>201</v>
      </c>
      <c r="F510" s="761"/>
      <c r="G510" s="762" t="str">
        <f>VLOOKUP($C503,'2026年度(3年後期)'!$B$5:$N$207,COLUMN('2026年度(3年後期)'!$E$5)+1,0)&amp;""</f>
        <v/>
      </c>
      <c r="H510" s="761"/>
      <c r="I510" s="762" t="str">
        <f>VLOOKUP($C503,'2026年度(4年後期)'!$B$5:$N$206,COLUMN('2026年度(4年後期)'!$E$5)+1,0)&amp;""</f>
        <v/>
      </c>
      <c r="J510" s="761"/>
      <c r="K510" s="748" t="str">
        <f>VLOOKUP($C503,'2026年度(助産後期)'!$B$5:$N$207,COLUMN('2026年度(助産後期)'!$E$5)+1,0)&amp;""</f>
        <v/>
      </c>
      <c r="L510" s="764"/>
      <c r="M510" s="763" t="str">
        <f>VLOOKUP($C503,'2026年度(M1後期)'!$B$5:$N$207,COLUMN('2026年度(M1後期)'!$E$5)+1,0)&amp;""</f>
        <v/>
      </c>
      <c r="N510" s="761"/>
      <c r="O510" s="748" t="str">
        <f>VLOOKUP($C503,'2026年度(M2後期)'!$B$5:$N$207,COLUMN('2026年度(M2後期)'!$E$5)+1,0)&amp;""</f>
        <v/>
      </c>
      <c r="P510" s="761"/>
      <c r="Q510" s="748" t="str">
        <f>VLOOKUP($C503,'2026年度(D1後期)'!$B$5:$N$207,COLUMN('2026年度(D1後期)'!$E$5)+1,0)&amp;""</f>
        <v/>
      </c>
      <c r="R510" s="761"/>
      <c r="S510" s="748" t="str">
        <f>VLOOKUP($C503,'2026年度(D23後期)'!$B$5:$N$207,COLUMN('2026年度(D23後期)'!$E$5)+1,0)&amp;""</f>
        <v/>
      </c>
      <c r="T510" s="761"/>
      <c r="U510" s="578"/>
      <c r="Y510" s="653"/>
      <c r="Z510" s="755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</row>
    <row r="511" spans="1:74" ht="13.5" customHeight="1">
      <c r="A511" s="770"/>
      <c r="B511" s="16" t="s">
        <v>68</v>
      </c>
      <c r="C511" s="758"/>
      <c r="D511" s="759"/>
      <c r="E511" s="743"/>
      <c r="F511" s="744"/>
      <c r="G511" s="743"/>
      <c r="H511" s="744"/>
      <c r="I511" s="743"/>
      <c r="J511" s="744"/>
      <c r="K511" s="745"/>
      <c r="L511" s="745"/>
      <c r="M511" s="746"/>
      <c r="N511" s="744"/>
      <c r="O511" s="745"/>
      <c r="P511" s="744"/>
      <c r="Q511" s="745"/>
      <c r="R511" s="744"/>
      <c r="S511" s="745"/>
      <c r="T511" s="744"/>
      <c r="U511" s="578"/>
      <c r="Y511" s="653"/>
      <c r="Z511" s="756"/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54" t="s">
        <v>79</v>
      </c>
      <c r="B512" s="17" t="s">
        <v>80</v>
      </c>
      <c r="C512" s="767"/>
      <c r="D512" s="768"/>
      <c r="E512" s="771"/>
      <c r="F512" s="768"/>
      <c r="G512" s="771"/>
      <c r="H512" s="768"/>
      <c r="I512" s="771"/>
      <c r="J512" s="768"/>
      <c r="K512" s="752"/>
      <c r="L512" s="769"/>
      <c r="M512" s="767"/>
      <c r="N512" s="768"/>
      <c r="O512" s="752"/>
      <c r="P512" s="768"/>
      <c r="Q512" s="752"/>
      <c r="R512" s="768"/>
      <c r="S512" s="752"/>
      <c r="T512" s="768"/>
      <c r="U512" s="21"/>
      <c r="Y512" s="653"/>
      <c r="Z512" s="755" t="str">
        <f>A512</f>
        <v>昼休み（12：30～13：30）</v>
      </c>
      <c r="AA512" s="733"/>
      <c r="AB512" s="733"/>
      <c r="AC512" s="733"/>
      <c r="AD512" s="733"/>
      <c r="AE512" s="733"/>
      <c r="AF512" s="733" t="s">
        <v>295</v>
      </c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</row>
    <row r="513" spans="1:74" ht="13.5" customHeight="1">
      <c r="A513" s="755"/>
      <c r="B513" s="17" t="s">
        <v>83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Y513" s="653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5"/>
      <c r="B514" s="17" t="s">
        <v>65</v>
      </c>
      <c r="C514" s="763"/>
      <c r="D514" s="761"/>
      <c r="E514" s="762"/>
      <c r="F514" s="761"/>
      <c r="G514" s="762"/>
      <c r="H514" s="761"/>
      <c r="I514" s="762"/>
      <c r="J514" s="761"/>
      <c r="K514" s="748"/>
      <c r="L514" s="764"/>
      <c r="M514" s="763"/>
      <c r="N514" s="761"/>
      <c r="O514" s="748"/>
      <c r="P514" s="761"/>
      <c r="Q514" s="748"/>
      <c r="R514" s="761"/>
      <c r="S514" s="748"/>
      <c r="T514" s="761"/>
      <c r="U514" s="21"/>
      <c r="Y514" s="653"/>
      <c r="Z514" s="755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</row>
    <row r="515" spans="1:74" ht="13.5" customHeight="1">
      <c r="A515" s="756"/>
      <c r="B515" s="18" t="s">
        <v>68</v>
      </c>
      <c r="C515" s="772"/>
      <c r="D515" s="773"/>
      <c r="E515" s="774"/>
      <c r="F515" s="773"/>
      <c r="G515" s="774"/>
      <c r="H515" s="773"/>
      <c r="I515" s="774"/>
      <c r="J515" s="773"/>
      <c r="K515" s="775"/>
      <c r="L515" s="775"/>
      <c r="M515" s="772"/>
      <c r="N515" s="773"/>
      <c r="O515" s="775"/>
      <c r="P515" s="773"/>
      <c r="Q515" s="775"/>
      <c r="R515" s="773"/>
      <c r="S515" s="775"/>
      <c r="T515" s="773"/>
      <c r="U515" s="21"/>
      <c r="Y515" s="653"/>
      <c r="Z515" s="756"/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55" t="s">
        <v>87</v>
      </c>
      <c r="B516" s="15" t="s">
        <v>53</v>
      </c>
      <c r="C516" s="751" t="str">
        <f>VLOOKUP($C503,'2026年度(1年後期)'!$B$5:$N$207,COLUMN('2026年度(1年後期)'!$G$5),0)&amp;""</f>
        <v>微生物と人間</v>
      </c>
      <c r="D516" s="752"/>
      <c r="E516" s="757" t="str">
        <f>VLOOKUP($C503,'2026年度(2年後期)'!$B$5:$N$207,COLUMN('2026年度(2年後期)'!$G$5),0)&amp;""</f>
        <v>母性看護援助論Ⅰ</v>
      </c>
      <c r="F516" s="752"/>
      <c r="G516" s="757" t="str">
        <f>VLOOKUP($C503,'2026年度(3年後期)'!$B$5:$N$207,COLUMN('2026年度(3年後期)'!$G$5),0)&amp;""</f>
        <v>領域別実習</v>
      </c>
      <c r="H516" s="752"/>
      <c r="I516" s="757" t="str">
        <f>VLOOKUP($C503,'2026年度(4年後期)'!$B$5:$N$206,COLUMN('2026年度(4年後期)'!$G$5),0)&amp;""</f>
        <v/>
      </c>
      <c r="J516" s="752"/>
      <c r="K516" s="753" t="str">
        <f>VLOOKUP($C503,'2026年度(助産後期)'!$B$5:$N$207,COLUMN('2026年度(助産後期)'!$G$5),0)&amp;""</f>
        <v>助産学実習Ⅰ</v>
      </c>
      <c r="L516" s="753"/>
      <c r="M516" s="751" t="str">
        <f>VLOOKUP($C503,'2026年度(M1後期)'!$B$5:$N$207,COLUMN('2026年度(M1後期)'!$G$5),0)&amp;""</f>
        <v>成人看護学演習A-Ⅰ</v>
      </c>
      <c r="N516" s="752"/>
      <c r="O516" s="753" t="str">
        <f>VLOOKUP($C503,'2026年度(M2後期)'!$B$5:$N$207,COLUMN('2026年度(M2後期)'!$G$5),0)&amp;""</f>
        <v>特別研究</v>
      </c>
      <c r="P516" s="752"/>
      <c r="Q516" s="753" t="str">
        <f>VLOOKUP($C503,'2026年度(D1後期)'!$B$5:$N$207,COLUMN('2026年度(D1後期)'!$G$5),0)&amp;""</f>
        <v/>
      </c>
      <c r="R516" s="752"/>
      <c r="S516" s="753" t="str">
        <f>VLOOKUP($C503,'2026年度(D23後期)'!$B$5:$N$207,COLUMN('2026年度(D23後期)'!$G$5),0)&amp;""</f>
        <v>特別研究</v>
      </c>
      <c r="T516" s="752"/>
      <c r="U516" s="612" t="s">
        <v>162</v>
      </c>
      <c r="V516" s="675" t="s">
        <v>88</v>
      </c>
      <c r="Y516" s="653"/>
      <c r="Z516" s="755" t="str">
        <f>A516</f>
        <v>３時限（13：30～15：00）</v>
      </c>
      <c r="AA516" s="733" t="s">
        <v>133</v>
      </c>
      <c r="AB516" s="733"/>
      <c r="AC516" s="733"/>
      <c r="AD516" s="733"/>
      <c r="AE516" s="733"/>
      <c r="AF516" s="733" t="s">
        <v>295</v>
      </c>
      <c r="AG516" s="733" t="s">
        <v>273</v>
      </c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 t="s">
        <v>276</v>
      </c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 t="s">
        <v>59</v>
      </c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</row>
    <row r="517" spans="1:74" ht="13.5" customHeight="1">
      <c r="A517" s="755"/>
      <c r="B517" s="15" t="s">
        <v>61</v>
      </c>
      <c r="C517" s="749" t="str">
        <f>IFERROR(VLOOKUP(C516,科目・教員!$A$2:$B$342,2,0),"")</f>
        <v>森　那美子</v>
      </c>
      <c r="D517" s="748"/>
      <c r="E517" s="750" t="str">
        <f>IFERROR(VLOOKUP(E516,科目・教員!$A$2:$B$342,2,0),"")</f>
        <v>日置　智華子</v>
      </c>
      <c r="F517" s="748"/>
      <c r="G517" s="750" t="str">
        <f>IFERROR(VLOOKUP(G516,科目・教員!$A$2:$B$342,2,0),"")</f>
        <v/>
      </c>
      <c r="H517" s="748"/>
      <c r="I517" s="750" t="str">
        <f>IFERROR(VLOOKUP(I516,科目・教員!$A$2:$B$342,2,0),"")</f>
        <v/>
      </c>
      <c r="J517" s="748"/>
      <c r="K517" s="747" t="str">
        <f>IFERROR(VLOOKUP(K516,科目・教員!$A$2:$B$342,2,0),"")</f>
        <v>池田　真弓</v>
      </c>
      <c r="L517" s="747"/>
      <c r="M517" s="749" t="str">
        <f>IFERROR(VLOOKUP(M516,科目・教員!$A$2:$B$342,2,0),"")</f>
        <v/>
      </c>
      <c r="N517" s="748"/>
      <c r="O517" s="747" t="str">
        <f>IFERROR(VLOOKUP(O516,科目・教員!$A$2:$B$342,2,0),"")</f>
        <v/>
      </c>
      <c r="P517" s="748"/>
      <c r="Q517" s="747" t="str">
        <f>IFERROR(VLOOKUP(Q516,科目・教員!$A$2:$B$342,2,0),"")</f>
        <v/>
      </c>
      <c r="R517" s="748"/>
      <c r="S517" s="747" t="str">
        <f>IFERROR(VLOOKUP(S516,科目・教員!$A$2:$B$342,2,0),"")</f>
        <v/>
      </c>
      <c r="T517" s="748"/>
      <c r="U517" s="612" t="s">
        <v>278</v>
      </c>
      <c r="V517" s="675" t="s">
        <v>63</v>
      </c>
      <c r="Y517" s="653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55"/>
      <c r="B518" s="15" t="s">
        <v>65</v>
      </c>
      <c r="C518" s="749" t="str">
        <f>VLOOKUP($C503,'2026年度(1年後期)'!$B$5:$N$207,COLUMN('2026年度(1年後期)'!$G$5)+1,0)&amp;""</f>
        <v>101</v>
      </c>
      <c r="D518" s="748"/>
      <c r="E518" s="750" t="str">
        <f>VLOOKUP($C503,'2026年度(2年後期)'!$B$5:$N$207,COLUMN('2026年度(2年後期)'!$G$5)+1,0)&amp;""</f>
        <v>201</v>
      </c>
      <c r="F518" s="748"/>
      <c r="G518" s="750" t="str">
        <f>VLOOKUP($C503,'2026年度(3年後期)'!$B$5:$N$207,COLUMN('2026年度(3年後期)'!$G$5)+1,0)&amp;""</f>
        <v/>
      </c>
      <c r="H518" s="748"/>
      <c r="I518" s="750" t="str">
        <f>VLOOKUP($C503,'2026年度(4年後期)'!$B$5:$N$206,COLUMN('2026年度(4年後期)'!$G$5)+1,0)&amp;""</f>
        <v/>
      </c>
      <c r="J518" s="748"/>
      <c r="K518" s="747" t="str">
        <f>VLOOKUP($C503,'2026年度(助産後期)'!$B$5:$N$207,COLUMN('2026年度(助産後期)'!$G$5)+1,0)&amp;""</f>
        <v/>
      </c>
      <c r="L518" s="747"/>
      <c r="M518" s="749" t="str">
        <f>VLOOKUP($C503,'2026年度(M1後期)'!$B$5:$N$207,COLUMN('2026年度(M1後期)'!$G$5)+1,0)&amp;""</f>
        <v/>
      </c>
      <c r="N518" s="748"/>
      <c r="O518" s="747" t="str">
        <f>VLOOKUP($C503,'2026年度(M2後期)'!$B$5:$N$207,COLUMN('2026年度(M2後期)'!$G$5)+1,0)&amp;""</f>
        <v/>
      </c>
      <c r="P518" s="748"/>
      <c r="Q518" s="747" t="str">
        <f>VLOOKUP($C503,'2026年度(D1後期)'!$B$5:$N$207,COLUMN('2026年度(D1後期)'!$G$5)+1,0)&amp;""</f>
        <v/>
      </c>
      <c r="R518" s="748"/>
      <c r="S518" s="747" t="str">
        <f>VLOOKUP($C503,'2026年度(D23後期)'!$B$5:$N$207,COLUMN('2026年度(D23後期)'!$G$5)+1,0)&amp;""</f>
        <v/>
      </c>
      <c r="T518" s="748"/>
      <c r="U518" s="612" t="s">
        <v>101</v>
      </c>
      <c r="V518" s="675" t="s">
        <v>59</v>
      </c>
      <c r="Y518" s="653"/>
      <c r="Z518" s="755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</row>
    <row r="519" spans="1:74" ht="13.5" customHeight="1">
      <c r="A519" s="770"/>
      <c r="B519" s="16" t="s">
        <v>68</v>
      </c>
      <c r="C519" s="746"/>
      <c r="D519" s="744"/>
      <c r="E519" s="743"/>
      <c r="F519" s="744"/>
      <c r="G519" s="743"/>
      <c r="H519" s="744"/>
      <c r="I519" s="743"/>
      <c r="J519" s="744"/>
      <c r="K519" s="745"/>
      <c r="L519" s="745"/>
      <c r="M519" s="746"/>
      <c r="N519" s="744"/>
      <c r="O519" s="745"/>
      <c r="P519" s="744"/>
      <c r="Q519" s="745"/>
      <c r="R519" s="744"/>
      <c r="S519" s="745"/>
      <c r="T519" s="744"/>
      <c r="U519" s="612" t="s">
        <v>281</v>
      </c>
      <c r="V519" s="675" t="s">
        <v>71</v>
      </c>
      <c r="Y519" s="653"/>
      <c r="Z519" s="756"/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55" t="s">
        <v>103</v>
      </c>
      <c r="B520" s="15" t="s">
        <v>53</v>
      </c>
      <c r="C520" s="783" t="str">
        <f>VLOOKUP($C503,'2026年度(1年後期)'!$B$5:$N$207,COLUMN('2026年度(1年後期)'!$I$5),0)&amp;""</f>
        <v>中国語</v>
      </c>
      <c r="D520" s="784"/>
      <c r="E520" s="757" t="str">
        <f>VLOOKUP($C503,'2026年度(2年後期)'!$B$5:$N$207,COLUMN('2026年度(2年後期)'!$I$5),0)&amp;""</f>
        <v>老年看護学概論</v>
      </c>
      <c r="F520" s="752"/>
      <c r="G520" s="757" t="str">
        <f>VLOOKUP($C503,'2026年度(3年後期)'!$B$5:$N$207,COLUMN('2026年度(3年後期)'!$I$5),0)&amp;""</f>
        <v>領域別実習</v>
      </c>
      <c r="H520" s="752"/>
      <c r="I520" s="757" t="str">
        <f>VLOOKUP($C503,'2026年度(4年後期)'!$B$5:$N$206,COLUMN('2026年度(4年後期)'!$I$5),0)&amp;""</f>
        <v/>
      </c>
      <c r="J520" s="752"/>
      <c r="K520" s="753" t="str">
        <f>VLOOKUP($C503,'2026年度(助産後期)'!$B$5:$N$207,COLUMN('2026年度(助産後期)'!$I$5),0)&amp;""</f>
        <v>助産学実習Ⅰ</v>
      </c>
      <c r="L520" s="753"/>
      <c r="M520" s="751" t="str">
        <f>VLOOKUP($C503,'2026年度(M1後期)'!$B$5:$N$207,COLUMN('2026年度(M1後期)'!$I$5),0)&amp;""</f>
        <v>成人看護学演習A-Ⅰ</v>
      </c>
      <c r="N520" s="752"/>
      <c r="O520" s="753" t="str">
        <f>VLOOKUP($C503,'2026年度(M2後期)'!$B$5:$N$207,COLUMN('2026年度(M2後期)'!$I$5),0)&amp;""</f>
        <v>特別研究</v>
      </c>
      <c r="P520" s="752"/>
      <c r="Q520" s="753" t="str">
        <f>VLOOKUP($C503,'2026年度(D1後期)'!$B$5:$N$207,COLUMN('2026年度(D1後期)'!$I$5),0)&amp;""</f>
        <v/>
      </c>
      <c r="R520" s="752"/>
      <c r="S520" s="753" t="str">
        <f>VLOOKUP($C503,'2026年度(D23後期)'!$B$5:$N$207,COLUMN('2026年度(D23後期)'!$I$5),0)&amp;""</f>
        <v>特別研究</v>
      </c>
      <c r="T520" s="752"/>
      <c r="U520" s="612"/>
      <c r="Y520" s="653"/>
      <c r="Z520" s="755" t="str">
        <f>A520</f>
        <v>４時限（15：10～16：40）</v>
      </c>
      <c r="AA520" s="733" t="s">
        <v>258</v>
      </c>
      <c r="AB520" s="733"/>
      <c r="AC520" s="733"/>
      <c r="AD520" s="733"/>
      <c r="AE520" s="733"/>
      <c r="AF520" s="733" t="s">
        <v>295</v>
      </c>
      <c r="AG520" s="733" t="s">
        <v>142</v>
      </c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 t="s">
        <v>276</v>
      </c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</row>
    <row r="521" spans="1:74" ht="13.5" customHeight="1">
      <c r="A521" s="755"/>
      <c r="B521" s="15" t="s">
        <v>61</v>
      </c>
      <c r="C521" s="781" t="str">
        <f>IFERROR(VLOOKUP(C520,科目・教員!$A$2:$B$342,2,0),"")</f>
        <v>黄　馨逸</v>
      </c>
      <c r="D521" s="782"/>
      <c r="E521" s="750" t="str">
        <f>IFERROR(VLOOKUP(E520,科目・教員!$A$2:$B$342,2,0),"")</f>
        <v>綿貫　成明</v>
      </c>
      <c r="F521" s="748"/>
      <c r="G521" s="750" t="str">
        <f>IFERROR(VLOOKUP(G520,科目・教員!$A$2:$B$342,2,0),"")</f>
        <v/>
      </c>
      <c r="H521" s="748"/>
      <c r="I521" s="750" t="str">
        <f>IFERROR(VLOOKUP(I520,科目・教員!$A$2:$B$342,2,0),"")</f>
        <v/>
      </c>
      <c r="J521" s="748"/>
      <c r="K521" s="747" t="str">
        <f>IFERROR(VLOOKUP(K520,科目・教員!$A$2:$B$342,2,0),"")</f>
        <v>池田　真弓</v>
      </c>
      <c r="L521" s="747"/>
      <c r="M521" s="749" t="str">
        <f>IFERROR(VLOOKUP(M520,科目・教員!$A$2:$B$342,2,0),"")</f>
        <v/>
      </c>
      <c r="N521" s="748"/>
      <c r="O521" s="747" t="str">
        <f>IFERROR(VLOOKUP(O520,科目・教員!$A$2:$B$342,2,0),"")</f>
        <v/>
      </c>
      <c r="P521" s="748"/>
      <c r="Q521" s="747" t="str">
        <f>IFERROR(VLOOKUP(Q520,科目・教員!$A$2:$B$342,2,0),"")</f>
        <v/>
      </c>
      <c r="R521" s="748"/>
      <c r="S521" s="747" t="str">
        <f>IFERROR(VLOOKUP(S520,科目・教員!$A$2:$B$342,2,0),"")</f>
        <v/>
      </c>
      <c r="T521" s="748"/>
      <c r="U521" s="612"/>
      <c r="Y521" s="653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5"/>
      <c r="B522" s="15" t="s">
        <v>65</v>
      </c>
      <c r="C522" s="781" t="str">
        <f>VLOOKUP($C503,'2026年度(1年後期)'!$B$5:$N$207,COLUMN('2026年度(1年後期)'!$I$5)+1,0)&amp;""</f>
        <v>101</v>
      </c>
      <c r="D522" s="782"/>
      <c r="E522" s="750" t="str">
        <f>VLOOKUP($C503,'2026年度(2年後期)'!$B$5:$N$207,COLUMN('2026年度(2年後期)'!$I$5)+1,0)&amp;""</f>
        <v>201</v>
      </c>
      <c r="F522" s="748"/>
      <c r="G522" s="750" t="str">
        <f>VLOOKUP($C503,'2026年度(3年後期)'!$B$5:$N$207,COLUMN('2026年度(3年後期)'!$I$5)+1,0)&amp;""</f>
        <v/>
      </c>
      <c r="H522" s="748"/>
      <c r="I522" s="750" t="str">
        <f>VLOOKUP($C503,'2026年度(4年後期)'!$B$5:$N$206,COLUMN('2026年度(4年後期)'!$I$5)+1,0)&amp;""</f>
        <v/>
      </c>
      <c r="J522" s="748"/>
      <c r="K522" s="747" t="str">
        <f>VLOOKUP($C503,'2026年度(助産後期)'!$B$5:$N$207,COLUMN('2026年度(助産後期)'!$I$5)+1,0)&amp;""</f>
        <v/>
      </c>
      <c r="L522" s="747"/>
      <c r="M522" s="749" t="str">
        <f>VLOOKUP($C503,'2026年度(M1後期)'!$B$5:$N$207,COLUMN('2026年度(M1後期)'!$I$5)+1,0)&amp;""</f>
        <v/>
      </c>
      <c r="N522" s="748"/>
      <c r="O522" s="747" t="str">
        <f>VLOOKUP($C503,'2026年度(M2後期)'!$B$5:$N$207,COLUMN('2026年度(M2後期)'!$I$5)+1,0)&amp;""</f>
        <v/>
      </c>
      <c r="P522" s="748"/>
      <c r="Q522" s="747" t="str">
        <f>VLOOKUP($C503,'2026年度(D1後期)'!$B$5:$N$207,COLUMN('2026年度(D1後期)'!$I$5)+1,0)&amp;""</f>
        <v/>
      </c>
      <c r="R522" s="748"/>
      <c r="S522" s="747" t="str">
        <f>VLOOKUP($C503,'2026年度(D23後期)'!$B$5:$N$207,COLUMN('2026年度(D23後期)'!$I$5)+1,0)&amp;""</f>
        <v/>
      </c>
      <c r="T522" s="748"/>
      <c r="U522" s="612"/>
      <c r="Y522" s="653"/>
      <c r="Z522" s="755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</row>
    <row r="523" spans="1:74" ht="13.5" customHeight="1">
      <c r="A523" s="756"/>
      <c r="B523" s="16" t="s">
        <v>68</v>
      </c>
      <c r="C523" s="792" t="s">
        <v>260</v>
      </c>
      <c r="D523" s="793"/>
      <c r="E523" s="743"/>
      <c r="F523" s="744"/>
      <c r="G523" s="743"/>
      <c r="H523" s="744"/>
      <c r="I523" s="743"/>
      <c r="J523" s="744"/>
      <c r="K523" s="745"/>
      <c r="L523" s="745"/>
      <c r="M523" s="746"/>
      <c r="N523" s="744"/>
      <c r="O523" s="745"/>
      <c r="P523" s="744"/>
      <c r="Q523" s="745"/>
      <c r="R523" s="744"/>
      <c r="S523" s="745"/>
      <c r="T523" s="744"/>
      <c r="U523" s="612"/>
      <c r="Y523" s="653"/>
      <c r="Z523" s="756"/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55" t="s">
        <v>112</v>
      </c>
      <c r="B524" s="15" t="s">
        <v>53</v>
      </c>
      <c r="C524" s="783" t="str">
        <f>VLOOKUP($C503,'2026年度(1年後期)'!$B$5:$N$207,COLUMN('2026年度(1年後期)'!$K$5),0)&amp;""</f>
        <v>中国語</v>
      </c>
      <c r="D524" s="784"/>
      <c r="E524" s="757" t="str">
        <f>VLOOKUP($C503,'2026年度(2年後期)'!$B$5:$N$207,COLUMN('2026年度(2年後期)'!$K$5),0)&amp;""</f>
        <v/>
      </c>
      <c r="F524" s="752"/>
      <c r="G524" s="757" t="str">
        <f>VLOOKUP($C503,'2026年度(3年後期)'!$B$5:$N$207,COLUMN('2026年度(3年後期)'!$K$5),0)&amp;""</f>
        <v/>
      </c>
      <c r="H524" s="752"/>
      <c r="I524" s="757" t="str">
        <f>VLOOKUP($C503,'2026年度(4年後期)'!$B$5:$N$206,COLUMN('2026年度(4年後期)'!$K$5),0)&amp;""</f>
        <v/>
      </c>
      <c r="J524" s="752"/>
      <c r="K524" s="753" t="str">
        <f>VLOOKUP($C503,'2026年度(助産後期)'!$B$5:$N$207,COLUMN('2026年度(助産後期)'!$K$5),0)&amp;""</f>
        <v/>
      </c>
      <c r="L524" s="753"/>
      <c r="M524" s="751" t="str">
        <f>VLOOKUP($C503,'2026年度(M1後期)'!$B$5:$N$207,COLUMN('2026年度(M1後期)'!$K$5),0)&amp;""</f>
        <v/>
      </c>
      <c r="N524" s="752"/>
      <c r="O524" s="753" t="str">
        <f>VLOOKUP($C503,'2026年度(M2後期)'!$B$5:$N$207,COLUMN('2026年度(M2後期)'!$K$5),0)&amp;""</f>
        <v/>
      </c>
      <c r="P524" s="752"/>
      <c r="Q524" s="753" t="str">
        <f>VLOOKUP($C503,'2026年度(D1後期)'!$B$5:$N$207,COLUMN('2026年度(D1後期)'!$K$5),0)&amp;""</f>
        <v/>
      </c>
      <c r="R524" s="752"/>
      <c r="S524" s="753" t="str">
        <f>VLOOKUP($C503,'2026年度(D23後期)'!$B$5:$N$207,COLUMN('2026年度(D23後期)'!$K$5),0)&amp;""</f>
        <v/>
      </c>
      <c r="T524" s="752"/>
      <c r="U524" s="21"/>
      <c r="Y524" s="653"/>
      <c r="Z524" s="755" t="str">
        <f>A524</f>
        <v>５時限（16：50～18：20）</v>
      </c>
      <c r="AA524" s="733" t="s">
        <v>258</v>
      </c>
      <c r="AB524" s="733"/>
      <c r="AC524" s="733"/>
      <c r="AD524" s="733"/>
      <c r="AE524" s="733"/>
      <c r="AF524" s="733" t="s">
        <v>295</v>
      </c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</row>
    <row r="525" spans="1:74" ht="13.5" customHeight="1">
      <c r="A525" s="755"/>
      <c r="B525" s="15" t="s">
        <v>61</v>
      </c>
      <c r="C525" s="781" t="str">
        <f>IFERROR(VLOOKUP(C524,科目・教員!$A$2:$B$342,2,0),"")</f>
        <v>黄　馨逸</v>
      </c>
      <c r="D525" s="782"/>
      <c r="E525" s="750" t="str">
        <f>IFERROR(VLOOKUP(E524,科目・教員!$A$2:$B$342,2,0),"")</f>
        <v/>
      </c>
      <c r="F525" s="748"/>
      <c r="G525" s="750" t="str">
        <f>IFERROR(VLOOKUP(G524,科目・教員!$A$2:$B$342,2,0),"")</f>
        <v/>
      </c>
      <c r="H525" s="748"/>
      <c r="I525" s="750" t="str">
        <f>IFERROR(VLOOKUP(I524,科目・教員!$A$2:$B$342,2,0),"")</f>
        <v/>
      </c>
      <c r="J525" s="748"/>
      <c r="K525" s="747" t="str">
        <f>IFERROR(VLOOKUP(K524,科目・教員!$A$2:$B$342,2,0),"")</f>
        <v/>
      </c>
      <c r="L525" s="747"/>
      <c r="M525" s="749" t="str">
        <f>IFERROR(VLOOKUP(M524,科目・教員!$A$2:$B$342,2,0),"")</f>
        <v/>
      </c>
      <c r="N525" s="748"/>
      <c r="O525" s="747" t="str">
        <f>IFERROR(VLOOKUP(O524,科目・教員!$A$2:$B$342,2,0),"")</f>
        <v/>
      </c>
      <c r="P525" s="748"/>
      <c r="Q525" s="747" t="str">
        <f>IFERROR(VLOOKUP(Q524,科目・教員!$A$2:$B$342,2,0),"")</f>
        <v/>
      </c>
      <c r="R525" s="748"/>
      <c r="S525" s="747" t="str">
        <f>IFERROR(VLOOKUP(S524,科目・教員!$A$2:$B$342,2,0),"")</f>
        <v/>
      </c>
      <c r="T525" s="748"/>
      <c r="U525" s="21"/>
      <c r="Y525" s="653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5"/>
      <c r="B526" s="15" t="s">
        <v>65</v>
      </c>
      <c r="C526" s="781" t="str">
        <f>VLOOKUP($C503,'2026年度(1年後期)'!$B$5:$N$207,COLUMN('2026年度(1年後期)'!$K$5)+1,0)&amp;""</f>
        <v>101</v>
      </c>
      <c r="D526" s="782"/>
      <c r="E526" s="750" t="str">
        <f>VLOOKUP($C503,'2026年度(2年後期)'!$B$5:$N$207,COLUMN('2026年度(2年後期)'!$K$5)+1,0)&amp;""</f>
        <v/>
      </c>
      <c r="F526" s="748"/>
      <c r="G526" s="750" t="str">
        <f>VLOOKUP($C503,'2026年度(3年後期)'!$B$5:$N$207,COLUMN('2026年度(3年後期)'!$K$5)+1,0)&amp;""</f>
        <v/>
      </c>
      <c r="H526" s="748"/>
      <c r="I526" s="750" t="str">
        <f>VLOOKUP($C503,'2026年度(4年後期)'!$B$5:$N$206,COLUMN('2026年度(4年後期)'!$K$5)+1,0)&amp;""</f>
        <v/>
      </c>
      <c r="J526" s="748"/>
      <c r="K526" s="747" t="str">
        <f>VLOOKUP($C503,'2026年度(助産後期)'!$B$5:$N$207,COLUMN('2026年度(助産後期)'!$K$5)+1,0)&amp;""</f>
        <v/>
      </c>
      <c r="L526" s="747"/>
      <c r="M526" s="749" t="str">
        <f>VLOOKUP($C503,'2026年度(M1後期)'!$B$5:$N$207,COLUMN('2026年度(M1後期)'!$K$5)+1,0)&amp;""</f>
        <v/>
      </c>
      <c r="N526" s="748"/>
      <c r="O526" s="747" t="str">
        <f>VLOOKUP($C503,'2026年度(M2後期)'!$B$5:$N$207,COLUMN('2026年度(M2後期)'!$K$5)+1,0)&amp;""</f>
        <v/>
      </c>
      <c r="P526" s="748"/>
      <c r="Q526" s="747" t="str">
        <f>VLOOKUP($C503,'2026年度(D1後期)'!$B$5:$N$207,COLUMN('2026年度(D1後期)'!$K$5)+1,0)&amp;""</f>
        <v/>
      </c>
      <c r="R526" s="748"/>
      <c r="S526" s="747" t="str">
        <f>VLOOKUP($C503,'2026年度(D23後期)'!$B$5:$N$207,COLUMN('2026年度(D23後期)'!$K$5)+1,0)&amp;""</f>
        <v/>
      </c>
      <c r="T526" s="748"/>
      <c r="U526" s="21"/>
      <c r="Y526" s="653"/>
      <c r="Z526" s="755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</row>
    <row r="527" spans="1:74" ht="13.5" customHeight="1">
      <c r="A527" s="756"/>
      <c r="B527" s="16" t="s">
        <v>68</v>
      </c>
      <c r="C527" s="792" t="s">
        <v>260</v>
      </c>
      <c r="D527" s="793"/>
      <c r="E527" s="743"/>
      <c r="F527" s="744"/>
      <c r="G527" s="743"/>
      <c r="H527" s="744"/>
      <c r="I527" s="743"/>
      <c r="J527" s="744"/>
      <c r="K527" s="745"/>
      <c r="L527" s="745"/>
      <c r="M527" s="746"/>
      <c r="N527" s="744"/>
      <c r="O527" s="745"/>
      <c r="P527" s="744"/>
      <c r="Q527" s="745"/>
      <c r="R527" s="744"/>
      <c r="S527" s="745"/>
      <c r="T527" s="744"/>
      <c r="U527" s="22"/>
      <c r="V527" s="19"/>
      <c r="W527" s="19"/>
      <c r="X527" s="19"/>
      <c r="Y527" s="654"/>
      <c r="Z527" s="756"/>
      <c r="AA527" s="735"/>
      <c r="AB527" s="735"/>
      <c r="AC527" s="735"/>
      <c r="AD527" s="735"/>
      <c r="AE527" s="735"/>
      <c r="AF527" s="735"/>
      <c r="AG527" s="735"/>
      <c r="AH527" s="735"/>
      <c r="AI527" s="735"/>
      <c r="AJ527" s="735"/>
      <c r="AK527" s="735"/>
      <c r="AL527" s="735"/>
      <c r="AM527" s="735"/>
      <c r="AN527" s="735"/>
      <c r="AO527" s="735"/>
      <c r="AP527" s="735"/>
      <c r="AQ527" s="735"/>
      <c r="AR527" s="735"/>
      <c r="AS527" s="735"/>
      <c r="AT527" s="735"/>
      <c r="AU527" s="735"/>
      <c r="AV527" s="735"/>
      <c r="AW527" s="735"/>
      <c r="AX527" s="735"/>
      <c r="AY527" s="735"/>
      <c r="AZ527" s="735"/>
      <c r="BA527" s="735"/>
      <c r="BB527" s="735"/>
      <c r="BC527" s="735"/>
      <c r="BD527" s="735"/>
      <c r="BE527" s="735"/>
      <c r="BF527" s="735"/>
      <c r="BG527" s="735"/>
      <c r="BH527" s="735"/>
      <c r="BI527" s="735"/>
      <c r="BJ527" s="735"/>
      <c r="BK527" s="735"/>
      <c r="BL527" s="735"/>
      <c r="BM527" s="735"/>
      <c r="BN527" s="735"/>
      <c r="BO527" s="735"/>
      <c r="BP527" s="735"/>
      <c r="BQ527" s="735"/>
      <c r="BR527" s="735"/>
      <c r="BS527" s="735"/>
      <c r="BT527" s="735"/>
      <c r="BU527" s="735"/>
      <c r="BV527" s="735"/>
    </row>
    <row r="528" spans="1:74" ht="21.75">
      <c r="A528" s="5"/>
      <c r="B528" s="6"/>
      <c r="C528" s="791">
        <f>C503+1</f>
        <v>46317</v>
      </c>
      <c r="D528" s="791"/>
      <c r="E528" s="791"/>
      <c r="F528" s="791"/>
      <c r="G528" s="791"/>
      <c r="H528" s="791"/>
      <c r="I528" s="791"/>
      <c r="J528" s="791"/>
      <c r="K528" s="791"/>
      <c r="L528" s="791"/>
      <c r="M528" s="791"/>
      <c r="N528" s="791"/>
      <c r="O528" s="791"/>
      <c r="P528" s="791"/>
      <c r="Q528" s="791"/>
      <c r="R528" s="791"/>
      <c r="S528" s="791"/>
      <c r="T528" s="791"/>
      <c r="U528" s="842">
        <f>C528</f>
        <v>46317</v>
      </c>
      <c r="V528" s="843"/>
      <c r="W528" s="843"/>
      <c r="X528" s="843"/>
      <c r="Y528" s="843"/>
      <c r="Z528" s="844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5" t="s">
        <v>52</v>
      </c>
      <c r="B529" s="12" t="s">
        <v>53</v>
      </c>
      <c r="C529" s="767" t="str">
        <f>VLOOKUP($C528,'2026年度(1年後期)'!$B$5:$N$207,COLUMN('2026年度(1年後期)'!$C$5),0)&amp;""</f>
        <v>生活援助論Ⅱ(AB)</v>
      </c>
      <c r="D529" s="768"/>
      <c r="E529" s="771" t="str">
        <f>VLOOKUP($C528,'2026年度(2年後期)'!$B$5:$N$207,COLUMN('2026年度(2年後期)'!$C$5),0)&amp;""</f>
        <v>小児看護学概論</v>
      </c>
      <c r="F529" s="768"/>
      <c r="G529" s="771" t="str">
        <f>VLOOKUP($C528,'2026年度(3年後期)'!$B$5:$N$207,COLUMN('2026年度(3年後期)'!$C$5),0)&amp;""</f>
        <v>領域別実習</v>
      </c>
      <c r="H529" s="768"/>
      <c r="I529" s="771" t="str">
        <f>VLOOKUP($C528,'2026年度(4年後期)'!$B$5:$N$206,COLUMN('2026年度(4年後期)'!$C$5),0)&amp;""</f>
        <v>卒業研究Ⅱ</v>
      </c>
      <c r="J529" s="768"/>
      <c r="K529" s="752" t="str">
        <f>VLOOKUP($C528,'2026年度(助産後期)'!$B$5:$N$207,COLUMN('2026年度(助産後期)'!$C$5),0)&amp;""</f>
        <v>助産学実習Ⅰ</v>
      </c>
      <c r="L529" s="769"/>
      <c r="M529" s="778" t="str">
        <f>VLOOKUP($C528,'2026年度(M1後期)'!$B$5:$N$207,COLUMN('2026年度(M1後期)'!$C$5),0)&amp;""</f>
        <v>がん看護学演習A-Ⅰ
感染症学特論
感染症学演習</v>
      </c>
      <c r="N529" s="769"/>
      <c r="O529" s="771" t="str">
        <f>VLOOKUP($C528,'2026年度(M2後期)'!$B$5:$N$207,COLUMN('2026年度(M2後期)'!$C$5),0)&amp;""</f>
        <v>特別研究</v>
      </c>
      <c r="P529" s="768"/>
      <c r="Q529" s="771" t="str">
        <f>VLOOKUP($C528,'2026年度(D1後期)'!$B$5:$N$207,COLUMN('2026年度(D1後期)'!$C$5),0)&amp;""</f>
        <v>看護情報・管理学演習Ｂ
長寿看護学演習Ｂ</v>
      </c>
      <c r="R529" s="768"/>
      <c r="S529" s="752" t="str">
        <f>VLOOKUP($C528,'2026年度(D23後期)'!$B$5:$N$207,COLUMN('2026年度(D23後期)'!$C$5),0)&amp;""</f>
        <v>特別研究</v>
      </c>
      <c r="T529" s="768"/>
      <c r="U529" s="719" t="s">
        <v>296</v>
      </c>
      <c r="Z529" s="754" t="str">
        <f>A529</f>
        <v xml:space="preserve">１時限（09：20～10：50） </v>
      </c>
      <c r="AA529" s="733" t="s">
        <v>128</v>
      </c>
      <c r="AB529" s="733"/>
      <c r="AC529" s="733"/>
      <c r="AD529" s="733" t="s">
        <v>194</v>
      </c>
      <c r="AE529" s="733"/>
      <c r="AF529" s="733"/>
      <c r="AG529" s="733" t="s">
        <v>297</v>
      </c>
      <c r="AH529" s="733" t="s">
        <v>297</v>
      </c>
      <c r="AI529" s="733"/>
      <c r="AJ529" s="733"/>
      <c r="AK529" s="733"/>
      <c r="AL529" s="733" t="s">
        <v>297</v>
      </c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 t="s">
        <v>60</v>
      </c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</row>
    <row r="530" spans="1:74" ht="13.5" customHeight="1">
      <c r="A530" s="755"/>
      <c r="B530" s="15" t="s">
        <v>61</v>
      </c>
      <c r="C530" s="763" t="str">
        <f>IFERROR(VLOOKUP(C529,科目・教員!$A$2:$B$342,2,0),"")</f>
        <v/>
      </c>
      <c r="D530" s="761"/>
      <c r="E530" s="762" t="str">
        <f>IFERROR(VLOOKUP(E529,科目・教員!$A$2:$B$342,2,0),"")</f>
        <v>来生　奈巳子</v>
      </c>
      <c r="F530" s="761"/>
      <c r="G530" s="762" t="str">
        <f>IFERROR(VLOOKUP(G529,科目・教員!$A$2:$B$342,2,0),"")</f>
        <v/>
      </c>
      <c r="H530" s="761"/>
      <c r="I530" s="762" t="str">
        <f>IFERROR(VLOOKUP(I529,科目・教員!$A$2:$B$342,2,0),"")</f>
        <v>各担当教員</v>
      </c>
      <c r="J530" s="761"/>
      <c r="K530" s="748" t="str">
        <f>IFERROR(VLOOKUP(K529,科目・教員!$A$2:$B$342,2,0),"")</f>
        <v>池田　真弓</v>
      </c>
      <c r="L530" s="764"/>
      <c r="M530" s="760" t="str">
        <f>IFERROR(VLOOKUP(M529,科目・教員!$A$2:$B$342,2,0),"")</f>
        <v/>
      </c>
      <c r="N530" s="761"/>
      <c r="O530" s="762" t="str">
        <f>IFERROR(VLOOKUP(O529,科目・教員!$A$2:$B$342,2,0),"")</f>
        <v/>
      </c>
      <c r="P530" s="761"/>
      <c r="Q530" s="762" t="str">
        <f>IFERROR(VLOOKUP(Q529,科目・教員!$A$2:$B$342,2,0),"")</f>
        <v/>
      </c>
      <c r="R530" s="761"/>
      <c r="S530" s="748" t="str">
        <f>IFERROR(VLOOKUP(S529,科目・教員!$A$2:$B$342,2,0),"")</f>
        <v/>
      </c>
      <c r="T530" s="761"/>
      <c r="U530" s="666" t="s">
        <v>298</v>
      </c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5"/>
      <c r="B531" s="15" t="s">
        <v>65</v>
      </c>
      <c r="C531" s="763" t="str">
        <f>VLOOKUP($C528,'2026年度(1年後期)'!$B$5:$N$207,COLUMN('2026年度(1年後期)'!$C$5)+1,0)&amp;""</f>
        <v>基礎実･201･202</v>
      </c>
      <c r="D531" s="761"/>
      <c r="E531" s="762" t="str">
        <f>VLOOKUP($C528,'2026年度(2年後期)'!$B$5:$N$207,COLUMN('2026年度(2年後期)'!$C$5)+1,0)&amp;""</f>
        <v>101</v>
      </c>
      <c r="F531" s="761"/>
      <c r="G531" s="762" t="str">
        <f>VLOOKUP($C528,'2026年度(3年後期)'!$B$5:$N$207,COLUMN('2026年度(3年後期)'!$C$5)+1,0)&amp;""</f>
        <v>地域・在宅：在宅実</v>
      </c>
      <c r="H531" s="761"/>
      <c r="I531" s="762" t="str">
        <f>VLOOKUP($C528,'2026年度(4年後期)'!$B$5:$N$206,COLUMN('2026年度(4年後期)'!$C$5)+1,0)&amp;""</f>
        <v/>
      </c>
      <c r="J531" s="761"/>
      <c r="K531" s="748" t="str">
        <f>VLOOKUP($C528,'2026年度(助産後期)'!$B$5:$N$207,COLUMN('2026年度(助産後期)'!$C$5)+1,0)&amp;""</f>
        <v/>
      </c>
      <c r="L531" s="764"/>
      <c r="M531" s="760" t="str">
        <f>VLOOKUP($C528,'2026年度(M1後期)'!$B$5:$N$207,COLUMN('2026年度(M1後期)'!$C$5)+1,0)&amp;""</f>
        <v/>
      </c>
      <c r="N531" s="761"/>
      <c r="O531" s="762" t="str">
        <f>VLOOKUP($C528,'2026年度(M2後期)'!$B$5:$N$207,COLUMN('2026年度(M2後期)'!$C$5)+1,0)&amp;""</f>
        <v/>
      </c>
      <c r="P531" s="761"/>
      <c r="Q531" s="762" t="str">
        <f>VLOOKUP($C528,'2026年度(D1後期)'!$B$5:$N$207,COLUMN('2026年度(D1後期)'!$C$5)+1,0)&amp;""</f>
        <v/>
      </c>
      <c r="R531" s="761"/>
      <c r="S531" s="748" t="str">
        <f>VLOOKUP($C528,'2026年度(D23後期)'!$B$5:$N$207,COLUMN('2026年度(D23後期)'!$C$5)+1,0)&amp;""</f>
        <v/>
      </c>
      <c r="T531" s="761"/>
      <c r="U531" s="666" t="s">
        <v>60</v>
      </c>
      <c r="Z531" s="755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</row>
    <row r="532" spans="1:74" ht="13.5" customHeight="1">
      <c r="A532" s="756"/>
      <c r="B532" s="16" t="s">
        <v>68</v>
      </c>
      <c r="C532" s="746"/>
      <c r="D532" s="765"/>
      <c r="E532" s="743"/>
      <c r="F532" s="765"/>
      <c r="G532" s="743"/>
      <c r="H532" s="765"/>
      <c r="I532" s="743"/>
      <c r="J532" s="765"/>
      <c r="K532" s="745"/>
      <c r="L532" s="766"/>
      <c r="M532" s="776"/>
      <c r="N532" s="765"/>
      <c r="O532" s="743"/>
      <c r="P532" s="765"/>
      <c r="Q532" s="743"/>
      <c r="R532" s="765"/>
      <c r="S532" s="745"/>
      <c r="T532" s="765"/>
      <c r="U532" s="666" t="s">
        <v>101</v>
      </c>
      <c r="Z532" s="756"/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55" t="s">
        <v>73</v>
      </c>
      <c r="B533" s="15" t="s">
        <v>53</v>
      </c>
      <c r="C533" s="767" t="str">
        <f>VLOOKUP($C528,'2026年度(1年後期)'!$B$5:$N$207,COLUMN('2026年度(1年後期)'!$E$5),0)&amp;""</f>
        <v>生活援助論Ⅱ(AB)</v>
      </c>
      <c r="D533" s="768"/>
      <c r="E533" s="771" t="str">
        <f>VLOOKUP($C528,'2026年度(2年後期)'!$B$5:$N$207,COLUMN('2026年度(2年後期)'!$E$5),0)&amp;""</f>
        <v>薬物療法と看護</v>
      </c>
      <c r="F533" s="768"/>
      <c r="G533" s="771" t="str">
        <f>VLOOKUP($C528,'2026年度(3年後期)'!$B$5:$N$207,COLUMN('2026年度(3年後期)'!$E$5),0)&amp;""</f>
        <v>領域別実習</v>
      </c>
      <c r="H533" s="768"/>
      <c r="I533" s="771" t="str">
        <f>VLOOKUP($C528,'2026年度(4年後期)'!$B$5:$N$206,COLUMN('2026年度(4年後期)'!$E$5),0)&amp;""</f>
        <v/>
      </c>
      <c r="J533" s="768"/>
      <c r="K533" s="752" t="str">
        <f>VLOOKUP($C528,'2026年度(助産後期)'!$B$5:$N$207,COLUMN('2026年度(助産後期)'!$E$5),0)&amp;""</f>
        <v>助産学実習Ⅰ</v>
      </c>
      <c r="L533" s="769"/>
      <c r="M533" s="767" t="str">
        <f>VLOOKUP($C528,'2026年度(M1後期)'!$B$5:$N$207,COLUMN('2026年度(M1後期)'!$E$5),0)&amp;""</f>
        <v>がん看護学演習A-Ⅰ
感染症学特論
感染症学演習</v>
      </c>
      <c r="N533" s="768"/>
      <c r="O533" s="752" t="str">
        <f>VLOOKUP($C528,'2026年度(M2後期)'!$B$5:$N$207,COLUMN('2026年度(M2後期)'!$E$5),0)&amp;""</f>
        <v>特別研究</v>
      </c>
      <c r="P533" s="768"/>
      <c r="Q533" s="752" t="str">
        <f>VLOOKUP($C528,'2026年度(D1後期)'!$B$5:$N$207,COLUMN('2026年度(D1後期)'!$E$5),0)&amp;""</f>
        <v>看護情報・管理学演習Ｂ
長寿看護学演習Ｂ</v>
      </c>
      <c r="R533" s="768"/>
      <c r="S533" s="752" t="str">
        <f>VLOOKUP($C528,'2026年度(D23後期)'!$B$5:$N$207,COLUMN('2026年度(D23後期)'!$E$5),0)&amp;""</f>
        <v>特別研究</v>
      </c>
      <c r="T533" s="768"/>
      <c r="U533" s="664" t="s">
        <v>200</v>
      </c>
      <c r="Z533" s="755" t="str">
        <f>A533</f>
        <v>２時限（11：00～12：30）</v>
      </c>
      <c r="AA533" s="733" t="s">
        <v>211</v>
      </c>
      <c r="AB533" s="733"/>
      <c r="AC533" s="733"/>
      <c r="AD533" s="733" t="s">
        <v>194</v>
      </c>
      <c r="AE533" s="733"/>
      <c r="AF533" s="733"/>
      <c r="AG533" s="733" t="s">
        <v>297</v>
      </c>
      <c r="AH533" s="733" t="s">
        <v>297</v>
      </c>
      <c r="AI533" s="733"/>
      <c r="AJ533" s="733"/>
      <c r="AK533" s="733"/>
      <c r="AL533" s="733" t="s">
        <v>297</v>
      </c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 t="s">
        <v>299</v>
      </c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</row>
    <row r="534" spans="1:74" ht="13.5" customHeight="1">
      <c r="A534" s="755"/>
      <c r="B534" s="15" t="s">
        <v>61</v>
      </c>
      <c r="C534" s="763" t="str">
        <f>IFERROR(VLOOKUP(C533,科目・教員!$A$2:$B$342,2,0),"")</f>
        <v/>
      </c>
      <c r="D534" s="761"/>
      <c r="E534" s="762" t="str">
        <f>IFERROR(VLOOKUP(E533,科目・教員!$A$2:$B$342,2,0),"")</f>
        <v>本間　典子</v>
      </c>
      <c r="F534" s="761"/>
      <c r="G534" s="762" t="str">
        <f>IFERROR(VLOOKUP(G533,科目・教員!$A$2:$B$342,2,0),"")</f>
        <v/>
      </c>
      <c r="H534" s="761"/>
      <c r="I534" s="762" t="str">
        <f>IFERROR(VLOOKUP(I533,科目・教員!$A$2:$B$342,2,0),"")</f>
        <v/>
      </c>
      <c r="J534" s="761"/>
      <c r="K534" s="748" t="str">
        <f>IFERROR(VLOOKUP(K533,科目・教員!$A$2:$B$342,2,0),"")</f>
        <v>池田　真弓</v>
      </c>
      <c r="L534" s="764"/>
      <c r="M534" s="763" t="str">
        <f>IFERROR(VLOOKUP(M533,科目・教員!$A$2:$B$342,2,0),"")</f>
        <v/>
      </c>
      <c r="N534" s="761"/>
      <c r="O534" s="748" t="str">
        <f>IFERROR(VLOOKUP(O533,科目・教員!$A$2:$B$342,2,0),"")</f>
        <v/>
      </c>
      <c r="P534" s="761"/>
      <c r="Q534" s="748" t="str">
        <f>IFERROR(VLOOKUP(Q533,科目・教員!$A$2:$B$342,2,0),"")</f>
        <v/>
      </c>
      <c r="R534" s="761"/>
      <c r="S534" s="748" t="str">
        <f>IFERROR(VLOOKUP(S533,科目・教員!$A$2:$B$342,2,0),"")</f>
        <v/>
      </c>
      <c r="T534" s="761"/>
      <c r="U534" s="664" t="s">
        <v>96</v>
      </c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55"/>
      <c r="B535" s="15" t="s">
        <v>65</v>
      </c>
      <c r="C535" s="763" t="str">
        <f>VLOOKUP($C528,'2026年度(1年後期)'!$B$5:$N$207,COLUMN('2026年度(1年後期)'!$E$5)+1,0)&amp;""</f>
        <v>基礎実･201･202</v>
      </c>
      <c r="D535" s="761"/>
      <c r="E535" s="762" t="str">
        <f>VLOOKUP($C528,'2026年度(2年後期)'!$B$5:$N$207,COLUMN('2026年度(2年後期)'!$E$5)+1,0)&amp;""</f>
        <v>101</v>
      </c>
      <c r="F535" s="761"/>
      <c r="G535" s="762" t="str">
        <f>VLOOKUP($C528,'2026年度(3年後期)'!$B$5:$N$207,COLUMN('2026年度(3年後期)'!$E$5)+1,0)&amp;""</f>
        <v>地域・在宅：在宅実</v>
      </c>
      <c r="H535" s="761"/>
      <c r="I535" s="762" t="str">
        <f>VLOOKUP($C528,'2026年度(4年後期)'!$B$5:$N$206,COLUMN('2026年度(4年後期)'!$E$5)+1,0)&amp;""</f>
        <v/>
      </c>
      <c r="J535" s="761"/>
      <c r="K535" s="748" t="str">
        <f>VLOOKUP($C528,'2026年度(助産後期)'!$B$5:$N$207,COLUMN('2026年度(助産後期)'!$E$5)+1,0)&amp;""</f>
        <v/>
      </c>
      <c r="L535" s="764"/>
      <c r="M535" s="763" t="str">
        <f>VLOOKUP($C528,'2026年度(M1後期)'!$B$5:$N$207,COLUMN('2026年度(M1後期)'!$E$5)+1,0)&amp;""</f>
        <v/>
      </c>
      <c r="N535" s="761"/>
      <c r="O535" s="748" t="str">
        <f>VLOOKUP($C528,'2026年度(M2後期)'!$B$5:$N$207,COLUMN('2026年度(M2後期)'!$E$5)+1,0)&amp;""</f>
        <v/>
      </c>
      <c r="P535" s="761"/>
      <c r="Q535" s="748" t="str">
        <f>VLOOKUP($C528,'2026年度(D1後期)'!$B$5:$N$207,COLUMN('2026年度(D1後期)'!$E$5)+1,0)&amp;""</f>
        <v/>
      </c>
      <c r="R535" s="761"/>
      <c r="S535" s="748" t="str">
        <f>VLOOKUP($C528,'2026年度(D23後期)'!$B$5:$N$207,COLUMN('2026年度(D23後期)'!$E$5)+1,0)&amp;""</f>
        <v/>
      </c>
      <c r="T535" s="761"/>
      <c r="U535" s="664" t="s">
        <v>300</v>
      </c>
      <c r="Z535" s="755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</row>
    <row r="536" spans="1:74" ht="13.5" customHeight="1">
      <c r="A536" s="770"/>
      <c r="B536" s="16" t="s">
        <v>68</v>
      </c>
      <c r="C536" s="746"/>
      <c r="D536" s="744"/>
      <c r="E536" s="743"/>
      <c r="F536" s="744"/>
      <c r="G536" s="743"/>
      <c r="H536" s="744"/>
      <c r="I536" s="743"/>
      <c r="J536" s="744"/>
      <c r="K536" s="745"/>
      <c r="L536" s="745"/>
      <c r="M536" s="746"/>
      <c r="N536" s="744"/>
      <c r="O536" s="745"/>
      <c r="P536" s="744"/>
      <c r="Q536" s="745"/>
      <c r="R536" s="744"/>
      <c r="S536" s="745"/>
      <c r="T536" s="744"/>
      <c r="U536" s="664" t="s">
        <v>101</v>
      </c>
      <c r="Z536" s="756"/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54" t="s">
        <v>79</v>
      </c>
      <c r="B537" s="17" t="s">
        <v>80</v>
      </c>
      <c r="C537" s="767"/>
      <c r="D537" s="768"/>
      <c r="E537" s="771"/>
      <c r="F537" s="768"/>
      <c r="G537" s="771"/>
      <c r="H537" s="768"/>
      <c r="I537" s="771"/>
      <c r="J537" s="768"/>
      <c r="K537" s="752"/>
      <c r="L537" s="769"/>
      <c r="M537" s="767"/>
      <c r="N537" s="768"/>
      <c r="O537" s="752"/>
      <c r="P537" s="768"/>
      <c r="Q537" s="752"/>
      <c r="R537" s="768"/>
      <c r="S537" s="752"/>
      <c r="T537" s="768"/>
      <c r="U537" s="25"/>
      <c r="Z537" s="755" t="str">
        <f>A537</f>
        <v>昼休み（12：30～13：30）</v>
      </c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</row>
    <row r="538" spans="1:74" ht="13.5" customHeight="1">
      <c r="A538" s="755"/>
      <c r="B538" s="17" t="s">
        <v>83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5"/>
      <c r="B539" s="17" t="s">
        <v>65</v>
      </c>
      <c r="C539" s="763"/>
      <c r="D539" s="761"/>
      <c r="E539" s="762"/>
      <c r="F539" s="761"/>
      <c r="G539" s="762"/>
      <c r="H539" s="761"/>
      <c r="I539" s="762"/>
      <c r="J539" s="761"/>
      <c r="K539" s="748"/>
      <c r="L539" s="764"/>
      <c r="M539" s="763"/>
      <c r="N539" s="761"/>
      <c r="O539" s="748"/>
      <c r="P539" s="761"/>
      <c r="Q539" s="748"/>
      <c r="R539" s="761"/>
      <c r="S539" s="748"/>
      <c r="T539" s="761"/>
      <c r="U539" s="25"/>
      <c r="Z539" s="755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</row>
    <row r="540" spans="1:74" ht="13.5" customHeight="1">
      <c r="A540" s="756"/>
      <c r="B540" s="18" t="s">
        <v>68</v>
      </c>
      <c r="C540" s="772"/>
      <c r="D540" s="773"/>
      <c r="E540" s="774"/>
      <c r="F540" s="773"/>
      <c r="G540" s="774"/>
      <c r="H540" s="773"/>
      <c r="I540" s="774"/>
      <c r="J540" s="773"/>
      <c r="K540" s="775"/>
      <c r="L540" s="775"/>
      <c r="M540" s="772"/>
      <c r="N540" s="773"/>
      <c r="O540" s="775"/>
      <c r="P540" s="773"/>
      <c r="Q540" s="775"/>
      <c r="R540" s="773"/>
      <c r="S540" s="775"/>
      <c r="T540" s="773"/>
      <c r="U540" s="25"/>
      <c r="Z540" s="756"/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55" t="s">
        <v>87</v>
      </c>
      <c r="B541" s="15" t="s">
        <v>53</v>
      </c>
      <c r="C541" s="751" t="str">
        <f>VLOOKUP($C528,'2026年度(1年後期)'!$B$5:$N$207,COLUMN('2026年度(1年後期)'!$G$5),0)&amp;""</f>
        <v>法と社会</v>
      </c>
      <c r="D541" s="752"/>
      <c r="E541" s="757" t="str">
        <f>VLOOKUP($C528,'2026年度(2年後期)'!$B$5:$N$207,COLUMN('2026年度(2年後期)'!$G$5),0)&amp;""</f>
        <v>精神看護学概論</v>
      </c>
      <c r="F541" s="752"/>
      <c r="G541" s="757" t="str">
        <f>VLOOKUP($C528,'2026年度(3年後期)'!$B$5:$N$207,COLUMN('2026年度(3年後期)'!$G$5),0)&amp;""</f>
        <v>領域別実習</v>
      </c>
      <c r="H541" s="752"/>
      <c r="I541" s="757" t="str">
        <f>VLOOKUP($C528,'2026年度(4年後期)'!$B$5:$N$206,COLUMN('2026年度(4年後期)'!$G$5),0)&amp;""</f>
        <v/>
      </c>
      <c r="J541" s="752"/>
      <c r="K541" s="753" t="str">
        <f>VLOOKUP($C528,'2026年度(助産後期)'!$B$5:$N$207,COLUMN('2026年度(助産後期)'!$G$5),0)&amp;""</f>
        <v>助産学実習Ⅰ</v>
      </c>
      <c r="L541" s="753"/>
      <c r="M541" s="751" t="str">
        <f>VLOOKUP($C528,'2026年度(M1後期)'!$B$5:$N$207,COLUMN('2026年度(M1後期)'!$G$5),0)&amp;""</f>
        <v>感染症学特論
感染症学演習
成育看護学特論A-Ⅲ</v>
      </c>
      <c r="N541" s="752"/>
      <c r="O541" s="753" t="str">
        <f>VLOOKUP($C528,'2026年度(M2後期)'!$B$5:$N$207,COLUMN('2026年度(M2後期)'!$G$5),0)&amp;""</f>
        <v>特別研究</v>
      </c>
      <c r="P541" s="752"/>
      <c r="Q541" s="753" t="str">
        <f>VLOOKUP($C528,'2026年度(D1後期)'!$B$5:$N$207,COLUMN('2026年度(D1後期)'!$G$5),0)&amp;""</f>
        <v/>
      </c>
      <c r="R541" s="752"/>
      <c r="S541" s="753" t="str">
        <f>VLOOKUP($C528,'2026年度(D23後期)'!$B$5:$N$207,COLUMN('2026年度(D23後期)'!$G$5),0)&amp;""</f>
        <v>特別研究</v>
      </c>
      <c r="T541" s="752"/>
      <c r="U541" s="666" t="s">
        <v>301</v>
      </c>
      <c r="Z541" s="755" t="str">
        <f>A541</f>
        <v>３時限（13：30～15：00）</v>
      </c>
      <c r="AA541" s="733" t="s">
        <v>302</v>
      </c>
      <c r="AB541" s="733"/>
      <c r="AC541" s="733"/>
      <c r="AD541" s="733" t="s">
        <v>194</v>
      </c>
      <c r="AE541" s="733"/>
      <c r="AF541" s="733"/>
      <c r="AG541" s="733" t="s">
        <v>210</v>
      </c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 t="s">
        <v>184</v>
      </c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</row>
    <row r="542" spans="1:74" ht="13.5" customHeight="1">
      <c r="A542" s="755"/>
      <c r="B542" s="15" t="s">
        <v>61</v>
      </c>
      <c r="C542" s="749" t="str">
        <f>IFERROR(VLOOKUP(C541,科目・教員!$A$2:$B$342,2,0),"")</f>
        <v>渡辺　幹司</v>
      </c>
      <c r="D542" s="748"/>
      <c r="E542" s="750" t="str">
        <f>IFERROR(VLOOKUP(E541,科目・教員!$A$2:$B$342,2,0),"")</f>
        <v>森　真喜子</v>
      </c>
      <c r="F542" s="748"/>
      <c r="G542" s="750" t="str">
        <f>IFERROR(VLOOKUP(G541,科目・教員!$A$2:$B$342,2,0),"")</f>
        <v/>
      </c>
      <c r="H542" s="748"/>
      <c r="I542" s="750" t="str">
        <f>IFERROR(VLOOKUP(I541,科目・教員!$A$2:$B$342,2,0),"")</f>
        <v/>
      </c>
      <c r="J542" s="748"/>
      <c r="K542" s="747" t="str">
        <f>IFERROR(VLOOKUP(K541,科目・教員!$A$2:$B$342,2,0),"")</f>
        <v>池田　真弓</v>
      </c>
      <c r="L542" s="747"/>
      <c r="M542" s="749" t="str">
        <f>IFERROR(VLOOKUP(M541,科目・教員!$A$2:$B$342,2,0),"")</f>
        <v/>
      </c>
      <c r="N542" s="748"/>
      <c r="O542" s="747" t="str">
        <f>IFERROR(VLOOKUP(O541,科目・教員!$A$2:$B$342,2,0),"")</f>
        <v/>
      </c>
      <c r="P542" s="748"/>
      <c r="Q542" s="747" t="str">
        <f>IFERROR(VLOOKUP(Q541,科目・教員!$A$2:$B$342,2,0),"")</f>
        <v/>
      </c>
      <c r="R542" s="748"/>
      <c r="S542" s="747" t="str">
        <f>IFERROR(VLOOKUP(S541,科目・教員!$A$2:$B$342,2,0),"")</f>
        <v/>
      </c>
      <c r="T542" s="748"/>
      <c r="U542" s="666" t="s">
        <v>63</v>
      </c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55"/>
      <c r="B543" s="15" t="s">
        <v>65</v>
      </c>
      <c r="C543" s="749" t="str">
        <f>VLOOKUP($C528,'2026年度(1年後期)'!$B$5:$N$207,COLUMN('2026年度(1年後期)'!$G$5)+1,0)&amp;""</f>
        <v>101</v>
      </c>
      <c r="D543" s="748"/>
      <c r="E543" s="750" t="str">
        <f>VLOOKUP($C528,'2026年度(2年後期)'!$B$5:$N$207,COLUMN('2026年度(2年後期)'!$G$5)+1,0)&amp;""</f>
        <v>201</v>
      </c>
      <c r="F543" s="748"/>
      <c r="G543" s="750" t="str">
        <f>VLOOKUP($C528,'2026年度(3年後期)'!$B$5:$N$207,COLUMN('2026年度(3年後期)'!$G$5)+1,0)&amp;""</f>
        <v>地域・在宅：在宅実</v>
      </c>
      <c r="H543" s="748"/>
      <c r="I543" s="750" t="str">
        <f>VLOOKUP($C528,'2026年度(4年後期)'!$B$5:$N$206,COLUMN('2026年度(4年後期)'!$G$5)+1,0)&amp;""</f>
        <v/>
      </c>
      <c r="J543" s="748"/>
      <c r="K543" s="747" t="str">
        <f>VLOOKUP($C528,'2026年度(助産後期)'!$B$5:$N$207,COLUMN('2026年度(助産後期)'!$G$5)+1,0)&amp;""</f>
        <v/>
      </c>
      <c r="L543" s="747"/>
      <c r="M543" s="749" t="str">
        <f>VLOOKUP($C528,'2026年度(M1後期)'!$B$5:$N$207,COLUMN('2026年度(M1後期)'!$G$5)+1,0)&amp;""</f>
        <v/>
      </c>
      <c r="N543" s="748"/>
      <c r="O543" s="747" t="str">
        <f>VLOOKUP($C528,'2026年度(M2後期)'!$B$5:$N$207,COLUMN('2026年度(M2後期)'!$G$5)+1,0)&amp;""</f>
        <v/>
      </c>
      <c r="P543" s="748"/>
      <c r="Q543" s="747" t="str">
        <f>VLOOKUP($C528,'2026年度(D1後期)'!$B$5:$N$207,COLUMN('2026年度(D1後期)'!$G$5)+1,0)&amp;""</f>
        <v/>
      </c>
      <c r="R543" s="748"/>
      <c r="S543" s="747" t="str">
        <f>VLOOKUP($C528,'2026年度(D23後期)'!$B$5:$N$207,COLUMN('2026年度(D23後期)'!$G$5)+1,0)&amp;""</f>
        <v/>
      </c>
      <c r="T543" s="748"/>
      <c r="U543" s="666" t="s">
        <v>184</v>
      </c>
      <c r="Z543" s="755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</row>
    <row r="544" spans="1:74" ht="13.5" customHeight="1">
      <c r="A544" s="770"/>
      <c r="B544" s="16" t="s">
        <v>68</v>
      </c>
      <c r="C544" s="746"/>
      <c r="D544" s="744"/>
      <c r="E544" s="743"/>
      <c r="F544" s="744"/>
      <c r="G544" s="743"/>
      <c r="H544" s="744"/>
      <c r="I544" s="743"/>
      <c r="J544" s="744"/>
      <c r="K544" s="745"/>
      <c r="L544" s="745"/>
      <c r="M544" s="746"/>
      <c r="N544" s="744"/>
      <c r="O544" s="745"/>
      <c r="P544" s="744"/>
      <c r="Q544" s="745"/>
      <c r="R544" s="744"/>
      <c r="S544" s="745"/>
      <c r="T544" s="744"/>
      <c r="U544" s="666" t="s">
        <v>187</v>
      </c>
      <c r="Z544" s="756"/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55" t="s">
        <v>103</v>
      </c>
      <c r="B545" s="15" t="s">
        <v>53</v>
      </c>
      <c r="C545" s="751" t="str">
        <f>VLOOKUP($C528,'2026年度(1年後期)'!$B$5:$N$207,COLUMN('2026年度(1年後期)'!$I$5),0)&amp;""</f>
        <v/>
      </c>
      <c r="D545" s="752"/>
      <c r="E545" s="757" t="str">
        <f>VLOOKUP($C528,'2026年度(2年後期)'!$B$5:$N$207,COLUMN('2026年度(2年後期)'!$I$5),0)&amp;""</f>
        <v>看護基礎理論</v>
      </c>
      <c r="F545" s="752"/>
      <c r="G545" s="757" t="str">
        <f>VLOOKUP($C528,'2026年度(3年後期)'!$B$5:$N$207,COLUMN('2026年度(3年後期)'!$I$5),0)&amp;""</f>
        <v>領域別実習</v>
      </c>
      <c r="H545" s="752"/>
      <c r="I545" s="757" t="str">
        <f>VLOOKUP($C528,'2026年度(4年後期)'!$B$5:$N$206,COLUMN('2026年度(4年後期)'!$I$5),0)&amp;""</f>
        <v/>
      </c>
      <c r="J545" s="752"/>
      <c r="K545" s="753" t="str">
        <f>VLOOKUP($C528,'2026年度(助産後期)'!$B$5:$N$207,COLUMN('2026年度(助産後期)'!$I$5),0)&amp;""</f>
        <v>助産学実習Ⅰ</v>
      </c>
      <c r="L545" s="753"/>
      <c r="M545" s="751" t="str">
        <f>VLOOKUP($C528,'2026年度(M1後期)'!$B$5:$N$207,COLUMN('2026年度(M1後期)'!$I$5),0)&amp;""</f>
        <v>感染症学特論
感染症学演習
成育看護学特論A-Ⅲ</v>
      </c>
      <c r="N545" s="752"/>
      <c r="O545" s="753" t="str">
        <f>VLOOKUP($C528,'2026年度(M2後期)'!$B$5:$N$207,COLUMN('2026年度(M2後期)'!$I$5),0)&amp;""</f>
        <v>特別研究</v>
      </c>
      <c r="P545" s="752"/>
      <c r="Q545" s="753" t="str">
        <f>VLOOKUP($C528,'2026年度(D1後期)'!$B$5:$N$207,COLUMN('2026年度(D1後期)'!$I$5),0)&amp;""</f>
        <v/>
      </c>
      <c r="R545" s="752"/>
      <c r="S545" s="753" t="str">
        <f>VLOOKUP($C528,'2026年度(D23後期)'!$B$5:$N$207,COLUMN('2026年度(D23後期)'!$I$5),0)&amp;""</f>
        <v>特別研究</v>
      </c>
      <c r="T545" s="752"/>
      <c r="U545" s="25"/>
      <c r="Z545" s="755" t="str">
        <f>A545</f>
        <v>４時限（15：10～16：40）</v>
      </c>
      <c r="AA545" s="733"/>
      <c r="AB545" s="733"/>
      <c r="AC545" s="733"/>
      <c r="AD545" s="733" t="s">
        <v>194</v>
      </c>
      <c r="AE545" s="733"/>
      <c r="AF545" s="733"/>
      <c r="AG545" s="733" t="s">
        <v>125</v>
      </c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 t="s">
        <v>184</v>
      </c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</row>
    <row r="546" spans="1:74" ht="13.5" customHeight="1">
      <c r="A546" s="755"/>
      <c r="B546" s="15" t="s">
        <v>61</v>
      </c>
      <c r="C546" s="749" t="str">
        <f>IFERROR(VLOOKUP(C545,科目・教員!$A$2:$B$342,2,0),"")</f>
        <v/>
      </c>
      <c r="D546" s="748"/>
      <c r="E546" s="750" t="str">
        <f>IFERROR(VLOOKUP(E545,科目・教員!$A$2:$B$342,2,0),"")</f>
        <v>水野　正之</v>
      </c>
      <c r="F546" s="748"/>
      <c r="G546" s="750" t="str">
        <f>IFERROR(VLOOKUP(G545,科目・教員!$A$2:$B$342,2,0),"")</f>
        <v/>
      </c>
      <c r="H546" s="748"/>
      <c r="I546" s="750" t="str">
        <f>IFERROR(VLOOKUP(I545,科目・教員!$A$2:$B$342,2,0),"")</f>
        <v/>
      </c>
      <c r="J546" s="748"/>
      <c r="K546" s="747" t="str">
        <f>IFERROR(VLOOKUP(K545,科目・教員!$A$2:$B$342,2,0),"")</f>
        <v>池田　真弓</v>
      </c>
      <c r="L546" s="747"/>
      <c r="M546" s="749" t="str">
        <f>IFERROR(VLOOKUP(M545,科目・教員!$A$2:$B$342,2,0),"")</f>
        <v/>
      </c>
      <c r="N546" s="748"/>
      <c r="O546" s="747" t="str">
        <f>IFERROR(VLOOKUP(O545,科目・教員!$A$2:$B$342,2,0),"")</f>
        <v/>
      </c>
      <c r="P546" s="748"/>
      <c r="Q546" s="747" t="str">
        <f>IFERROR(VLOOKUP(Q545,科目・教員!$A$2:$B$342,2,0),"")</f>
        <v/>
      </c>
      <c r="R546" s="748"/>
      <c r="S546" s="747" t="str">
        <f>IFERROR(VLOOKUP(S545,科目・教員!$A$2:$B$342,2,0),"")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5"/>
      <c r="B547" s="15" t="s">
        <v>65</v>
      </c>
      <c r="C547" s="749" t="str">
        <f>VLOOKUP($C528,'2026年度(1年後期)'!$B$5:$N$207,COLUMN('2026年度(1年後期)'!$I$5)+1,0)&amp;""</f>
        <v/>
      </c>
      <c r="D547" s="748"/>
      <c r="E547" s="750" t="str">
        <f>VLOOKUP($C528,'2026年度(2年後期)'!$B$5:$N$207,COLUMN('2026年度(2年後期)'!$I$5)+1,0)&amp;""</f>
        <v>201</v>
      </c>
      <c r="F547" s="748"/>
      <c r="G547" s="750" t="str">
        <f>VLOOKUP($C528,'2026年度(3年後期)'!$B$5:$N$207,COLUMN('2026年度(3年後期)'!$I$5)+1,0)&amp;""</f>
        <v>地域・在宅：在宅実</v>
      </c>
      <c r="H547" s="748"/>
      <c r="I547" s="750" t="str">
        <f>VLOOKUP($C528,'2026年度(4年後期)'!$B$5:$N$206,COLUMN('2026年度(4年後期)'!$I$5)+1,0)&amp;""</f>
        <v/>
      </c>
      <c r="J547" s="748"/>
      <c r="K547" s="747" t="str">
        <f>VLOOKUP($C528,'2026年度(助産後期)'!$B$5:$N$207,COLUMN('2026年度(助産後期)'!$I$5)+1,0)&amp;""</f>
        <v/>
      </c>
      <c r="L547" s="747"/>
      <c r="M547" s="749" t="str">
        <f>VLOOKUP($C528,'2026年度(M1後期)'!$B$5:$N$207,COLUMN('2026年度(M1後期)'!$I$5)+1,0)&amp;""</f>
        <v/>
      </c>
      <c r="N547" s="748"/>
      <c r="O547" s="747" t="str">
        <f>VLOOKUP($C528,'2026年度(M2後期)'!$B$5:$N$207,COLUMN('2026年度(M2後期)'!$I$5)+1,0)&amp;""</f>
        <v/>
      </c>
      <c r="P547" s="748"/>
      <c r="Q547" s="747" t="str">
        <f>VLOOKUP($C528,'2026年度(D1後期)'!$B$5:$N$207,COLUMN('2026年度(D1後期)'!$I$5)+1,0)&amp;""</f>
        <v/>
      </c>
      <c r="R547" s="748"/>
      <c r="S547" s="747" t="str">
        <f>VLOOKUP($C528,'2026年度(D23後期)'!$B$5:$N$207,COLUMN('2026年度(D23後期)'!$I$5)+1,0)&amp;""</f>
        <v/>
      </c>
      <c r="T547" s="748"/>
      <c r="U547" s="25"/>
      <c r="Z547" s="755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</row>
    <row r="548" spans="1:74" ht="13.5" customHeight="1">
      <c r="A548" s="756"/>
      <c r="B548" s="16" t="s">
        <v>68</v>
      </c>
      <c r="C548" s="746"/>
      <c r="D548" s="744"/>
      <c r="E548" s="743"/>
      <c r="F548" s="744"/>
      <c r="G548" s="743"/>
      <c r="H548" s="744"/>
      <c r="I548" s="743"/>
      <c r="J548" s="744"/>
      <c r="K548" s="745"/>
      <c r="L548" s="745"/>
      <c r="M548" s="746"/>
      <c r="N548" s="744"/>
      <c r="O548" s="745"/>
      <c r="P548" s="744"/>
      <c r="Q548" s="745"/>
      <c r="R548" s="744"/>
      <c r="S548" s="745"/>
      <c r="T548" s="744"/>
      <c r="U548" s="25"/>
      <c r="Z548" s="756"/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55" t="s">
        <v>112</v>
      </c>
      <c r="B549" s="15" t="s">
        <v>53</v>
      </c>
      <c r="C549" s="751" t="str">
        <f>VLOOKUP($C528,'2026年度(1年後期)'!$B$5:$N$207,COLUMN('2026年度(1年後期)'!$K$5),0)&amp;""</f>
        <v/>
      </c>
      <c r="D549" s="752"/>
      <c r="E549" s="757" t="str">
        <f>VLOOKUP($C528,'2026年度(2年後期)'!$B$5:$N$207,COLUMN('2026年度(2年後期)'!$K$5),0)&amp;""</f>
        <v/>
      </c>
      <c r="F549" s="752"/>
      <c r="G549" s="757" t="str">
        <f>VLOOKUP($C528,'2026年度(3年後期)'!$B$5:$N$207,COLUMN('2026年度(3年後期)'!$K$5),0)&amp;""</f>
        <v/>
      </c>
      <c r="H549" s="752"/>
      <c r="I549" s="757" t="str">
        <f>VLOOKUP($C528,'2026年度(4年後期)'!$B$5:$N$206,COLUMN('2026年度(4年後期)'!$K$5),0)&amp;""</f>
        <v/>
      </c>
      <c r="J549" s="752"/>
      <c r="K549" s="753" t="str">
        <f>VLOOKUP($C528,'2026年度(助産後期)'!$B$5:$N$207,COLUMN('2026年度(助産後期)'!$K$5),0)&amp;""</f>
        <v/>
      </c>
      <c r="L549" s="753"/>
      <c r="M549" s="751" t="str">
        <f>VLOOKUP($C528,'2026年度(M1後期)'!$B$5:$N$207,COLUMN('2026年度(M1後期)'!$K$5),0)&amp;""</f>
        <v/>
      </c>
      <c r="N549" s="752"/>
      <c r="O549" s="753" t="str">
        <f>VLOOKUP($C528,'2026年度(M2後期)'!$B$5:$N$207,COLUMN('2026年度(M2後期)'!$K$5),0)&amp;""</f>
        <v/>
      </c>
      <c r="P549" s="752"/>
      <c r="Q549" s="753" t="str">
        <f>VLOOKUP($C528,'2026年度(D1後期)'!$B$5:$N$207,COLUMN('2026年度(D1後期)'!$K$5),0)&amp;""</f>
        <v/>
      </c>
      <c r="R549" s="752"/>
      <c r="S549" s="753" t="str">
        <f>VLOOKUP($C528,'2026年度(D23後期)'!$B$5:$N$207,COLUMN('2026年度(D23後期)'!$K$5),0)&amp;""</f>
        <v/>
      </c>
      <c r="T549" s="752"/>
      <c r="U549" s="25"/>
      <c r="Z549" s="755" t="str">
        <f>A549</f>
        <v>５時限（16：50～18：20）</v>
      </c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</row>
    <row r="550" spans="1:74" ht="13.5" customHeight="1">
      <c r="A550" s="755"/>
      <c r="B550" s="15" t="s">
        <v>61</v>
      </c>
      <c r="C550" s="749" t="str">
        <f>IFERROR(VLOOKUP(C549,科目・教員!$A$2:$B$342,2,0),"")</f>
        <v/>
      </c>
      <c r="D550" s="748"/>
      <c r="E550" s="750" t="str">
        <f>IFERROR(VLOOKUP(E549,科目・教員!$A$2:$B$342,2,0),"")</f>
        <v/>
      </c>
      <c r="F550" s="748"/>
      <c r="G550" s="750" t="str">
        <f>IFERROR(VLOOKUP(G549,科目・教員!$A$2:$B$342,2,0),"")</f>
        <v/>
      </c>
      <c r="H550" s="748"/>
      <c r="I550" s="750" t="str">
        <f>IFERROR(VLOOKUP(I549,科目・教員!$A$2:$B$342,2,0),"")</f>
        <v/>
      </c>
      <c r="J550" s="748"/>
      <c r="K550" s="747" t="str">
        <f>IFERROR(VLOOKUP(K549,科目・教員!$A$2:$B$342,2,0),"")</f>
        <v/>
      </c>
      <c r="L550" s="747"/>
      <c r="M550" s="749" t="str">
        <f>IFERROR(VLOOKUP(M549,科目・教員!$A$2:$B$342,2,0),"")</f>
        <v/>
      </c>
      <c r="N550" s="748"/>
      <c r="O550" s="747" t="str">
        <f>IFERROR(VLOOKUP(O549,科目・教員!$A$2:$B$342,2,0),"")</f>
        <v/>
      </c>
      <c r="P550" s="748"/>
      <c r="Q550" s="747" t="str">
        <f>IFERROR(VLOOKUP(Q549,科目・教員!$A$2:$B$342,2,0),"")</f>
        <v/>
      </c>
      <c r="R550" s="748"/>
      <c r="S550" s="747" t="str">
        <f>IFERROR(VLOOKUP(S549,科目・教員!$A$2:$B$342,2,0),"")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5"/>
      <c r="B551" s="15" t="s">
        <v>65</v>
      </c>
      <c r="C551" s="749" t="str">
        <f>VLOOKUP($C528,'2026年度(1年後期)'!$B$5:$N$207,COLUMN('2026年度(1年後期)'!$K$5)+1,0)&amp;""</f>
        <v/>
      </c>
      <c r="D551" s="748"/>
      <c r="E551" s="750" t="str">
        <f>VLOOKUP($C528,'2026年度(2年後期)'!$B$5:$N$207,COLUMN('2026年度(2年後期)'!$K$5)+1,0)&amp;""</f>
        <v/>
      </c>
      <c r="F551" s="748"/>
      <c r="G551" s="750" t="str">
        <f>VLOOKUP($C528,'2026年度(3年後期)'!$B$5:$N$207,COLUMN('2026年度(3年後期)'!$K$5)+1,0)&amp;""</f>
        <v/>
      </c>
      <c r="H551" s="748"/>
      <c r="I551" s="750" t="str">
        <f>VLOOKUP($C528,'2026年度(4年後期)'!$B$5:$N$206,COLUMN('2026年度(4年後期)'!$K$5)+1,0)&amp;""</f>
        <v/>
      </c>
      <c r="J551" s="748"/>
      <c r="K551" s="747" t="str">
        <f>VLOOKUP($C528,'2026年度(助産後期)'!$B$5:$N$207,COLUMN('2026年度(助産後期)'!$K$5)+1,0)&amp;""</f>
        <v/>
      </c>
      <c r="L551" s="747"/>
      <c r="M551" s="749" t="str">
        <f>VLOOKUP($C528,'2026年度(M1後期)'!$B$5:$N$207,COLUMN('2026年度(M1後期)'!$K$5)+1,0)&amp;""</f>
        <v/>
      </c>
      <c r="N551" s="748"/>
      <c r="O551" s="747" t="str">
        <f>VLOOKUP($C528,'2026年度(M2後期)'!$B$5:$N$207,COLUMN('2026年度(M2後期)'!$K$5)+1,0)&amp;""</f>
        <v/>
      </c>
      <c r="P551" s="748"/>
      <c r="Q551" s="747" t="str">
        <f>VLOOKUP($C528,'2026年度(D1後期)'!$B$5:$N$207,COLUMN('2026年度(D1後期)'!$K$5)+1,0)&amp;""</f>
        <v/>
      </c>
      <c r="R551" s="748"/>
      <c r="S551" s="747" t="str">
        <f>VLOOKUP($C528,'2026年度(D23後期)'!$B$5:$N$207,COLUMN('2026年度(D23後期)'!$K$5)+1,0)&amp;""</f>
        <v/>
      </c>
      <c r="T551" s="748"/>
      <c r="U551" s="25"/>
      <c r="Z551" s="755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</row>
    <row r="552" spans="1:74" ht="13.5" customHeight="1">
      <c r="A552" s="756"/>
      <c r="B552" s="16" t="s">
        <v>68</v>
      </c>
      <c r="C552" s="746"/>
      <c r="D552" s="744"/>
      <c r="E552" s="743"/>
      <c r="F552" s="744"/>
      <c r="G552" s="743"/>
      <c r="H552" s="744"/>
      <c r="I552" s="743"/>
      <c r="J552" s="744"/>
      <c r="K552" s="745"/>
      <c r="L552" s="745"/>
      <c r="M552" s="746"/>
      <c r="N552" s="744"/>
      <c r="O552" s="745"/>
      <c r="P552" s="744"/>
      <c r="Q552" s="745"/>
      <c r="R552" s="744"/>
      <c r="S552" s="745"/>
      <c r="T552" s="744"/>
      <c r="U552" s="37"/>
      <c r="V552" s="19"/>
      <c r="W552" s="19"/>
      <c r="X552" s="19"/>
      <c r="Y552" s="19"/>
      <c r="Z552" s="756"/>
      <c r="AA552" s="735"/>
      <c r="AB552" s="735"/>
      <c r="AC552" s="735"/>
      <c r="AD552" s="735"/>
      <c r="AE552" s="735"/>
      <c r="AF552" s="735"/>
      <c r="AG552" s="735"/>
      <c r="AH552" s="735"/>
      <c r="AI552" s="735"/>
      <c r="AJ552" s="735"/>
      <c r="AK552" s="735"/>
      <c r="AL552" s="735"/>
      <c r="AM552" s="735"/>
      <c r="AN552" s="735"/>
      <c r="AO552" s="735"/>
      <c r="AP552" s="735"/>
      <c r="AQ552" s="735"/>
      <c r="AR552" s="735"/>
      <c r="AS552" s="735"/>
      <c r="AT552" s="735"/>
      <c r="AU552" s="735"/>
      <c r="AV552" s="735"/>
      <c r="AW552" s="735"/>
      <c r="AX552" s="735"/>
      <c r="AY552" s="735"/>
      <c r="AZ552" s="735"/>
      <c r="BA552" s="735"/>
      <c r="BB552" s="735"/>
      <c r="BC552" s="735"/>
      <c r="BD552" s="735"/>
      <c r="BE552" s="735"/>
      <c r="BF552" s="735"/>
      <c r="BG552" s="735"/>
      <c r="BH552" s="735"/>
      <c r="BI552" s="735"/>
      <c r="BJ552" s="735"/>
      <c r="BK552" s="735"/>
      <c r="BL552" s="735"/>
      <c r="BM552" s="735"/>
      <c r="BN552" s="735"/>
      <c r="BO552" s="735"/>
      <c r="BP552" s="735"/>
      <c r="BQ552" s="735"/>
      <c r="BR552" s="735"/>
      <c r="BS552" s="735"/>
      <c r="BT552" s="735"/>
      <c r="BU552" s="735"/>
      <c r="BV552" s="735"/>
    </row>
    <row r="553" spans="1:74" ht="21">
      <c r="A553" s="5"/>
      <c r="B553" s="6"/>
      <c r="C553" s="791">
        <f>C528+1</f>
        <v>46318</v>
      </c>
      <c r="D553" s="791"/>
      <c r="E553" s="791"/>
      <c r="F553" s="791"/>
      <c r="G553" s="791"/>
      <c r="H553" s="791"/>
      <c r="I553" s="791"/>
      <c r="J553" s="791"/>
      <c r="K553" s="791"/>
      <c r="L553" s="791"/>
      <c r="M553" s="791"/>
      <c r="N553" s="791"/>
      <c r="O553" s="791"/>
      <c r="P553" s="791"/>
      <c r="Q553" s="791"/>
      <c r="R553" s="791"/>
      <c r="S553" s="791"/>
      <c r="T553" s="791"/>
      <c r="U553" s="842">
        <f>C553</f>
        <v>46318</v>
      </c>
      <c r="V553" s="843"/>
      <c r="W553" s="843"/>
      <c r="X553" s="843"/>
      <c r="Y553" s="843"/>
      <c r="Z553" s="844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5" t="s">
        <v>52</v>
      </c>
      <c r="B554" s="12" t="s">
        <v>53</v>
      </c>
      <c r="C554" s="767" t="str">
        <f>VLOOKUP($C553,'2026年度(1年後期)'!$B$5:$N$207,COLUMN('2026年度(1年後期)'!$C$5),0)&amp;""</f>
        <v>生活援助論Ⅱ(CD)</v>
      </c>
      <c r="D554" s="768"/>
      <c r="E554" s="771" t="str">
        <f>VLOOKUP($C553,'2026年度(2年後期)'!$B$5:$N$207,COLUMN('2026年度(2年後期)'!$C$5),0)&amp;""</f>
        <v>薬物療法と看護</v>
      </c>
      <c r="F554" s="768"/>
      <c r="G554" s="771" t="str">
        <f>VLOOKUP($C553,'2026年度(3年後期)'!$B$5:$N$207,COLUMN('2026年度(3年後期)'!$C$5),0)&amp;""</f>
        <v>領域別実習</v>
      </c>
      <c r="H554" s="768"/>
      <c r="I554" s="771" t="str">
        <f>VLOOKUP($C553,'2026年度(4年後期)'!$B$5:$N$206,COLUMN('2026年度(4年後期)'!$C$5),0)&amp;""</f>
        <v/>
      </c>
      <c r="J554" s="768"/>
      <c r="K554" s="752" t="str">
        <f>VLOOKUP($C553,'2026年度(助産後期)'!$B$5:$N$207,COLUMN('2026年度(助産後期)'!$C$5),0)&amp;""</f>
        <v>助産学実習Ⅰ</v>
      </c>
      <c r="L554" s="769"/>
      <c r="M554" s="778" t="str">
        <f>VLOOKUP($C553,'2026年度(M1後期)'!$B$5:$N$207,COLUMN('2026年度(M1後期)'!$C$5),0)&amp;""</f>
        <v>看護継続教育
長寿看護学演習A-Ⅰ</v>
      </c>
      <c r="N554" s="769"/>
      <c r="O554" s="771" t="str">
        <f>VLOOKUP($C553,'2026年度(M2後期)'!$B$5:$N$207,COLUMN('2026年度(M2後期)'!$C$5),0)&amp;""</f>
        <v>感染管理看護学演習A-Ⅱ
特別研究</v>
      </c>
      <c r="P554" s="768"/>
      <c r="Q554" s="771" t="str">
        <f>VLOOKUP($C553,'2026年度(D1後期)'!$B$5:$N$207,COLUMN('2026年度(D1後期)'!$C$5),0)&amp;""</f>
        <v>精神看護学演習Ｂ</v>
      </c>
      <c r="R554" s="768"/>
      <c r="S554" s="752" t="str">
        <f>VLOOKUP($C553,'2026年度(D23後期)'!$B$5:$N$207,COLUMN('2026年度(D23後期)'!$C$5),0)&amp;""</f>
        <v>特別研究</v>
      </c>
      <c r="T554" s="768"/>
      <c r="U554" s="624" t="s">
        <v>54</v>
      </c>
      <c r="Z554" s="754" t="str">
        <f>A554</f>
        <v xml:space="preserve">１時限（09：20～10：50） </v>
      </c>
      <c r="AA554" s="733" t="s">
        <v>211</v>
      </c>
      <c r="AB554" s="733"/>
      <c r="AC554" s="733"/>
      <c r="AD554" s="733"/>
      <c r="AE554" s="733"/>
      <c r="AF554" s="733"/>
      <c r="AG554" s="733" t="s">
        <v>297</v>
      </c>
      <c r="AH554" s="733" t="s">
        <v>297</v>
      </c>
      <c r="AI554" s="733"/>
      <c r="AJ554" s="733"/>
      <c r="AK554" s="733"/>
      <c r="AL554" s="733" t="s">
        <v>297</v>
      </c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 t="s">
        <v>303</v>
      </c>
      <c r="AX554" s="733"/>
      <c r="AY554" s="733"/>
      <c r="AZ554" s="736" t="s">
        <v>304</v>
      </c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</row>
    <row r="555" spans="1:74" ht="13.5" customHeight="1">
      <c r="A555" s="755"/>
      <c r="B555" s="15" t="s">
        <v>61</v>
      </c>
      <c r="C555" s="763" t="str">
        <f>IFERROR(VLOOKUP(C554,科目・教員!$A$2:$B$342,2,0),"")</f>
        <v/>
      </c>
      <c r="D555" s="761"/>
      <c r="E555" s="762" t="str">
        <f>IFERROR(VLOOKUP(E554,科目・教員!$A$2:$B$342,2,0),"")</f>
        <v>本間　典子</v>
      </c>
      <c r="F555" s="761"/>
      <c r="G555" s="762" t="str">
        <f>IFERROR(VLOOKUP(G554,科目・教員!$A$2:$B$342,2,0),"")</f>
        <v/>
      </c>
      <c r="H555" s="761"/>
      <c r="I555" s="762" t="str">
        <f>IFERROR(VLOOKUP(I554,科目・教員!$A$2:$B$342,2,0),"")</f>
        <v/>
      </c>
      <c r="J555" s="761"/>
      <c r="K555" s="748" t="str">
        <f>IFERROR(VLOOKUP(K554,科目・教員!$A$2:$B$342,2,0),"")</f>
        <v>池田　真弓</v>
      </c>
      <c r="L555" s="764"/>
      <c r="M555" s="760" t="str">
        <f>IFERROR(VLOOKUP(M554,科目・教員!$A$2:$B$342,2,0),"")</f>
        <v/>
      </c>
      <c r="N555" s="761"/>
      <c r="O555" s="762" t="str">
        <f>IFERROR(VLOOKUP(O554,科目・教員!$A$2:$B$342,2,0),"")</f>
        <v/>
      </c>
      <c r="P555" s="761"/>
      <c r="Q555" s="762" t="str">
        <f>IFERROR(VLOOKUP(Q554,科目・教員!$A$2:$B$342,2,0),"")</f>
        <v/>
      </c>
      <c r="R555" s="761"/>
      <c r="S555" s="748" t="str">
        <f>IFERROR(VLOOKUP(S554,科目・教員!$A$2:$B$342,2,0),"")</f>
        <v/>
      </c>
      <c r="T555" s="761"/>
      <c r="U555" s="624" t="s">
        <v>303</v>
      </c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7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5"/>
      <c r="B556" s="15" t="s">
        <v>65</v>
      </c>
      <c r="C556" s="763" t="str">
        <f>VLOOKUP($C553,'2026年度(1年後期)'!$B$5:$N$207,COLUMN('2026年度(1年後期)'!$C$5)+1,0)&amp;""</f>
        <v>基礎実･201･202</v>
      </c>
      <c r="D556" s="761"/>
      <c r="E556" s="762" t="str">
        <f>VLOOKUP($C553,'2026年度(2年後期)'!$B$5:$N$207,COLUMN('2026年度(2年後期)'!$C$5)+1,0)&amp;""</f>
        <v>101</v>
      </c>
      <c r="F556" s="761"/>
      <c r="G556" s="762" t="str">
        <f>VLOOKUP($C553,'2026年度(3年後期)'!$B$5:$N$207,COLUMN('2026年度(3年後期)'!$C$5)+1,0)&amp;""</f>
        <v/>
      </c>
      <c r="H556" s="761"/>
      <c r="I556" s="762" t="str">
        <f>VLOOKUP($C553,'2026年度(4年後期)'!$B$5:$N$206,COLUMN('2026年度(4年後期)'!$C$5)+1,0)&amp;""</f>
        <v/>
      </c>
      <c r="J556" s="761"/>
      <c r="K556" s="748" t="str">
        <f>VLOOKUP($C553,'2026年度(助産後期)'!$B$5:$N$207,COLUMN('2026年度(助産後期)'!$C$5)+1,0)&amp;""</f>
        <v/>
      </c>
      <c r="L556" s="764"/>
      <c r="M556" s="760" t="str">
        <f>VLOOKUP($C553,'2026年度(M1後期)'!$B$5:$N$207,COLUMN('2026年度(M1後期)'!$C$5)+1,0)&amp;""</f>
        <v>教育：304</v>
      </c>
      <c r="N556" s="761"/>
      <c r="O556" s="762" t="str">
        <f>VLOOKUP($C553,'2026年度(M2後期)'!$B$5:$N$207,COLUMN('2026年度(M2後期)'!$C$5)+1,0)&amp;""</f>
        <v/>
      </c>
      <c r="P556" s="761"/>
      <c r="Q556" s="762" t="str">
        <f>VLOOKUP($C553,'2026年度(D1後期)'!$B$5:$N$207,COLUMN('2026年度(D1後期)'!$C$5)+1,0)&amp;""</f>
        <v/>
      </c>
      <c r="R556" s="761"/>
      <c r="S556" s="748" t="str">
        <f>VLOOKUP($C553,'2026年度(D23後期)'!$B$5:$N$207,COLUMN('2026年度(D23後期)'!$C$5)+1,0)&amp;""</f>
        <v/>
      </c>
      <c r="T556" s="761"/>
      <c r="U556" s="624" t="s">
        <v>188</v>
      </c>
      <c r="Z556" s="755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7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</row>
    <row r="557" spans="1:74" ht="13.5" customHeight="1">
      <c r="A557" s="756"/>
      <c r="B557" s="16" t="s">
        <v>68</v>
      </c>
      <c r="C557" s="746"/>
      <c r="D557" s="765"/>
      <c r="E557" s="743"/>
      <c r="F557" s="765"/>
      <c r="G557" s="743"/>
      <c r="H557" s="765"/>
      <c r="I557" s="743"/>
      <c r="J557" s="765"/>
      <c r="K557" s="745"/>
      <c r="L557" s="766"/>
      <c r="M557" s="776"/>
      <c r="N557" s="765"/>
      <c r="O557" s="743"/>
      <c r="P557" s="765"/>
      <c r="Q557" s="743"/>
      <c r="R557" s="765"/>
      <c r="S557" s="745"/>
      <c r="T557" s="765"/>
      <c r="U557" s="624" t="s">
        <v>101</v>
      </c>
      <c r="Z557" s="756"/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8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55" t="s">
        <v>73</v>
      </c>
      <c r="B558" s="15" t="s">
        <v>53</v>
      </c>
      <c r="C558" s="767" t="str">
        <f>VLOOKUP($C553,'2026年度(1年後期)'!$B$5:$N$207,COLUMN('2026年度(1年後期)'!$E$5),0)&amp;""</f>
        <v>生活援助論Ⅱ(CD)</v>
      </c>
      <c r="D558" s="768"/>
      <c r="E558" s="771" t="str">
        <f>VLOOKUP($C553,'2026年度(2年後期)'!$B$5:$N$207,COLUMN('2026年度(2年後期)'!$E$5),0)&amp;""</f>
        <v>地域生活とヘルスプロモーション</v>
      </c>
      <c r="F558" s="768"/>
      <c r="G558" s="771" t="str">
        <f>VLOOKUP($C553,'2026年度(3年後期)'!$B$5:$N$207,COLUMN('2026年度(3年後期)'!$E$5),0)&amp;""</f>
        <v>領域別実習</v>
      </c>
      <c r="H558" s="768"/>
      <c r="I558" s="771" t="str">
        <f>VLOOKUP($C553,'2026年度(4年後期)'!$B$5:$N$206,COLUMN('2026年度(4年後期)'!$E$5),0)&amp;""</f>
        <v/>
      </c>
      <c r="J558" s="768"/>
      <c r="K558" s="752" t="str">
        <f>VLOOKUP($C553,'2026年度(助産後期)'!$B$5:$N$207,COLUMN('2026年度(助産後期)'!$E$5),0)&amp;""</f>
        <v>助産学実習Ⅰ</v>
      </c>
      <c r="L558" s="769"/>
      <c r="M558" s="767" t="str">
        <f>VLOOKUP($C553,'2026年度(M1後期)'!$B$5:$N$207,COLUMN('2026年度(M1後期)'!$E$5),0)&amp;""</f>
        <v>看護継続教育
長寿看護学演習A-Ⅰ</v>
      </c>
      <c r="N558" s="768"/>
      <c r="O558" s="752" t="str">
        <f>VLOOKUP($C553,'2026年度(M2後期)'!$B$5:$N$207,COLUMN('2026年度(M2後期)'!$E$5),0)&amp;""</f>
        <v>感染管理看護学演習A-Ⅱ
特別研究</v>
      </c>
      <c r="P558" s="768"/>
      <c r="Q558" s="752" t="str">
        <f>VLOOKUP($C553,'2026年度(D1後期)'!$B$5:$N$207,COLUMN('2026年度(D1後期)'!$E$5),0)&amp;""</f>
        <v>精神看護学演習Ｂ</v>
      </c>
      <c r="R558" s="768"/>
      <c r="S558" s="752" t="str">
        <f>VLOOKUP($C553,'2026年度(D23後期)'!$B$5:$N$207,COLUMN('2026年度(D23後期)'!$E$5),0)&amp;""</f>
        <v>特別研究</v>
      </c>
      <c r="T558" s="768"/>
      <c r="U558" s="578"/>
      <c r="Z558" s="755" t="str">
        <f>A558</f>
        <v>２時限（11：00～12：30）</v>
      </c>
      <c r="AA558" s="733" t="s">
        <v>305</v>
      </c>
      <c r="AB558" s="733"/>
      <c r="AC558" s="733"/>
      <c r="AD558" s="733"/>
      <c r="AE558" s="733"/>
      <c r="AF558" s="733"/>
      <c r="AG558" s="733" t="s">
        <v>297</v>
      </c>
      <c r="AH558" s="733" t="s">
        <v>297</v>
      </c>
      <c r="AI558" s="733"/>
      <c r="AJ558" s="733"/>
      <c r="AK558" s="733"/>
      <c r="AL558" s="733" t="s">
        <v>297</v>
      </c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 t="s">
        <v>303</v>
      </c>
      <c r="AX558" s="733"/>
      <c r="AY558" s="733"/>
      <c r="AZ558" s="736" t="s">
        <v>304</v>
      </c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</row>
    <row r="559" spans="1:74" ht="13.5" customHeight="1">
      <c r="A559" s="755"/>
      <c r="B559" s="15" t="s">
        <v>61</v>
      </c>
      <c r="C559" s="763" t="str">
        <f>IFERROR(VLOOKUP(C558,科目・教員!$A$2:$B$342,2,0),"")</f>
        <v/>
      </c>
      <c r="D559" s="761"/>
      <c r="E559" s="762" t="str">
        <f>IFERROR(VLOOKUP(E558,科目・教員!$A$2:$B$342,2,0),"")</f>
        <v>藤田　淳子</v>
      </c>
      <c r="F559" s="761"/>
      <c r="G559" s="762" t="str">
        <f>IFERROR(VLOOKUP(G558,科目・教員!$A$2:$B$342,2,0),"")</f>
        <v/>
      </c>
      <c r="H559" s="761"/>
      <c r="I559" s="762" t="str">
        <f>IFERROR(VLOOKUP(I558,科目・教員!$A$2:$B$342,2,0),"")</f>
        <v/>
      </c>
      <c r="J559" s="761"/>
      <c r="K559" s="748" t="str">
        <f>IFERROR(VLOOKUP(K558,科目・教員!$A$2:$B$342,2,0),"")</f>
        <v>池田　真弓</v>
      </c>
      <c r="L559" s="764"/>
      <c r="M559" s="763" t="str">
        <f>IFERROR(VLOOKUP(M558,科目・教員!$A$2:$B$342,2,0),"")</f>
        <v/>
      </c>
      <c r="N559" s="761"/>
      <c r="O559" s="748" t="str">
        <f>IFERROR(VLOOKUP(O558,科目・教員!$A$2:$B$342,2,0),"")</f>
        <v/>
      </c>
      <c r="P559" s="761"/>
      <c r="Q559" s="748" t="str">
        <f>IFERROR(VLOOKUP(Q558,科目・教員!$A$2:$B$342,2,0),"")</f>
        <v/>
      </c>
      <c r="R559" s="761"/>
      <c r="S559" s="748" t="str">
        <f>IFERROR(VLOOKUP(S558,科目・教員!$A$2:$B$342,2,0),"")</f>
        <v/>
      </c>
      <c r="T559" s="761"/>
      <c r="U559" s="578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7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55"/>
      <c r="B560" s="15" t="s">
        <v>65</v>
      </c>
      <c r="C560" s="763" t="str">
        <f>VLOOKUP($C553,'2026年度(1年後期)'!$B$5:$N$207,COLUMN('2026年度(1年後期)'!$E$5)+1,0)&amp;""</f>
        <v>基礎実･201･202</v>
      </c>
      <c r="D560" s="761"/>
      <c r="E560" s="762" t="str">
        <f>VLOOKUP($C553,'2026年度(2年後期)'!$B$5:$N$207,COLUMN('2026年度(2年後期)'!$E$5)+1,0)&amp;""</f>
        <v>101</v>
      </c>
      <c r="F560" s="761"/>
      <c r="G560" s="762" t="str">
        <f>VLOOKUP($C553,'2026年度(3年後期)'!$B$5:$N$207,COLUMN('2026年度(3年後期)'!$E$5)+1,0)&amp;""</f>
        <v/>
      </c>
      <c r="H560" s="761"/>
      <c r="I560" s="762" t="str">
        <f>VLOOKUP($C553,'2026年度(4年後期)'!$B$5:$N$206,COLUMN('2026年度(4年後期)'!$E$5)+1,0)&amp;""</f>
        <v/>
      </c>
      <c r="J560" s="761"/>
      <c r="K560" s="748" t="str">
        <f>VLOOKUP($C553,'2026年度(助産後期)'!$B$5:$N$207,COLUMN('2026年度(助産後期)'!$E$5)+1,0)&amp;""</f>
        <v/>
      </c>
      <c r="L560" s="764"/>
      <c r="M560" s="763" t="str">
        <f>VLOOKUP($C553,'2026年度(M1後期)'!$B$5:$N$207,COLUMN('2026年度(M1後期)'!$E$5)+1,0)&amp;""</f>
        <v>教育：304</v>
      </c>
      <c r="N560" s="761"/>
      <c r="O560" s="748" t="str">
        <f>VLOOKUP($C553,'2026年度(M2後期)'!$B$5:$N$207,COLUMN('2026年度(M2後期)'!$E$5)+1,0)&amp;""</f>
        <v/>
      </c>
      <c r="P560" s="761"/>
      <c r="Q560" s="748" t="str">
        <f>VLOOKUP($C553,'2026年度(D1後期)'!$B$5:$N$207,COLUMN('2026年度(D1後期)'!$E$5)+1,0)&amp;""</f>
        <v/>
      </c>
      <c r="R560" s="761"/>
      <c r="S560" s="748" t="str">
        <f>VLOOKUP($C553,'2026年度(D23後期)'!$B$5:$N$207,COLUMN('2026年度(D23後期)'!$E$5)+1,0)&amp;""</f>
        <v/>
      </c>
      <c r="T560" s="761"/>
      <c r="U560" s="578"/>
      <c r="Z560" s="755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7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</row>
    <row r="561" spans="1:74" ht="13.5" customHeight="1">
      <c r="A561" s="770"/>
      <c r="B561" s="16" t="s">
        <v>68</v>
      </c>
      <c r="C561" s="758"/>
      <c r="D561" s="759"/>
      <c r="E561" s="743"/>
      <c r="F561" s="744"/>
      <c r="G561" s="743"/>
      <c r="H561" s="744"/>
      <c r="I561" s="743"/>
      <c r="J561" s="744"/>
      <c r="K561" s="745"/>
      <c r="L561" s="745"/>
      <c r="M561" s="746"/>
      <c r="N561" s="744"/>
      <c r="O561" s="745"/>
      <c r="P561" s="744"/>
      <c r="Q561" s="745"/>
      <c r="R561" s="744"/>
      <c r="S561" s="745"/>
      <c r="T561" s="744"/>
      <c r="U561" s="578"/>
      <c r="Z561" s="756"/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8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54" t="s">
        <v>79</v>
      </c>
      <c r="B562" s="17" t="s">
        <v>80</v>
      </c>
      <c r="C562" s="767"/>
      <c r="D562" s="768"/>
      <c r="E562" s="771"/>
      <c r="F562" s="768"/>
      <c r="G562" s="771"/>
      <c r="H562" s="768"/>
      <c r="I562" s="771"/>
      <c r="J562" s="768"/>
      <c r="K562" s="752"/>
      <c r="L562" s="769"/>
      <c r="M562" s="767"/>
      <c r="N562" s="768"/>
      <c r="O562" s="752"/>
      <c r="P562" s="768"/>
      <c r="Q562" s="752"/>
      <c r="R562" s="768"/>
      <c r="S562" s="752"/>
      <c r="T562" s="768"/>
      <c r="U562" s="25"/>
      <c r="Z562" s="755" t="str">
        <f>A562</f>
        <v>昼休み（12：30～13：30）</v>
      </c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</row>
    <row r="563" spans="1:74" ht="13.5" customHeight="1">
      <c r="A563" s="755"/>
      <c r="B563" s="17" t="s">
        <v>83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5"/>
      <c r="B564" s="17" t="s">
        <v>65</v>
      </c>
      <c r="C564" s="763"/>
      <c r="D564" s="761"/>
      <c r="E564" s="762"/>
      <c r="F564" s="761"/>
      <c r="G564" s="762"/>
      <c r="H564" s="761"/>
      <c r="I564" s="762"/>
      <c r="J564" s="761"/>
      <c r="K564" s="748"/>
      <c r="L564" s="764"/>
      <c r="M564" s="763"/>
      <c r="N564" s="761"/>
      <c r="O564" s="748"/>
      <c r="P564" s="761"/>
      <c r="Q564" s="748"/>
      <c r="R564" s="761"/>
      <c r="S564" s="748"/>
      <c r="T564" s="761"/>
      <c r="U564" s="25"/>
      <c r="Z564" s="755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</row>
    <row r="565" spans="1:74" ht="13.5" customHeight="1">
      <c r="A565" s="756"/>
      <c r="B565" s="18" t="s">
        <v>68</v>
      </c>
      <c r="C565" s="772"/>
      <c r="D565" s="773"/>
      <c r="E565" s="774"/>
      <c r="F565" s="773"/>
      <c r="G565" s="774"/>
      <c r="H565" s="773"/>
      <c r="I565" s="774"/>
      <c r="J565" s="773"/>
      <c r="K565" s="775"/>
      <c r="L565" s="775"/>
      <c r="M565" s="772"/>
      <c r="N565" s="773"/>
      <c r="O565" s="775"/>
      <c r="P565" s="773"/>
      <c r="Q565" s="775"/>
      <c r="R565" s="773"/>
      <c r="S565" s="775"/>
      <c r="T565" s="773"/>
      <c r="U565" s="25"/>
      <c r="Z565" s="756"/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55" t="s">
        <v>87</v>
      </c>
      <c r="B566" s="15" t="s">
        <v>53</v>
      </c>
      <c r="C566" s="783" t="str">
        <f>VLOOKUP($C553,'2026年度(1年後期)'!$B$5:$N$207,COLUMN('2026年度(1年後期)'!$G$5),0)&amp;""</f>
        <v>スポーツと健康</v>
      </c>
      <c r="D566" s="784"/>
      <c r="E566" s="757" t="str">
        <f>VLOOKUP($C553,'2026年度(2年後期)'!$B$5:$N$207,COLUMN('2026年度(2年後期)'!$G$5),0)&amp;""</f>
        <v>地域･在宅看護学概論</v>
      </c>
      <c r="F566" s="752"/>
      <c r="G566" s="757" t="str">
        <f>VLOOKUP($C553,'2026年度(3年後期)'!$B$5:$N$207,COLUMN('2026年度(3年後期)'!$G$5),0)&amp;""</f>
        <v>領域別実習</v>
      </c>
      <c r="H566" s="752"/>
      <c r="I566" s="757" t="str">
        <f>VLOOKUP($C553,'2026年度(4年後期)'!$B$5:$N$206,COLUMN('2026年度(4年後期)'!$G$5),0)&amp;""</f>
        <v/>
      </c>
      <c r="J566" s="752"/>
      <c r="K566" s="753" t="str">
        <f>VLOOKUP($C553,'2026年度(助産後期)'!$B$5:$N$207,COLUMN('2026年度(助産後期)'!$G$5),0)&amp;""</f>
        <v>助産学実習Ⅰ</v>
      </c>
      <c r="L566" s="753"/>
      <c r="M566" s="751" t="str">
        <f>VLOOKUP($C553,'2026年度(M1後期)'!$B$5:$N$207,COLUMN('2026年度(M1後期)'!$G$5),0)&amp;""</f>
        <v>看護統計学</v>
      </c>
      <c r="N566" s="752"/>
      <c r="O566" s="753" t="str">
        <f>VLOOKUP($C553,'2026年度(M2後期)'!$B$5:$N$207,COLUMN('2026年度(M2後期)'!$G$5),0)&amp;""</f>
        <v>特別研究</v>
      </c>
      <c r="P566" s="752"/>
      <c r="Q566" s="753" t="str">
        <f>VLOOKUP($C553,'2026年度(D1後期)'!$B$5:$N$207,COLUMN('2026年度(D1後期)'!$G$5),0)&amp;""</f>
        <v/>
      </c>
      <c r="R566" s="752"/>
      <c r="S566" s="753" t="str">
        <f>VLOOKUP($C553,'2026年度(D23後期)'!$B$5:$N$207,COLUMN('2026年度(D23後期)'!$G$5),0)&amp;""</f>
        <v>特別研究</v>
      </c>
      <c r="T566" s="752"/>
      <c r="U566" s="664" t="s">
        <v>88</v>
      </c>
      <c r="V566" s="622" t="s">
        <v>88</v>
      </c>
      <c r="Z566" s="755" t="str">
        <f>A566</f>
        <v>３時限（13：30～15：00）</v>
      </c>
      <c r="AA566" s="733"/>
      <c r="AB566" s="733"/>
      <c r="AC566" s="733"/>
      <c r="AD566" s="733"/>
      <c r="AE566" s="733"/>
      <c r="AF566" s="733"/>
      <c r="AG566" s="733" t="s">
        <v>142</v>
      </c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 t="s">
        <v>306</v>
      </c>
      <c r="AX566" s="733"/>
      <c r="AY566" s="733"/>
      <c r="AZ566" s="733"/>
      <c r="BA566" s="733"/>
      <c r="BB566" s="733"/>
      <c r="BC566" s="733"/>
      <c r="BD566" s="733"/>
      <c r="BE566" s="733"/>
      <c r="BF566" s="733" t="s">
        <v>132</v>
      </c>
      <c r="BG566" s="733"/>
      <c r="BH566" s="733"/>
      <c r="BI566" s="733"/>
      <c r="BJ566" s="733"/>
      <c r="BK566" s="733" t="s">
        <v>166</v>
      </c>
      <c r="BL566" s="733"/>
      <c r="BM566" s="733"/>
      <c r="BN566" s="733" t="s">
        <v>277</v>
      </c>
      <c r="BO566" s="733" t="s">
        <v>277</v>
      </c>
      <c r="BP566" s="733"/>
      <c r="BQ566" s="733"/>
      <c r="BR566" s="733"/>
      <c r="BS566" s="733"/>
      <c r="BT566" s="733"/>
      <c r="BU566" s="733"/>
      <c r="BV566" s="733"/>
    </row>
    <row r="567" spans="1:74" ht="13.5" customHeight="1">
      <c r="A567" s="755"/>
      <c r="B567" s="15" t="s">
        <v>61</v>
      </c>
      <c r="C567" s="781" t="str">
        <f>IFERROR(VLOOKUP(C566,科目・教員!$A$2:$B$342,2,0),"")</f>
        <v>有賀　雅史</v>
      </c>
      <c r="D567" s="782"/>
      <c r="E567" s="750" t="str">
        <f>IFERROR(VLOOKUP(E566,科目・教員!$A$2:$B$342,2,0),"")</f>
        <v>藤田　淳子</v>
      </c>
      <c r="F567" s="748"/>
      <c r="G567" s="750" t="str">
        <f>IFERROR(VLOOKUP(G566,科目・教員!$A$2:$B$342,2,0),"")</f>
        <v/>
      </c>
      <c r="H567" s="748"/>
      <c r="I567" s="750" t="str">
        <f>IFERROR(VLOOKUP(I566,科目・教員!$A$2:$B$342,2,0),"")</f>
        <v/>
      </c>
      <c r="J567" s="748"/>
      <c r="K567" s="747" t="str">
        <f>IFERROR(VLOOKUP(K566,科目・教員!$A$2:$B$342,2,0),"")</f>
        <v>池田　真弓</v>
      </c>
      <c r="L567" s="747"/>
      <c r="M567" s="749" t="str">
        <f>IFERROR(VLOOKUP(M566,科目・教員!$A$2:$B$342,2,0),"")</f>
        <v>柏木　公一</v>
      </c>
      <c r="N567" s="748"/>
      <c r="O567" s="747" t="str">
        <f>IFERROR(VLOOKUP(O566,科目・教員!$A$2:$B$342,2,0),"")</f>
        <v/>
      </c>
      <c r="P567" s="748"/>
      <c r="Q567" s="747" t="str">
        <f>IFERROR(VLOOKUP(Q566,科目・教員!$A$2:$B$342,2,0),"")</f>
        <v/>
      </c>
      <c r="R567" s="748"/>
      <c r="S567" s="747" t="str">
        <f>IFERROR(VLOOKUP(S566,科目・教員!$A$2:$B$342,2,0),"")</f>
        <v/>
      </c>
      <c r="T567" s="748"/>
      <c r="U567" s="664" t="s">
        <v>96</v>
      </c>
      <c r="V567" s="622" t="s">
        <v>261</v>
      </c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55"/>
      <c r="B568" s="15" t="s">
        <v>65</v>
      </c>
      <c r="C568" s="781" t="str">
        <f>VLOOKUP($C553,'2026年度(1年後期)'!$B$5:$N$207,COLUMN('2026年度(1年後期)'!$G$5)+1,0)&amp;""</f>
        <v>グラウンド･
アリーナ･
大講義室</v>
      </c>
      <c r="D568" s="782"/>
      <c r="E568" s="750" t="str">
        <f>VLOOKUP($C553,'2026年度(2年後期)'!$B$5:$N$207,COLUMN('2026年度(2年後期)'!$G$5)+1,0)&amp;""</f>
        <v>201</v>
      </c>
      <c r="F568" s="748"/>
      <c r="G568" s="750" t="str">
        <f>VLOOKUP($C553,'2026年度(3年後期)'!$B$5:$N$207,COLUMN('2026年度(3年後期)'!$G$5)+1,0)&amp;""</f>
        <v/>
      </c>
      <c r="H568" s="748"/>
      <c r="I568" s="750" t="str">
        <f>VLOOKUP($C553,'2026年度(4年後期)'!$B$5:$N$206,COLUMN('2026年度(4年後期)'!$G$5)+1,0)&amp;""</f>
        <v/>
      </c>
      <c r="J568" s="748"/>
      <c r="K568" s="747" t="str">
        <f>VLOOKUP($C553,'2026年度(助産後期)'!$B$5:$N$207,COLUMN('2026年度(助産後期)'!$G$5)+1,0)&amp;""</f>
        <v/>
      </c>
      <c r="L568" s="747"/>
      <c r="M568" s="749" t="str">
        <f>VLOOKUP($C553,'2026年度(M1後期)'!$B$5:$N$207,COLUMN('2026年度(M1後期)'!$G$5)+1,0)&amp;""</f>
        <v>情報処理室</v>
      </c>
      <c r="N568" s="748"/>
      <c r="O568" s="747" t="str">
        <f>VLOOKUP($C553,'2026年度(M2後期)'!$B$5:$N$207,COLUMN('2026年度(M2後期)'!$G$5)+1,0)&amp;""</f>
        <v/>
      </c>
      <c r="P568" s="748"/>
      <c r="Q568" s="747" t="str">
        <f>VLOOKUP($C553,'2026年度(D1後期)'!$B$5:$N$207,COLUMN('2026年度(D1後期)'!$G$5)+1,0)&amp;""</f>
        <v/>
      </c>
      <c r="R568" s="748"/>
      <c r="S568" s="747" t="str">
        <f>VLOOKUP($C553,'2026年度(D23後期)'!$B$5:$N$207,COLUMN('2026年度(D23後期)'!$G$5)+1,0)&amp;""</f>
        <v/>
      </c>
      <c r="T568" s="748"/>
      <c r="U568" s="664" t="s">
        <v>307</v>
      </c>
      <c r="V568" s="622" t="s">
        <v>166</v>
      </c>
      <c r="Z568" s="755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</row>
    <row r="569" spans="1:74" ht="13.5" customHeight="1">
      <c r="A569" s="770"/>
      <c r="B569" s="16" t="s">
        <v>68</v>
      </c>
      <c r="C569" s="779" t="s">
        <v>280</v>
      </c>
      <c r="D569" s="780"/>
      <c r="E569" s="743"/>
      <c r="F569" s="744"/>
      <c r="G569" s="743"/>
      <c r="H569" s="744"/>
      <c r="I569" s="743"/>
      <c r="J569" s="744"/>
      <c r="K569" s="745"/>
      <c r="L569" s="745"/>
      <c r="M569" s="746"/>
      <c r="N569" s="744"/>
      <c r="O569" s="745"/>
      <c r="P569" s="744"/>
      <c r="Q569" s="745"/>
      <c r="R569" s="744"/>
      <c r="S569" s="745"/>
      <c r="T569" s="744"/>
      <c r="U569" s="664" t="s">
        <v>101</v>
      </c>
      <c r="V569" s="622" t="s">
        <v>192</v>
      </c>
      <c r="Z569" s="756"/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55" t="s">
        <v>103</v>
      </c>
      <c r="B570" s="15" t="s">
        <v>53</v>
      </c>
      <c r="C570" s="783" t="str">
        <f>VLOOKUP($C553,'2026年度(1年後期)'!$B$5:$N$207,COLUMN('2026年度(1年後期)'!$I$5),0)&amp;""</f>
        <v>スポーツと健康</v>
      </c>
      <c r="D570" s="784"/>
      <c r="E570" s="757" t="str">
        <f>VLOOKUP($C553,'2026年度(2年後期)'!$B$5:$N$207,COLUMN('2026年度(2年後期)'!$I$5),0)&amp;""</f>
        <v>看護基礎理論</v>
      </c>
      <c r="F570" s="752"/>
      <c r="G570" s="757" t="str">
        <f>VLOOKUP($C553,'2026年度(3年後期)'!$B$5:$N$207,COLUMN('2026年度(3年後期)'!$I$5),0)&amp;""</f>
        <v>領域別実習</v>
      </c>
      <c r="H570" s="752"/>
      <c r="I570" s="757" t="str">
        <f>VLOOKUP($C553,'2026年度(4年後期)'!$B$5:$N$206,COLUMN('2026年度(4年後期)'!$I$5),0)&amp;""</f>
        <v/>
      </c>
      <c r="J570" s="752"/>
      <c r="K570" s="753" t="str">
        <f>VLOOKUP($C553,'2026年度(助産後期)'!$B$5:$N$207,COLUMN('2026年度(助産後期)'!$I$5),0)&amp;""</f>
        <v>助産学実習Ⅰ</v>
      </c>
      <c r="L570" s="753"/>
      <c r="M570" s="751" t="str">
        <f>VLOOKUP($C553,'2026年度(M1後期)'!$B$5:$N$207,COLUMN('2026年度(M1後期)'!$I$5),0)&amp;""</f>
        <v>看護統計学</v>
      </c>
      <c r="N570" s="752"/>
      <c r="O570" s="753" t="str">
        <f>VLOOKUP($C553,'2026年度(M2後期)'!$B$5:$N$207,COLUMN('2026年度(M2後期)'!$I$5),0)&amp;""</f>
        <v>特別研究</v>
      </c>
      <c r="P570" s="752"/>
      <c r="Q570" s="753" t="str">
        <f>VLOOKUP($C553,'2026年度(D1後期)'!$B$5:$N$207,COLUMN('2026年度(D1後期)'!$I$5),0)&amp;""</f>
        <v/>
      </c>
      <c r="R570" s="752"/>
      <c r="S570" s="753" t="str">
        <f>VLOOKUP($C553,'2026年度(D23後期)'!$B$5:$N$207,COLUMN('2026年度(D23後期)'!$I$5),0)&amp;""</f>
        <v>特別研究</v>
      </c>
      <c r="T570" s="752"/>
      <c r="U570" s="25"/>
      <c r="Z570" s="755" t="str">
        <f>A570</f>
        <v>４時限（15：10～16：40）</v>
      </c>
      <c r="AA570" s="733"/>
      <c r="AB570" s="733"/>
      <c r="AC570" s="733"/>
      <c r="AD570" s="733"/>
      <c r="AE570" s="733"/>
      <c r="AF570" s="733"/>
      <c r="AG570" s="733" t="s">
        <v>125</v>
      </c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 t="s">
        <v>132</v>
      </c>
      <c r="BG570" s="733"/>
      <c r="BH570" s="733"/>
      <c r="BI570" s="733"/>
      <c r="BJ570" s="733"/>
      <c r="BK570" s="733"/>
      <c r="BL570" s="733"/>
      <c r="BM570" s="733"/>
      <c r="BN570" s="733" t="s">
        <v>277</v>
      </c>
      <c r="BO570" s="733" t="s">
        <v>277</v>
      </c>
      <c r="BP570" s="733"/>
      <c r="BQ570" s="733"/>
      <c r="BR570" s="733"/>
      <c r="BS570" s="733"/>
      <c r="BT570" s="733"/>
      <c r="BU570" s="733"/>
      <c r="BV570" s="733"/>
    </row>
    <row r="571" spans="1:74" ht="13.5" customHeight="1">
      <c r="A571" s="755"/>
      <c r="B571" s="15" t="s">
        <v>61</v>
      </c>
      <c r="C571" s="781" t="str">
        <f>IFERROR(VLOOKUP(C570,科目・教員!$A$2:$B$342,2,0),"")</f>
        <v>有賀　雅史</v>
      </c>
      <c r="D571" s="782"/>
      <c r="E571" s="750" t="str">
        <f>IFERROR(VLOOKUP(E570,科目・教員!$A$2:$B$342,2,0),"")</f>
        <v>水野　正之</v>
      </c>
      <c r="F571" s="748"/>
      <c r="G571" s="750" t="str">
        <f>IFERROR(VLOOKUP(G570,科目・教員!$A$2:$B$342,2,0),"")</f>
        <v/>
      </c>
      <c r="H571" s="748"/>
      <c r="I571" s="750" t="str">
        <f>IFERROR(VLOOKUP(I570,科目・教員!$A$2:$B$342,2,0),"")</f>
        <v/>
      </c>
      <c r="J571" s="748"/>
      <c r="K571" s="747" t="str">
        <f>IFERROR(VLOOKUP(K570,科目・教員!$A$2:$B$342,2,0),"")</f>
        <v>池田　真弓</v>
      </c>
      <c r="L571" s="747"/>
      <c r="M571" s="749" t="str">
        <f>IFERROR(VLOOKUP(M570,科目・教員!$A$2:$B$342,2,0),"")</f>
        <v>柏木　公一</v>
      </c>
      <c r="N571" s="748"/>
      <c r="O571" s="747" t="str">
        <f>IFERROR(VLOOKUP(O570,科目・教員!$A$2:$B$342,2,0),"")</f>
        <v/>
      </c>
      <c r="P571" s="748"/>
      <c r="Q571" s="747" t="str">
        <f>IFERROR(VLOOKUP(Q570,科目・教員!$A$2:$B$342,2,0),"")</f>
        <v/>
      </c>
      <c r="R571" s="748"/>
      <c r="S571" s="747" t="str">
        <f>IFERROR(VLOOKUP(S570,科目・教員!$A$2:$B$342,2,0),"")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5"/>
      <c r="B572" s="15" t="s">
        <v>65</v>
      </c>
      <c r="C572" s="781" t="str">
        <f>VLOOKUP($C553,'2026年度(1年後期)'!$B$5:$N$207,COLUMN('2026年度(1年後期)'!$I$5)+1,0)&amp;""</f>
        <v>グラウンド･
アリーナ･
大講義室</v>
      </c>
      <c r="D572" s="782"/>
      <c r="E572" s="750" t="str">
        <f>VLOOKUP($C553,'2026年度(2年後期)'!$B$5:$N$207,COLUMN('2026年度(2年後期)'!$I$5)+1,0)&amp;""</f>
        <v>201</v>
      </c>
      <c r="F572" s="748"/>
      <c r="G572" s="750" t="str">
        <f>VLOOKUP($C553,'2026年度(3年後期)'!$B$5:$N$207,COLUMN('2026年度(3年後期)'!$I$5)+1,0)&amp;""</f>
        <v/>
      </c>
      <c r="H572" s="748"/>
      <c r="I572" s="750" t="str">
        <f>VLOOKUP($C553,'2026年度(4年後期)'!$B$5:$N$206,COLUMN('2026年度(4年後期)'!$I$5)+1,0)&amp;""</f>
        <v/>
      </c>
      <c r="J572" s="748"/>
      <c r="K572" s="747" t="str">
        <f>VLOOKUP($C553,'2026年度(助産後期)'!$B$5:$N$207,COLUMN('2026年度(助産後期)'!$I$5)+1,0)&amp;""</f>
        <v/>
      </c>
      <c r="L572" s="747"/>
      <c r="M572" s="749" t="str">
        <f>VLOOKUP($C553,'2026年度(M1後期)'!$B$5:$N$207,COLUMN('2026年度(M1後期)'!$I$5)+1,0)&amp;""</f>
        <v>情報処理室</v>
      </c>
      <c r="N572" s="748"/>
      <c r="O572" s="747" t="str">
        <f>VLOOKUP($C553,'2026年度(M2後期)'!$B$5:$N$207,COLUMN('2026年度(M2後期)'!$I$5)+1,0)&amp;""</f>
        <v/>
      </c>
      <c r="P572" s="748"/>
      <c r="Q572" s="747" t="str">
        <f>VLOOKUP($C553,'2026年度(D1後期)'!$B$5:$N$207,COLUMN('2026年度(D1後期)'!$I$5)+1,0)&amp;""</f>
        <v/>
      </c>
      <c r="R572" s="748"/>
      <c r="S572" s="747" t="str">
        <f>VLOOKUP($C553,'2026年度(D23後期)'!$B$5:$N$207,COLUMN('2026年度(D23後期)'!$I$5)+1,0)&amp;""</f>
        <v/>
      </c>
      <c r="T572" s="748"/>
      <c r="U572" s="25"/>
      <c r="Z572" s="755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</row>
    <row r="573" spans="1:74" ht="13.5" customHeight="1">
      <c r="A573" s="756"/>
      <c r="B573" s="16" t="s">
        <v>68</v>
      </c>
      <c r="C573" s="779" t="s">
        <v>280</v>
      </c>
      <c r="D573" s="780"/>
      <c r="E573" s="743"/>
      <c r="F573" s="744"/>
      <c r="G573" s="743"/>
      <c r="H573" s="744"/>
      <c r="I573" s="743"/>
      <c r="J573" s="744"/>
      <c r="K573" s="745"/>
      <c r="L573" s="745"/>
      <c r="M573" s="746"/>
      <c r="N573" s="744"/>
      <c r="O573" s="745"/>
      <c r="P573" s="744"/>
      <c r="Q573" s="745"/>
      <c r="R573" s="744"/>
      <c r="S573" s="745"/>
      <c r="T573" s="744"/>
      <c r="U573" s="25"/>
      <c r="Z573" s="756"/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55" t="s">
        <v>112</v>
      </c>
      <c r="B574" s="15" t="s">
        <v>53</v>
      </c>
      <c r="C574" s="751" t="str">
        <f>VLOOKUP($C553,'2026年度(1年後期)'!$B$5:$N$207,COLUMN('2026年度(1年後期)'!$K$5),0)&amp;""</f>
        <v/>
      </c>
      <c r="D574" s="752"/>
      <c r="E574" s="757" t="str">
        <f>VLOOKUP($C553,'2026年度(2年後期)'!$B$5:$N$207,COLUMN('2026年度(2年後期)'!$K$5),0)&amp;""</f>
        <v/>
      </c>
      <c r="F574" s="752"/>
      <c r="G574" s="757" t="str">
        <f>VLOOKUP($C553,'2026年度(3年後期)'!$B$5:$N$207,COLUMN('2026年度(3年後期)'!$K$5),0)&amp;""</f>
        <v/>
      </c>
      <c r="H574" s="752"/>
      <c r="I574" s="757" t="str">
        <f>VLOOKUP($C553,'2026年度(4年後期)'!$B$5:$N$206,COLUMN('2026年度(4年後期)'!$K$5),0)&amp;""</f>
        <v/>
      </c>
      <c r="J574" s="752"/>
      <c r="K574" s="753" t="str">
        <f>VLOOKUP($C553,'2026年度(助産後期)'!$B$5:$N$207,COLUMN('2026年度(助産後期)'!$K$5),0)&amp;""</f>
        <v/>
      </c>
      <c r="L574" s="753"/>
      <c r="M574" s="751" t="str">
        <f>VLOOKUP($C553,'2026年度(M1後期)'!$B$5:$N$207,COLUMN('2026年度(M1後期)'!$K$5),0)&amp;""</f>
        <v/>
      </c>
      <c r="N574" s="752"/>
      <c r="O574" s="753" t="str">
        <f>VLOOKUP($C553,'2026年度(M2後期)'!$B$5:$N$207,COLUMN('2026年度(M2後期)'!$K$5),0)&amp;""</f>
        <v/>
      </c>
      <c r="P574" s="752"/>
      <c r="Q574" s="753" t="str">
        <f>VLOOKUP($C553,'2026年度(D1後期)'!$B$5:$N$207,COLUMN('2026年度(D1後期)'!$K$5),0)&amp;""</f>
        <v/>
      </c>
      <c r="R574" s="752"/>
      <c r="S574" s="753" t="str">
        <f>VLOOKUP($C553,'2026年度(D23後期)'!$B$5:$N$207,COLUMN('2026年度(D23後期)'!$K$5),0)&amp;""</f>
        <v/>
      </c>
      <c r="T574" s="752"/>
      <c r="U574" s="613" t="s">
        <v>113</v>
      </c>
      <c r="Z574" s="755" t="str">
        <f>A574</f>
        <v>５時限（16：50～18：20）</v>
      </c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 t="s">
        <v>230</v>
      </c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</row>
    <row r="575" spans="1:74" ht="13.5" customHeight="1">
      <c r="A575" s="755"/>
      <c r="B575" s="15" t="s">
        <v>61</v>
      </c>
      <c r="C575" s="749" t="str">
        <f>IFERROR(VLOOKUP(C574,科目・教員!$A$2:$B$342,2,0),"")</f>
        <v/>
      </c>
      <c r="D575" s="748"/>
      <c r="E575" s="750" t="str">
        <f>IFERROR(VLOOKUP(E574,科目・教員!$A$2:$B$342,2,0),"")</f>
        <v/>
      </c>
      <c r="F575" s="748"/>
      <c r="G575" s="750" t="str">
        <f>IFERROR(VLOOKUP(G574,科目・教員!$A$2:$B$342,2,0),"")</f>
        <v/>
      </c>
      <c r="H575" s="748"/>
      <c r="I575" s="750" t="str">
        <f>IFERROR(VLOOKUP(I574,科目・教員!$A$2:$B$342,2,0),"")</f>
        <v/>
      </c>
      <c r="J575" s="748"/>
      <c r="K575" s="747" t="str">
        <f>IFERROR(VLOOKUP(K574,科目・教員!$A$2:$B$342,2,0),"")</f>
        <v/>
      </c>
      <c r="L575" s="747"/>
      <c r="M575" s="749" t="str">
        <f>IFERROR(VLOOKUP(M574,科目・教員!$A$2:$B$342,2,0),"")</f>
        <v/>
      </c>
      <c r="N575" s="748"/>
      <c r="O575" s="747" t="str">
        <f>IFERROR(VLOOKUP(O574,科目・教員!$A$2:$B$342,2,0),"")</f>
        <v/>
      </c>
      <c r="P575" s="748"/>
      <c r="Q575" s="747" t="str">
        <f>IFERROR(VLOOKUP(Q574,科目・教員!$A$2:$B$342,2,0),"")</f>
        <v/>
      </c>
      <c r="R575" s="748"/>
      <c r="S575" s="747" t="str">
        <f>IFERROR(VLOOKUP(S574,科目・教員!$A$2:$B$342,2,0),"")</f>
        <v/>
      </c>
      <c r="T575" s="748"/>
      <c r="U575" s="614" t="s">
        <v>232</v>
      </c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5"/>
      <c r="B576" s="15" t="s">
        <v>65</v>
      </c>
      <c r="C576" s="749" t="str">
        <f>VLOOKUP($C553,'2026年度(1年後期)'!$B$5:$N$207,COLUMN('2026年度(1年後期)'!$K$5)+1,0)&amp;""</f>
        <v/>
      </c>
      <c r="D576" s="748"/>
      <c r="E576" s="750" t="str">
        <f>VLOOKUP($C553,'2026年度(2年後期)'!$B$5:$N$207,COLUMN('2026年度(2年後期)'!$K$5)+1,0)&amp;""</f>
        <v/>
      </c>
      <c r="F576" s="748"/>
      <c r="G576" s="750" t="str">
        <f>VLOOKUP($C553,'2026年度(3年後期)'!$B$5:$N$207,COLUMN('2026年度(3年後期)'!$K$5)+1,0)&amp;""</f>
        <v/>
      </c>
      <c r="H576" s="748"/>
      <c r="I576" s="750" t="str">
        <f>VLOOKUP($C553,'2026年度(4年後期)'!$B$5:$N$206,COLUMN('2026年度(4年後期)'!$K$5)+1,0)&amp;""</f>
        <v/>
      </c>
      <c r="J576" s="748"/>
      <c r="K576" s="747" t="str">
        <f>VLOOKUP($C553,'2026年度(助産後期)'!$B$5:$N$207,COLUMN('2026年度(助産後期)'!$K$5)+1,0)&amp;""</f>
        <v/>
      </c>
      <c r="L576" s="747"/>
      <c r="M576" s="749" t="str">
        <f>VLOOKUP($C553,'2026年度(M1後期)'!$B$5:$N$207,COLUMN('2026年度(M1後期)'!$K$5)+1,0)&amp;""</f>
        <v/>
      </c>
      <c r="N576" s="748"/>
      <c r="O576" s="747" t="str">
        <f>VLOOKUP($C553,'2026年度(M2後期)'!$B$5:$N$207,COLUMN('2026年度(M2後期)'!$K$5)+1,0)&amp;""</f>
        <v/>
      </c>
      <c r="P576" s="748"/>
      <c r="Q576" s="747" t="str">
        <f>VLOOKUP($C553,'2026年度(D1後期)'!$B$5:$N$207,COLUMN('2026年度(D1後期)'!$K$5)+1,0)&amp;""</f>
        <v/>
      </c>
      <c r="R576" s="748"/>
      <c r="S576" s="747" t="str">
        <f>VLOOKUP($C553,'2026年度(D23後期)'!$B$5:$N$207,COLUMN('2026年度(D23後期)'!$K$5)+1,0)&amp;""</f>
        <v/>
      </c>
      <c r="T576" s="748"/>
      <c r="U576" s="613" t="s">
        <v>230</v>
      </c>
      <c r="Z576" s="755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</row>
    <row r="577" spans="1:74" ht="13.5" customHeight="1">
      <c r="A577" s="756"/>
      <c r="B577" s="16" t="s">
        <v>68</v>
      </c>
      <c r="C577" s="746"/>
      <c r="D577" s="744"/>
      <c r="E577" s="743"/>
      <c r="F577" s="744"/>
      <c r="G577" s="743"/>
      <c r="H577" s="744"/>
      <c r="I577" s="743"/>
      <c r="J577" s="744"/>
      <c r="K577" s="745"/>
      <c r="L577" s="745"/>
      <c r="M577" s="746"/>
      <c r="N577" s="744"/>
      <c r="O577" s="745"/>
      <c r="P577" s="744"/>
      <c r="Q577" s="745"/>
      <c r="R577" s="744"/>
      <c r="S577" s="745"/>
      <c r="T577" s="744"/>
      <c r="U577" s="615" t="s">
        <v>123</v>
      </c>
      <c r="V577" s="19"/>
      <c r="W577" s="19"/>
      <c r="X577" s="19"/>
      <c r="Y577" s="19"/>
      <c r="Z577" s="756"/>
      <c r="AA577" s="735"/>
      <c r="AB577" s="735"/>
      <c r="AC577" s="735"/>
      <c r="AD577" s="735"/>
      <c r="AE577" s="735"/>
      <c r="AF577" s="735"/>
      <c r="AG577" s="735"/>
      <c r="AH577" s="735"/>
      <c r="AI577" s="735"/>
      <c r="AJ577" s="735"/>
      <c r="AK577" s="735"/>
      <c r="AL577" s="735"/>
      <c r="AM577" s="735"/>
      <c r="AN577" s="735"/>
      <c r="AO577" s="735"/>
      <c r="AP577" s="735"/>
      <c r="AQ577" s="735"/>
      <c r="AR577" s="735"/>
      <c r="AS577" s="735"/>
      <c r="AT577" s="735"/>
      <c r="AU577" s="735"/>
      <c r="AV577" s="735"/>
      <c r="AW577" s="735"/>
      <c r="AX577" s="735"/>
      <c r="AY577" s="735"/>
      <c r="AZ577" s="735"/>
      <c r="BA577" s="735"/>
      <c r="BB577" s="735"/>
      <c r="BC577" s="735"/>
      <c r="BD577" s="735"/>
      <c r="BE577" s="735"/>
      <c r="BF577" s="735"/>
      <c r="BG577" s="735"/>
      <c r="BH577" s="735"/>
      <c r="BI577" s="735"/>
      <c r="BJ577" s="735"/>
      <c r="BK577" s="735"/>
      <c r="BL577" s="735"/>
      <c r="BM577" s="735"/>
      <c r="BN577" s="735"/>
      <c r="BO577" s="735"/>
      <c r="BP577" s="735"/>
      <c r="BQ577" s="735"/>
      <c r="BR577" s="735"/>
      <c r="BS577" s="735"/>
      <c r="BT577" s="735"/>
      <c r="BU577" s="735"/>
      <c r="BV577" s="735"/>
    </row>
    <row r="578" spans="1:74" ht="21">
      <c r="A578" s="23"/>
      <c r="B578" s="24"/>
      <c r="C578" s="777">
        <f>C553+1</f>
        <v>46319</v>
      </c>
      <c r="D578" s="777"/>
      <c r="E578" s="777"/>
      <c r="F578" s="777"/>
      <c r="G578" s="777"/>
      <c r="H578" s="777"/>
      <c r="I578" s="777"/>
      <c r="J578" s="777"/>
      <c r="K578" s="777"/>
      <c r="L578" s="777"/>
      <c r="M578" s="777"/>
      <c r="N578" s="777"/>
      <c r="O578" s="777"/>
      <c r="P578" s="777"/>
      <c r="Q578" s="777"/>
      <c r="R578" s="777"/>
      <c r="S578" s="777"/>
      <c r="T578" s="777"/>
      <c r="U578" s="845">
        <f>C578</f>
        <v>46319</v>
      </c>
      <c r="V578" s="846"/>
      <c r="W578" s="846"/>
      <c r="X578" s="846"/>
      <c r="Y578" s="846"/>
      <c r="Z578" s="847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5" t="s">
        <v>52</v>
      </c>
      <c r="B579" s="12" t="s">
        <v>53</v>
      </c>
      <c r="C579" s="767" t="str">
        <f>VLOOKUP($C578,'2026年度(1年後期)'!$B$5:$N$207,COLUMN('2026年度(1年後期)'!$C$5),0)&amp;""</f>
        <v/>
      </c>
      <c r="D579" s="768"/>
      <c r="E579" s="771" t="str">
        <f>VLOOKUP($C578,'2026年度(2年後期)'!$B$5:$N$207,COLUMN('2026年度(2年後期)'!$C$5),0)&amp;""</f>
        <v/>
      </c>
      <c r="F579" s="768"/>
      <c r="G579" s="771" t="str">
        <f>VLOOKUP($C578,'2026年度(3年後期)'!$B$5:$N$207,COLUMN('2026年度(3年後期)'!$C$5),0)&amp;""</f>
        <v/>
      </c>
      <c r="H579" s="768"/>
      <c r="I579" s="771" t="str">
        <f>VLOOKUP($C578,'2026年度(4年後期)'!$B$5:$N$206,COLUMN('2026年度(4年後期)'!$C$5),0)&amp;""</f>
        <v/>
      </c>
      <c r="J579" s="768"/>
      <c r="K579" s="752" t="str">
        <f>VLOOKUP($C578,'2026年度(助産後期)'!$B$5:$N$207,COLUMN('2026年度(助産後期)'!$C$5),0)&amp;""</f>
        <v/>
      </c>
      <c r="L579" s="769"/>
      <c r="M579" s="778" t="str">
        <f>VLOOKUP($C578,'2026年度(M1後期)'!$B$5:$N$207,COLUMN('2026年度(M1後期)'!$C$5),0)&amp;""</f>
        <v/>
      </c>
      <c r="N579" s="769"/>
      <c r="O579" s="771" t="str">
        <f>VLOOKUP($C578,'2026年度(M2後期)'!$B$5:$N$207,COLUMN('2026年度(M2後期)'!$C$5),0)&amp;""</f>
        <v/>
      </c>
      <c r="P579" s="768"/>
      <c r="Q579" s="771" t="str">
        <f>VLOOKUP($C578,'2026年度(D1後期)'!$B$5:$N$207,COLUMN('2026年度(D1後期)'!$C$5),0)&amp;""</f>
        <v/>
      </c>
      <c r="R579" s="768"/>
      <c r="S579" s="752" t="str">
        <f>VLOOKUP($C578,'2026年度(D23後期)'!$B$5:$N$207,COLUMN('2026年度(D23後期)'!$C$5),0)&amp;""</f>
        <v/>
      </c>
      <c r="T579" s="768"/>
      <c r="U579" s="20"/>
      <c r="Z579" s="754" t="str">
        <f>A579</f>
        <v xml:space="preserve">１時限（09：20～10：50） </v>
      </c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</row>
    <row r="580" spans="1:74" ht="13.5" customHeight="1">
      <c r="A580" s="755"/>
      <c r="B580" s="15" t="s">
        <v>61</v>
      </c>
      <c r="C580" s="763" t="str">
        <f>IFERROR(VLOOKUP(C579,科目・教員!$A$2:$B$342,2,0),"")</f>
        <v/>
      </c>
      <c r="D580" s="761"/>
      <c r="E580" s="762" t="str">
        <f>IFERROR(VLOOKUP(E579,科目・教員!$A$2:$B$342,2,0),"")</f>
        <v/>
      </c>
      <c r="F580" s="761"/>
      <c r="G580" s="762" t="str">
        <f>IFERROR(VLOOKUP(G579,科目・教員!$A$2:$B$342,2,0),"")</f>
        <v/>
      </c>
      <c r="H580" s="761"/>
      <c r="I580" s="762" t="str">
        <f>IFERROR(VLOOKUP(I579,科目・教員!$A$2:$B$342,2,0),"")</f>
        <v/>
      </c>
      <c r="J580" s="761"/>
      <c r="K580" s="748" t="str">
        <f>IFERROR(VLOOKUP(K579,科目・教員!$A$2:$B$342,2,0),"")</f>
        <v/>
      </c>
      <c r="L580" s="764"/>
      <c r="M580" s="760" t="str">
        <f>IFERROR(VLOOKUP(M579,科目・教員!$A$2:$B$342,2,0),"")</f>
        <v/>
      </c>
      <c r="N580" s="761"/>
      <c r="O580" s="762" t="str">
        <f>IFERROR(VLOOKUP(O579,科目・教員!$A$2:$B$342,2,0),"")</f>
        <v/>
      </c>
      <c r="P580" s="761"/>
      <c r="Q580" s="762" t="str">
        <f>IFERROR(VLOOKUP(Q579,科目・教員!$A$2:$B$342,2,0),"")</f>
        <v/>
      </c>
      <c r="R580" s="761"/>
      <c r="S580" s="748" t="str">
        <f>IFERROR(VLOOKUP(S579,科目・教員!$A$2:$B$342,2,0),"")</f>
        <v/>
      </c>
      <c r="T580" s="761"/>
      <c r="U580" s="20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5"/>
      <c r="B581" s="15" t="s">
        <v>65</v>
      </c>
      <c r="C581" s="763" t="str">
        <f>VLOOKUP($C578,'2026年度(1年後期)'!$B$5:$N$207,COLUMN('2026年度(1年後期)'!$C$5)+1,0)&amp;""</f>
        <v/>
      </c>
      <c r="D581" s="761"/>
      <c r="E581" s="762" t="str">
        <f>VLOOKUP($C578,'2026年度(2年後期)'!$B$5:$N$207,COLUMN('2026年度(2年後期)'!$C$5)+1,0)&amp;""</f>
        <v/>
      </c>
      <c r="F581" s="761"/>
      <c r="G581" s="762" t="str">
        <f>VLOOKUP($C578,'2026年度(3年後期)'!$B$5:$N$207,COLUMN('2026年度(3年後期)'!$C$5)+1,0)&amp;""</f>
        <v/>
      </c>
      <c r="H581" s="761"/>
      <c r="I581" s="762" t="str">
        <f>VLOOKUP($C578,'2026年度(4年後期)'!$B$5:$N$206,COLUMN('2026年度(4年後期)'!$C$5)+1,0)&amp;""</f>
        <v/>
      </c>
      <c r="J581" s="761"/>
      <c r="K581" s="748" t="str">
        <f>VLOOKUP($C578,'2026年度(助産後期)'!$B$5:$N$207,COLUMN('2026年度(助産後期)'!$C$5)+1,0)&amp;""</f>
        <v/>
      </c>
      <c r="L581" s="764"/>
      <c r="M581" s="760" t="str">
        <f>VLOOKUP($C578,'2026年度(M1後期)'!$B$5:$N$207,COLUMN('2026年度(M1後期)'!$C$5)+1,0)&amp;""</f>
        <v/>
      </c>
      <c r="N581" s="761"/>
      <c r="O581" s="762" t="str">
        <f>VLOOKUP($C578,'2026年度(M2後期)'!$B$5:$N$207,COLUMN('2026年度(M2後期)'!$C$5)+1,0)&amp;""</f>
        <v/>
      </c>
      <c r="P581" s="761"/>
      <c r="Q581" s="762" t="str">
        <f>VLOOKUP($C578,'2026年度(D1後期)'!$B$5:$N$207,COLUMN('2026年度(D1後期)'!$C$5)+1,0)&amp;""</f>
        <v/>
      </c>
      <c r="R581" s="761"/>
      <c r="S581" s="748" t="str">
        <f>VLOOKUP($C578,'2026年度(D23後期)'!$B$5:$N$207,COLUMN('2026年度(D23後期)'!$C$5)+1,0)&amp;""</f>
        <v/>
      </c>
      <c r="T581" s="761"/>
      <c r="U581" s="20"/>
      <c r="Z581" s="755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</row>
    <row r="582" spans="1:74" ht="13.5" customHeight="1">
      <c r="A582" s="756"/>
      <c r="B582" s="16" t="s">
        <v>68</v>
      </c>
      <c r="C582" s="746"/>
      <c r="D582" s="765"/>
      <c r="E582" s="743"/>
      <c r="F582" s="765"/>
      <c r="G582" s="743"/>
      <c r="H582" s="765"/>
      <c r="I582" s="743"/>
      <c r="J582" s="765"/>
      <c r="K582" s="745"/>
      <c r="L582" s="766"/>
      <c r="M582" s="776"/>
      <c r="N582" s="765"/>
      <c r="O582" s="743"/>
      <c r="P582" s="765"/>
      <c r="Q582" s="743"/>
      <c r="R582" s="765"/>
      <c r="S582" s="745"/>
      <c r="T582" s="765"/>
      <c r="U582" s="20"/>
      <c r="Z582" s="756"/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55" t="s">
        <v>73</v>
      </c>
      <c r="B583" s="15" t="s">
        <v>53</v>
      </c>
      <c r="C583" s="767" t="str">
        <f>VLOOKUP($C578,'2026年度(1年後期)'!$B$5:$N$207,COLUMN('2026年度(1年後期)'!$E$5),0)&amp;""</f>
        <v/>
      </c>
      <c r="D583" s="768"/>
      <c r="E583" s="771" t="str">
        <f>VLOOKUP($C578,'2026年度(2年後期)'!$B$5:$N$207,COLUMN('2026年度(2年後期)'!$E$5),0)&amp;""</f>
        <v/>
      </c>
      <c r="F583" s="768"/>
      <c r="G583" s="771" t="str">
        <f>VLOOKUP($C578,'2026年度(3年後期)'!$B$5:$N$207,COLUMN('2026年度(3年後期)'!$E$5),0)&amp;""</f>
        <v/>
      </c>
      <c r="H583" s="768"/>
      <c r="I583" s="771" t="str">
        <f>VLOOKUP($C578,'2026年度(4年後期)'!$B$5:$N$206,COLUMN('2026年度(4年後期)'!$E$5),0)&amp;""</f>
        <v/>
      </c>
      <c r="J583" s="768"/>
      <c r="K583" s="752" t="str">
        <f>VLOOKUP($C578,'2026年度(助産後期)'!$B$5:$N$207,COLUMN('2026年度(助産後期)'!$E$5),0)&amp;""</f>
        <v/>
      </c>
      <c r="L583" s="769"/>
      <c r="M583" s="767" t="str">
        <f>VLOOKUP($C578,'2026年度(M1後期)'!$B$5:$N$207,COLUMN('2026年度(M1後期)'!$E$5),0)&amp;""</f>
        <v/>
      </c>
      <c r="N583" s="768"/>
      <c r="O583" s="752" t="str">
        <f>VLOOKUP($C578,'2026年度(M2後期)'!$B$5:$N$207,COLUMN('2026年度(M2後期)'!$E$5),0)&amp;""</f>
        <v/>
      </c>
      <c r="P583" s="768"/>
      <c r="Q583" s="752" t="str">
        <f>VLOOKUP($C578,'2026年度(D1後期)'!$B$5:$N$207,COLUMN('2026年度(D1後期)'!$E$5),0)&amp;""</f>
        <v/>
      </c>
      <c r="R583" s="768"/>
      <c r="S583" s="752" t="str">
        <f>VLOOKUP($C578,'2026年度(D23後期)'!$B$5:$N$207,COLUMN('2026年度(D23後期)'!$E$5),0)&amp;""</f>
        <v/>
      </c>
      <c r="T583" s="768"/>
      <c r="U583" s="25"/>
      <c r="Z583" s="755" t="str">
        <f>A583</f>
        <v>２時限（11：00～12：30）</v>
      </c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</row>
    <row r="584" spans="1:74" ht="13.5" customHeight="1">
      <c r="A584" s="755"/>
      <c r="B584" s="15" t="s">
        <v>61</v>
      </c>
      <c r="C584" s="763" t="str">
        <f>IFERROR(VLOOKUP(C583,科目・教員!$A$2:$B$342,2,0),"")</f>
        <v/>
      </c>
      <c r="D584" s="761"/>
      <c r="E584" s="762" t="str">
        <f>IFERROR(VLOOKUP(E583,科目・教員!$A$2:$B$342,2,0),"")</f>
        <v/>
      </c>
      <c r="F584" s="761"/>
      <c r="G584" s="762" t="str">
        <f>IFERROR(VLOOKUP(G583,科目・教員!$A$2:$B$342,2,0),"")</f>
        <v/>
      </c>
      <c r="H584" s="761"/>
      <c r="I584" s="762" t="str">
        <f>IFERROR(VLOOKUP(I583,科目・教員!$A$2:$B$342,2,0),"")</f>
        <v/>
      </c>
      <c r="J584" s="761"/>
      <c r="K584" s="748" t="str">
        <f>IFERROR(VLOOKUP(K583,科目・教員!$A$2:$B$342,2,0),"")</f>
        <v/>
      </c>
      <c r="L584" s="764"/>
      <c r="M584" s="763" t="str">
        <f>IFERROR(VLOOKUP(M583,科目・教員!$A$2:$B$342,2,0),"")</f>
        <v/>
      </c>
      <c r="N584" s="761"/>
      <c r="O584" s="748" t="str">
        <f>IFERROR(VLOOKUP(O583,科目・教員!$A$2:$B$342,2,0),"")</f>
        <v/>
      </c>
      <c r="P584" s="761"/>
      <c r="Q584" s="748" t="str">
        <f>IFERROR(VLOOKUP(Q583,科目・教員!$A$2:$B$342,2,0),"")</f>
        <v/>
      </c>
      <c r="R584" s="761"/>
      <c r="S584" s="748" t="str">
        <f>IFERROR(VLOOKUP(S583,科目・教員!$A$2:$B$342,2,0),"")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55"/>
      <c r="B585" s="15" t="s">
        <v>65</v>
      </c>
      <c r="C585" s="763" t="str">
        <f>VLOOKUP($C578,'2026年度(1年後期)'!$B$5:$N$207,COLUMN('2026年度(1年後期)'!$E$5)+1,0)&amp;""</f>
        <v/>
      </c>
      <c r="D585" s="761"/>
      <c r="E585" s="762" t="str">
        <f>VLOOKUP($C578,'2026年度(2年後期)'!$B$5:$N$207,COLUMN('2026年度(2年後期)'!$E$5)+1,0)&amp;""</f>
        <v/>
      </c>
      <c r="F585" s="761"/>
      <c r="G585" s="762" t="str">
        <f>VLOOKUP($C578,'2026年度(3年後期)'!$B$5:$N$207,COLUMN('2026年度(3年後期)'!$E$5)+1,0)&amp;""</f>
        <v/>
      </c>
      <c r="H585" s="761"/>
      <c r="I585" s="762" t="str">
        <f>VLOOKUP($C578,'2026年度(4年後期)'!$B$5:$N$206,COLUMN('2026年度(4年後期)'!$E$5)+1,0)&amp;""</f>
        <v/>
      </c>
      <c r="J585" s="761"/>
      <c r="K585" s="748" t="str">
        <f>VLOOKUP($C578,'2026年度(助産後期)'!$B$5:$N$207,COLUMN('2026年度(助産後期)'!$E$5)+1,0)&amp;""</f>
        <v/>
      </c>
      <c r="L585" s="764"/>
      <c r="M585" s="763" t="str">
        <f>VLOOKUP($C578,'2026年度(M1後期)'!$B$5:$N$207,COLUMN('2026年度(M1後期)'!$E$5)+1,0)&amp;""</f>
        <v/>
      </c>
      <c r="N585" s="761"/>
      <c r="O585" s="748" t="str">
        <f>VLOOKUP($C578,'2026年度(M2後期)'!$B$5:$N$207,COLUMN('2026年度(M2後期)'!$E$5)+1,0)&amp;""</f>
        <v/>
      </c>
      <c r="P585" s="761"/>
      <c r="Q585" s="748" t="str">
        <f>VLOOKUP($C578,'2026年度(D1後期)'!$B$5:$N$207,COLUMN('2026年度(D1後期)'!$E$5)+1,0)&amp;""</f>
        <v/>
      </c>
      <c r="R585" s="761"/>
      <c r="S585" s="748" t="str">
        <f>VLOOKUP($C578,'2026年度(D23後期)'!$B$5:$N$207,COLUMN('2026年度(D23後期)'!$E$5)+1,0)&amp;""</f>
        <v/>
      </c>
      <c r="T585" s="761"/>
      <c r="U585" s="25"/>
      <c r="Z585" s="755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</row>
    <row r="586" spans="1:74" ht="13.5" customHeight="1">
      <c r="A586" s="770"/>
      <c r="B586" s="16" t="s">
        <v>68</v>
      </c>
      <c r="C586" s="746"/>
      <c r="D586" s="744"/>
      <c r="E586" s="743"/>
      <c r="F586" s="744"/>
      <c r="G586" s="743"/>
      <c r="H586" s="744"/>
      <c r="I586" s="743"/>
      <c r="J586" s="744"/>
      <c r="K586" s="745"/>
      <c r="L586" s="745"/>
      <c r="M586" s="746"/>
      <c r="N586" s="744"/>
      <c r="O586" s="745"/>
      <c r="P586" s="744"/>
      <c r="Q586" s="745"/>
      <c r="R586" s="744"/>
      <c r="S586" s="745"/>
      <c r="T586" s="744"/>
      <c r="U586" s="25"/>
      <c r="Z586" s="756"/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54" t="s">
        <v>79</v>
      </c>
      <c r="B587" s="17" t="s">
        <v>80</v>
      </c>
      <c r="C587" s="767"/>
      <c r="D587" s="768"/>
      <c r="E587" s="771"/>
      <c r="F587" s="768"/>
      <c r="G587" s="771"/>
      <c r="H587" s="768"/>
      <c r="I587" s="771"/>
      <c r="J587" s="768"/>
      <c r="K587" s="752"/>
      <c r="L587" s="769"/>
      <c r="M587" s="767"/>
      <c r="N587" s="768"/>
      <c r="O587" s="752"/>
      <c r="P587" s="768"/>
      <c r="Q587" s="752"/>
      <c r="R587" s="768"/>
      <c r="S587" s="752"/>
      <c r="T587" s="768"/>
      <c r="U587" s="25"/>
      <c r="Z587" s="755" t="str">
        <f>A587</f>
        <v>昼休み（12：30～13：30）</v>
      </c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</row>
    <row r="588" spans="1:74" ht="13.5" customHeight="1">
      <c r="A588" s="755"/>
      <c r="B588" s="17" t="s">
        <v>83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5"/>
      <c r="B589" s="17" t="s">
        <v>65</v>
      </c>
      <c r="C589" s="763"/>
      <c r="D589" s="761"/>
      <c r="E589" s="762"/>
      <c r="F589" s="761"/>
      <c r="G589" s="762"/>
      <c r="H589" s="761"/>
      <c r="I589" s="762"/>
      <c r="J589" s="761"/>
      <c r="K589" s="748"/>
      <c r="L589" s="764"/>
      <c r="M589" s="763"/>
      <c r="N589" s="761"/>
      <c r="O589" s="748"/>
      <c r="P589" s="761"/>
      <c r="Q589" s="748"/>
      <c r="R589" s="761"/>
      <c r="S589" s="748"/>
      <c r="T589" s="761"/>
      <c r="U589" s="25"/>
      <c r="Z589" s="755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</row>
    <row r="590" spans="1:74" ht="13.5" customHeight="1">
      <c r="A590" s="756"/>
      <c r="B590" s="18" t="s">
        <v>68</v>
      </c>
      <c r="C590" s="772"/>
      <c r="D590" s="773"/>
      <c r="E590" s="774"/>
      <c r="F590" s="773"/>
      <c r="G590" s="774"/>
      <c r="H590" s="773"/>
      <c r="I590" s="774"/>
      <c r="J590" s="773"/>
      <c r="K590" s="775"/>
      <c r="L590" s="775"/>
      <c r="M590" s="772"/>
      <c r="N590" s="773"/>
      <c r="O590" s="775"/>
      <c r="P590" s="773"/>
      <c r="Q590" s="775"/>
      <c r="R590" s="773"/>
      <c r="S590" s="775"/>
      <c r="T590" s="773"/>
      <c r="U590" s="25"/>
      <c r="Z590" s="756"/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55" t="s">
        <v>87</v>
      </c>
      <c r="B591" s="15" t="s">
        <v>53</v>
      </c>
      <c r="C591" s="751" t="str">
        <f>VLOOKUP($C578,'2026年度(1年後期)'!$B$5:$N$207,COLUMN('2026年度(1年後期)'!$G$5),0)&amp;""</f>
        <v/>
      </c>
      <c r="D591" s="752"/>
      <c r="E591" s="757" t="str">
        <f>VLOOKUP($C578,'2026年度(2年後期)'!$B$5:$N$207,COLUMN('2026年度(2年後期)'!$G$5),0)&amp;""</f>
        <v/>
      </c>
      <c r="F591" s="752"/>
      <c r="G591" s="757" t="str">
        <f>VLOOKUP($C578,'2026年度(3年後期)'!$B$5:$N$207,COLUMN('2026年度(3年後期)'!$G$5),0)&amp;""</f>
        <v/>
      </c>
      <c r="H591" s="752"/>
      <c r="I591" s="757" t="str">
        <f>VLOOKUP($C578,'2026年度(4年後期)'!$B$5:$N$206,COLUMN('2026年度(4年後期)'!$G$5),0)&amp;""</f>
        <v/>
      </c>
      <c r="J591" s="752"/>
      <c r="K591" s="753" t="str">
        <f>VLOOKUP($C578,'2026年度(助産後期)'!$B$5:$N$207,COLUMN('2026年度(助産後期)'!$G$5),0)&amp;""</f>
        <v/>
      </c>
      <c r="L591" s="753"/>
      <c r="M591" s="751" t="str">
        <f>VLOOKUP($C578,'2026年度(M1後期)'!$B$5:$N$207,COLUMN('2026年度(M1後期)'!$G$5),0)&amp;""</f>
        <v/>
      </c>
      <c r="N591" s="752"/>
      <c r="O591" s="753" t="str">
        <f>VLOOKUP($C578,'2026年度(M2後期)'!$B$5:$N$207,COLUMN('2026年度(M2後期)'!$G$5),0)&amp;""</f>
        <v/>
      </c>
      <c r="P591" s="752"/>
      <c r="Q591" s="753" t="str">
        <f>VLOOKUP($C578,'2026年度(D1後期)'!$B$5:$N$207,COLUMN('2026年度(D1後期)'!$G$5),0)&amp;""</f>
        <v/>
      </c>
      <c r="R591" s="752"/>
      <c r="S591" s="753" t="str">
        <f>VLOOKUP($C578,'2026年度(D23後期)'!$B$5:$N$207,COLUMN('2026年度(D23後期)'!$G$5),0)&amp;""</f>
        <v/>
      </c>
      <c r="T591" s="752"/>
      <c r="U591" s="25"/>
      <c r="Z591" s="755" t="str">
        <f>A591</f>
        <v>３時限（13：30～15：00）</v>
      </c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</row>
    <row r="592" spans="1:74" ht="13.5" customHeight="1">
      <c r="A592" s="755"/>
      <c r="B592" s="15" t="s">
        <v>61</v>
      </c>
      <c r="C592" s="749" t="str">
        <f>IFERROR(VLOOKUP(C591,科目・教員!$A$2:$B$342,2,0),"")</f>
        <v/>
      </c>
      <c r="D592" s="748"/>
      <c r="E592" s="750" t="str">
        <f>IFERROR(VLOOKUP(E591,科目・教員!$A$2:$B$342,2,0),"")</f>
        <v/>
      </c>
      <c r="F592" s="748"/>
      <c r="G592" s="750" t="str">
        <f>IFERROR(VLOOKUP(G591,科目・教員!$A$2:$B$342,2,0),"")</f>
        <v/>
      </c>
      <c r="H592" s="748"/>
      <c r="I592" s="750" t="str">
        <f>IFERROR(VLOOKUP(I591,科目・教員!$A$2:$B$342,2,0),"")</f>
        <v/>
      </c>
      <c r="J592" s="748"/>
      <c r="K592" s="747" t="str">
        <f>IFERROR(VLOOKUP(K591,科目・教員!$A$2:$B$342,2,0),"")</f>
        <v/>
      </c>
      <c r="L592" s="747"/>
      <c r="M592" s="749" t="str">
        <f>IFERROR(VLOOKUP(M591,科目・教員!$A$2:$B$342,2,0),"")</f>
        <v/>
      </c>
      <c r="N592" s="748"/>
      <c r="O592" s="747" t="str">
        <f>IFERROR(VLOOKUP(O591,科目・教員!$A$2:$B$342,2,0),"")</f>
        <v/>
      </c>
      <c r="P592" s="748"/>
      <c r="Q592" s="747" t="str">
        <f>IFERROR(VLOOKUP(Q591,科目・教員!$A$2:$B$342,2,0),"")</f>
        <v/>
      </c>
      <c r="R592" s="748"/>
      <c r="S592" s="747" t="str">
        <f>IFERROR(VLOOKUP(S591,科目・教員!$A$2:$B$342,2,0),"")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55"/>
      <c r="B593" s="15" t="s">
        <v>65</v>
      </c>
      <c r="C593" s="749" t="str">
        <f>VLOOKUP($C578,'2026年度(1年後期)'!$B$5:$N$207,COLUMN('2026年度(1年後期)'!$G$5)+1,0)&amp;""</f>
        <v/>
      </c>
      <c r="D593" s="748"/>
      <c r="E593" s="750" t="str">
        <f>VLOOKUP($C578,'2026年度(2年後期)'!$B$5:$N$207,COLUMN('2026年度(2年後期)'!$G$5)+1,0)&amp;""</f>
        <v/>
      </c>
      <c r="F593" s="748"/>
      <c r="G593" s="750" t="str">
        <f>VLOOKUP($C578,'2026年度(3年後期)'!$B$5:$N$207,COLUMN('2026年度(3年後期)'!$G$5)+1,0)&amp;""</f>
        <v/>
      </c>
      <c r="H593" s="748"/>
      <c r="I593" s="750" t="str">
        <f>VLOOKUP($C578,'2026年度(4年後期)'!$B$5:$N$206,COLUMN('2026年度(4年後期)'!$G$5)+1,0)&amp;""</f>
        <v/>
      </c>
      <c r="J593" s="748"/>
      <c r="K593" s="747" t="str">
        <f>VLOOKUP($C578,'2026年度(助産後期)'!$B$5:$N$207,COLUMN('2026年度(助産後期)'!$G$5)+1,0)&amp;""</f>
        <v/>
      </c>
      <c r="L593" s="747"/>
      <c r="M593" s="749" t="str">
        <f>VLOOKUP($C578,'2026年度(M1後期)'!$B$5:$N$207,COLUMN('2026年度(M1後期)'!$G$5)+1,0)&amp;""</f>
        <v/>
      </c>
      <c r="N593" s="748"/>
      <c r="O593" s="747" t="str">
        <f>VLOOKUP($C578,'2026年度(M2後期)'!$B$5:$N$207,COLUMN('2026年度(M2後期)'!$G$5)+1,0)&amp;""</f>
        <v/>
      </c>
      <c r="P593" s="748"/>
      <c r="Q593" s="747" t="str">
        <f>VLOOKUP($C578,'2026年度(D1後期)'!$B$5:$N$207,COLUMN('2026年度(D1後期)'!$G$5)+1,0)&amp;""</f>
        <v/>
      </c>
      <c r="R593" s="748"/>
      <c r="S593" s="747" t="str">
        <f>VLOOKUP($C578,'2026年度(D23後期)'!$B$5:$N$207,COLUMN('2026年度(D23後期)'!$G$5)+1,0)&amp;""</f>
        <v/>
      </c>
      <c r="T593" s="748"/>
      <c r="U593" s="25"/>
      <c r="Z593" s="755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</row>
    <row r="594" spans="1:74" ht="13.5" customHeight="1">
      <c r="A594" s="770"/>
      <c r="B594" s="16" t="s">
        <v>68</v>
      </c>
      <c r="C594" s="758"/>
      <c r="D594" s="759"/>
      <c r="E594" s="743"/>
      <c r="F594" s="744"/>
      <c r="G594" s="743"/>
      <c r="H594" s="744"/>
      <c r="I594" s="743"/>
      <c r="J594" s="744"/>
      <c r="K594" s="745"/>
      <c r="L594" s="745"/>
      <c r="M594" s="746"/>
      <c r="N594" s="744"/>
      <c r="O594" s="745"/>
      <c r="P594" s="744"/>
      <c r="Q594" s="745"/>
      <c r="R594" s="744"/>
      <c r="S594" s="745"/>
      <c r="T594" s="744"/>
      <c r="U594" s="25"/>
      <c r="Z594" s="756"/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55" t="s">
        <v>103</v>
      </c>
      <c r="B595" s="15" t="s">
        <v>53</v>
      </c>
      <c r="C595" s="751" t="str">
        <f>VLOOKUP($C578,'2026年度(1年後期)'!$B$5:$N$207,COLUMN('2026年度(1年後期)'!$I$5),0)&amp;""</f>
        <v/>
      </c>
      <c r="D595" s="752"/>
      <c r="E595" s="757" t="str">
        <f>VLOOKUP($C578,'2026年度(2年後期)'!$B$5:$N$207,COLUMN('2026年度(2年後期)'!$I$5),0)&amp;""</f>
        <v/>
      </c>
      <c r="F595" s="752"/>
      <c r="G595" s="757" t="str">
        <f>VLOOKUP($C578,'2026年度(3年後期)'!$B$5:$N$207,COLUMN('2026年度(3年後期)'!$I$5),0)&amp;""</f>
        <v/>
      </c>
      <c r="H595" s="752"/>
      <c r="I595" s="757" t="str">
        <f>VLOOKUP($C578,'2026年度(4年後期)'!$B$5:$N$206,COLUMN('2026年度(4年後期)'!$I$5),0)&amp;""</f>
        <v/>
      </c>
      <c r="J595" s="752"/>
      <c r="K595" s="753" t="str">
        <f>VLOOKUP($C578,'2026年度(助産後期)'!$B$5:$N$207,COLUMN('2026年度(助産後期)'!$I$5),0)&amp;""</f>
        <v/>
      </c>
      <c r="L595" s="753"/>
      <c r="M595" s="751" t="str">
        <f>VLOOKUP($C578,'2026年度(M1後期)'!$B$5:$N$207,COLUMN('2026年度(M1後期)'!$I$5),0)&amp;""</f>
        <v/>
      </c>
      <c r="N595" s="752"/>
      <c r="O595" s="753" t="str">
        <f>VLOOKUP($C578,'2026年度(M2後期)'!$B$5:$N$207,COLUMN('2026年度(M2後期)'!$I$5),0)&amp;""</f>
        <v/>
      </c>
      <c r="P595" s="752"/>
      <c r="Q595" s="753" t="str">
        <f>VLOOKUP($C578,'2026年度(D1後期)'!$B$5:$N$207,COLUMN('2026年度(D1後期)'!$I$5),0)&amp;""</f>
        <v/>
      </c>
      <c r="R595" s="752"/>
      <c r="S595" s="753" t="str">
        <f>VLOOKUP($C578,'2026年度(D23後期)'!$B$5:$N$207,COLUMN('2026年度(D23後期)'!$I$5),0)&amp;""</f>
        <v/>
      </c>
      <c r="T595" s="752"/>
      <c r="U595" s="25"/>
      <c r="Z595" s="755" t="str">
        <f>A595</f>
        <v>４時限（15：10～16：40）</v>
      </c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</row>
    <row r="596" spans="1:74" ht="13.5" customHeight="1">
      <c r="A596" s="755"/>
      <c r="B596" s="15" t="s">
        <v>61</v>
      </c>
      <c r="C596" s="749" t="str">
        <f>IFERROR(VLOOKUP(C595,科目・教員!$A$2:$B$342,2,0),"")</f>
        <v/>
      </c>
      <c r="D596" s="748"/>
      <c r="E596" s="750" t="str">
        <f>IFERROR(VLOOKUP(E595,科目・教員!$A$2:$B$342,2,0),"")</f>
        <v/>
      </c>
      <c r="F596" s="748"/>
      <c r="G596" s="750" t="str">
        <f>IFERROR(VLOOKUP(G595,科目・教員!$A$2:$B$342,2,0),"")</f>
        <v/>
      </c>
      <c r="H596" s="748"/>
      <c r="I596" s="750" t="str">
        <f>IFERROR(VLOOKUP(I595,科目・教員!$A$2:$B$342,2,0),"")</f>
        <v/>
      </c>
      <c r="J596" s="748"/>
      <c r="K596" s="747" t="str">
        <f>IFERROR(VLOOKUP(K595,科目・教員!$A$2:$B$342,2,0),"")</f>
        <v/>
      </c>
      <c r="L596" s="747"/>
      <c r="M596" s="749" t="str">
        <f>IFERROR(VLOOKUP(M595,科目・教員!$A$2:$B$342,2,0),"")</f>
        <v/>
      </c>
      <c r="N596" s="748"/>
      <c r="O596" s="747" t="str">
        <f>IFERROR(VLOOKUP(O595,科目・教員!$A$2:$B$342,2,0),"")</f>
        <v/>
      </c>
      <c r="P596" s="748"/>
      <c r="Q596" s="747" t="str">
        <f>IFERROR(VLOOKUP(Q595,科目・教員!$A$2:$B$342,2,0),"")</f>
        <v/>
      </c>
      <c r="R596" s="748"/>
      <c r="S596" s="747" t="str">
        <f>IFERROR(VLOOKUP(S595,科目・教員!$A$2:$B$342,2,0),"")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5"/>
      <c r="B597" s="15" t="s">
        <v>65</v>
      </c>
      <c r="C597" s="749" t="str">
        <f>VLOOKUP($C578,'2026年度(1年後期)'!$B$5:$N$207,COLUMN('2026年度(1年後期)'!$I$5)+1,0)&amp;""</f>
        <v/>
      </c>
      <c r="D597" s="748"/>
      <c r="E597" s="750" t="str">
        <f>VLOOKUP($C578,'2026年度(2年後期)'!$B$5:$N$207,COLUMN('2026年度(2年後期)'!$I$5)+1,0)&amp;""</f>
        <v/>
      </c>
      <c r="F597" s="748"/>
      <c r="G597" s="750" t="str">
        <f>VLOOKUP($C578,'2026年度(3年後期)'!$B$5:$N$207,COLUMN('2026年度(3年後期)'!$I$5)+1,0)&amp;""</f>
        <v/>
      </c>
      <c r="H597" s="748"/>
      <c r="I597" s="750" t="str">
        <f>VLOOKUP($C578,'2026年度(4年後期)'!$B$5:$N$206,COLUMN('2026年度(4年後期)'!$I$5)+1,0)&amp;""</f>
        <v/>
      </c>
      <c r="J597" s="748"/>
      <c r="K597" s="747" t="str">
        <f>VLOOKUP($C578,'2026年度(助産後期)'!$B$5:$N$207,COLUMN('2026年度(助産後期)'!$I$5)+1,0)&amp;""</f>
        <v/>
      </c>
      <c r="L597" s="747"/>
      <c r="M597" s="749" t="str">
        <f>VLOOKUP($C578,'2026年度(M1後期)'!$B$5:$N$207,COLUMN('2026年度(M1後期)'!$I$5)+1,0)&amp;""</f>
        <v/>
      </c>
      <c r="N597" s="748"/>
      <c r="O597" s="747" t="str">
        <f>VLOOKUP($C578,'2026年度(M2後期)'!$B$5:$N$207,COLUMN('2026年度(M2後期)'!$I$5)+1,0)&amp;""</f>
        <v/>
      </c>
      <c r="P597" s="748"/>
      <c r="Q597" s="747" t="str">
        <f>VLOOKUP($C578,'2026年度(D1後期)'!$B$5:$N$207,COLUMN('2026年度(D1後期)'!$I$5)+1,0)&amp;""</f>
        <v/>
      </c>
      <c r="R597" s="748"/>
      <c r="S597" s="747" t="str">
        <f>VLOOKUP($C578,'2026年度(D23後期)'!$B$5:$N$207,COLUMN('2026年度(D23後期)'!$I$5)+1,0)&amp;""</f>
        <v/>
      </c>
      <c r="T597" s="748"/>
      <c r="U597" s="25"/>
      <c r="Z597" s="755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</row>
    <row r="598" spans="1:74" ht="13.5" customHeight="1">
      <c r="A598" s="756"/>
      <c r="B598" s="16" t="s">
        <v>68</v>
      </c>
      <c r="C598" s="758"/>
      <c r="D598" s="759"/>
      <c r="E598" s="743"/>
      <c r="F598" s="744"/>
      <c r="G598" s="743"/>
      <c r="H598" s="744"/>
      <c r="I598" s="743"/>
      <c r="J598" s="744"/>
      <c r="K598" s="745"/>
      <c r="L598" s="745"/>
      <c r="M598" s="746"/>
      <c r="N598" s="744"/>
      <c r="O598" s="745"/>
      <c r="P598" s="744"/>
      <c r="Q598" s="745"/>
      <c r="R598" s="744"/>
      <c r="S598" s="745"/>
      <c r="T598" s="744"/>
      <c r="U598" s="25"/>
      <c r="Z598" s="756"/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55" t="s">
        <v>112</v>
      </c>
      <c r="B599" s="15" t="s">
        <v>53</v>
      </c>
      <c r="C599" s="751" t="str">
        <f>VLOOKUP($C578,'2026年度(1年後期)'!$B$5:$N$207,COLUMN('2026年度(1年後期)'!$K$5),0)&amp;""</f>
        <v/>
      </c>
      <c r="D599" s="752"/>
      <c r="E599" s="757" t="str">
        <f>VLOOKUP($C578,'2026年度(2年後期)'!$B$5:$N$207,COLUMN('2026年度(2年後期)'!$K$5),0)&amp;""</f>
        <v/>
      </c>
      <c r="F599" s="752"/>
      <c r="G599" s="757" t="str">
        <f>VLOOKUP($C578,'2026年度(3年後期)'!$B$5:$N$207,COLUMN('2026年度(3年後期)'!$K$5),0)&amp;""</f>
        <v/>
      </c>
      <c r="H599" s="752"/>
      <c r="I599" s="757" t="str">
        <f>VLOOKUP($C578,'2026年度(4年後期)'!$B$5:$N$206,COLUMN('2026年度(4年後期)'!$K$5),0)&amp;""</f>
        <v/>
      </c>
      <c r="J599" s="752"/>
      <c r="K599" s="753" t="str">
        <f>VLOOKUP($C578,'2026年度(助産後期)'!$B$5:$N$207,COLUMN('2026年度(助産後期)'!$K$5),0)&amp;""</f>
        <v/>
      </c>
      <c r="L599" s="753"/>
      <c r="M599" s="751" t="str">
        <f>VLOOKUP($C578,'2026年度(M1後期)'!$B$5:$N$207,COLUMN('2026年度(M1後期)'!$K$5),0)&amp;""</f>
        <v/>
      </c>
      <c r="N599" s="752"/>
      <c r="O599" s="753" t="str">
        <f>VLOOKUP($C578,'2026年度(M2後期)'!$B$5:$N$207,COLUMN('2026年度(M2後期)'!$K$5),0)&amp;""</f>
        <v/>
      </c>
      <c r="P599" s="752"/>
      <c r="Q599" s="753" t="str">
        <f>VLOOKUP($C578,'2026年度(D1後期)'!$B$5:$N$207,COLUMN('2026年度(D1後期)'!$K$5),0)&amp;""</f>
        <v/>
      </c>
      <c r="R599" s="752"/>
      <c r="S599" s="753" t="str">
        <f>VLOOKUP($C578,'2026年度(D23後期)'!$B$5:$N$207,COLUMN('2026年度(D23後期)'!$K$5),0)&amp;""</f>
        <v/>
      </c>
      <c r="T599" s="752"/>
      <c r="U599" s="25"/>
      <c r="Z599" s="755" t="str">
        <f>A599</f>
        <v>５時限（16：50～18：20）</v>
      </c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</row>
    <row r="600" spans="1:74" ht="13.5" customHeight="1">
      <c r="A600" s="755"/>
      <c r="B600" s="15" t="s">
        <v>61</v>
      </c>
      <c r="C600" s="749" t="str">
        <f>IFERROR(VLOOKUP(C599,科目・教員!$A$2:$B$342,2,0),"")</f>
        <v/>
      </c>
      <c r="D600" s="748"/>
      <c r="E600" s="750" t="str">
        <f>IFERROR(VLOOKUP(E599,科目・教員!$A$2:$B$342,2,0),"")</f>
        <v/>
      </c>
      <c r="F600" s="748"/>
      <c r="G600" s="750" t="str">
        <f>IFERROR(VLOOKUP(G599,科目・教員!$A$2:$B$342,2,0),"")</f>
        <v/>
      </c>
      <c r="H600" s="748"/>
      <c r="I600" s="750" t="str">
        <f>IFERROR(VLOOKUP(I599,科目・教員!$A$2:$B$342,2,0),"")</f>
        <v/>
      </c>
      <c r="J600" s="748"/>
      <c r="K600" s="747" t="str">
        <f>IFERROR(VLOOKUP(K599,科目・教員!$A$2:$B$342,2,0),"")</f>
        <v/>
      </c>
      <c r="L600" s="747"/>
      <c r="M600" s="749" t="str">
        <f>IFERROR(VLOOKUP(M599,科目・教員!$A$2:$B$342,2,0),"")</f>
        <v/>
      </c>
      <c r="N600" s="748"/>
      <c r="O600" s="747" t="str">
        <f>IFERROR(VLOOKUP(O599,科目・教員!$A$2:$B$342,2,0),"")</f>
        <v/>
      </c>
      <c r="P600" s="748"/>
      <c r="Q600" s="747" t="str">
        <f>IFERROR(VLOOKUP(Q599,科目・教員!$A$2:$B$342,2,0),"")</f>
        <v/>
      </c>
      <c r="R600" s="748"/>
      <c r="S600" s="747" t="str">
        <f>IFERROR(VLOOKUP(S599,科目・教員!$A$2:$B$342,2,0),"")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5"/>
      <c r="B601" s="15" t="s">
        <v>65</v>
      </c>
      <c r="C601" s="749" t="str">
        <f>VLOOKUP($C578,'2026年度(1年後期)'!$B$5:$N$207,COLUMN('2026年度(1年後期)'!$K$5)+1,0)&amp;""</f>
        <v/>
      </c>
      <c r="D601" s="748"/>
      <c r="E601" s="750" t="str">
        <f>VLOOKUP($C578,'2026年度(2年後期)'!$B$5:$N$207,COLUMN('2026年度(2年後期)'!$K$5)+1,0)&amp;""</f>
        <v/>
      </c>
      <c r="F601" s="748"/>
      <c r="G601" s="750" t="str">
        <f>VLOOKUP($C578,'2026年度(3年後期)'!$B$5:$N$207,COLUMN('2026年度(3年後期)'!$K$5)+1,0)&amp;""</f>
        <v/>
      </c>
      <c r="H601" s="748"/>
      <c r="I601" s="750" t="str">
        <f>VLOOKUP($C578,'2026年度(4年後期)'!$B$5:$N$206,COLUMN('2026年度(4年後期)'!$K$5)+1,0)&amp;""</f>
        <v/>
      </c>
      <c r="J601" s="748"/>
      <c r="K601" s="747" t="str">
        <f>VLOOKUP($C578,'2026年度(助産後期)'!$B$5:$N$207,COLUMN('2026年度(助産後期)'!$K$5)+1,0)&amp;""</f>
        <v/>
      </c>
      <c r="L601" s="747"/>
      <c r="M601" s="749" t="str">
        <f>VLOOKUP($C578,'2026年度(M1後期)'!$B$5:$N$207,COLUMN('2026年度(M1後期)'!$K$5)+1,0)&amp;""</f>
        <v/>
      </c>
      <c r="N601" s="748"/>
      <c r="O601" s="747" t="str">
        <f>VLOOKUP($C578,'2026年度(M2後期)'!$B$5:$N$207,COLUMN('2026年度(M2後期)'!$K$5)+1,0)&amp;""</f>
        <v/>
      </c>
      <c r="P601" s="748"/>
      <c r="Q601" s="747" t="str">
        <f>VLOOKUP($C578,'2026年度(D1後期)'!$B$5:$N$207,COLUMN('2026年度(D1後期)'!$K$5)+1,0)&amp;""</f>
        <v/>
      </c>
      <c r="R601" s="748"/>
      <c r="S601" s="747" t="str">
        <f>VLOOKUP($C578,'2026年度(D23後期)'!$B$5:$N$207,COLUMN('2026年度(D23後期)'!$K$5)+1,0)&amp;""</f>
        <v/>
      </c>
      <c r="T601" s="748"/>
      <c r="U601" s="25"/>
      <c r="Z601" s="755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</row>
    <row r="602" spans="1:74" ht="13.5" customHeight="1">
      <c r="A602" s="756"/>
      <c r="B602" s="16" t="s">
        <v>68</v>
      </c>
      <c r="C602" s="746"/>
      <c r="D602" s="744"/>
      <c r="E602" s="743"/>
      <c r="F602" s="744"/>
      <c r="G602" s="743"/>
      <c r="H602" s="744"/>
      <c r="I602" s="743"/>
      <c r="J602" s="744"/>
      <c r="K602" s="745"/>
      <c r="L602" s="745"/>
      <c r="M602" s="746"/>
      <c r="N602" s="744"/>
      <c r="O602" s="745"/>
      <c r="P602" s="744"/>
      <c r="Q602" s="745"/>
      <c r="R602" s="744"/>
      <c r="S602" s="745"/>
      <c r="T602" s="744"/>
      <c r="U602" s="37"/>
      <c r="V602" s="19"/>
      <c r="W602" s="19"/>
      <c r="X602" s="19"/>
      <c r="Y602" s="19"/>
      <c r="Z602" s="756"/>
      <c r="AA602" s="735"/>
      <c r="AB602" s="735"/>
      <c r="AC602" s="735"/>
      <c r="AD602" s="735"/>
      <c r="AE602" s="735"/>
      <c r="AF602" s="735"/>
      <c r="AG602" s="735"/>
      <c r="AH602" s="735"/>
      <c r="AI602" s="735"/>
      <c r="AJ602" s="735"/>
      <c r="AK602" s="735"/>
      <c r="AL602" s="735"/>
      <c r="AM602" s="735"/>
      <c r="AN602" s="735"/>
      <c r="AO602" s="735"/>
      <c r="AP602" s="735"/>
      <c r="AQ602" s="735"/>
      <c r="AR602" s="735"/>
      <c r="AS602" s="735"/>
      <c r="AT602" s="735"/>
      <c r="AU602" s="735"/>
      <c r="AV602" s="735"/>
      <c r="AW602" s="735"/>
      <c r="AX602" s="735"/>
      <c r="AY602" s="735"/>
      <c r="AZ602" s="735"/>
      <c r="BA602" s="735"/>
      <c r="BB602" s="735"/>
      <c r="BC602" s="735"/>
      <c r="BD602" s="735"/>
      <c r="BE602" s="735"/>
      <c r="BF602" s="735"/>
      <c r="BG602" s="735"/>
      <c r="BH602" s="735"/>
      <c r="BI602" s="735"/>
      <c r="BJ602" s="735"/>
      <c r="BK602" s="735"/>
      <c r="BL602" s="735"/>
      <c r="BM602" s="735"/>
      <c r="BN602" s="735"/>
      <c r="BO602" s="735"/>
      <c r="BP602" s="735"/>
      <c r="BQ602" s="735"/>
      <c r="BR602" s="735"/>
      <c r="BS602" s="735"/>
      <c r="BT602" s="735"/>
      <c r="BU602" s="735"/>
      <c r="BV602" s="735"/>
    </row>
    <row r="603" spans="1:74" ht="21">
      <c r="A603" s="23"/>
      <c r="B603" s="24"/>
      <c r="C603" s="777">
        <f>C578+1</f>
        <v>46320</v>
      </c>
      <c r="D603" s="777"/>
      <c r="E603" s="777"/>
      <c r="F603" s="777"/>
      <c r="G603" s="777"/>
      <c r="H603" s="777"/>
      <c r="I603" s="777"/>
      <c r="J603" s="777"/>
      <c r="K603" s="777"/>
      <c r="L603" s="777"/>
      <c r="M603" s="777"/>
      <c r="N603" s="777"/>
      <c r="O603" s="777"/>
      <c r="P603" s="777"/>
      <c r="Q603" s="777"/>
      <c r="R603" s="777"/>
      <c r="S603" s="777"/>
      <c r="T603" s="777"/>
      <c r="U603" s="845">
        <f>C603</f>
        <v>46320</v>
      </c>
      <c r="V603" s="846"/>
      <c r="W603" s="846"/>
      <c r="X603" s="846"/>
      <c r="Y603" s="846"/>
      <c r="Z603" s="847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5" t="s">
        <v>52</v>
      </c>
      <c r="B604" s="12" t="s">
        <v>53</v>
      </c>
      <c r="C604" s="767" t="str">
        <f>VLOOKUP($C603,'2026年度(1年後期)'!$B$5:$N$207,COLUMN('2026年度(1年後期)'!$C$5),0)&amp;""</f>
        <v/>
      </c>
      <c r="D604" s="768"/>
      <c r="E604" s="771" t="str">
        <f>VLOOKUP($C603,'2026年度(2年後期)'!$B$5:$N$207,COLUMN('2026年度(2年後期)'!$C$5),0)&amp;""</f>
        <v/>
      </c>
      <c r="F604" s="768"/>
      <c r="G604" s="771" t="str">
        <f>VLOOKUP($C603,'2026年度(3年後期)'!$B$5:$N$207,COLUMN('2026年度(3年後期)'!$C$5),0)&amp;""</f>
        <v/>
      </c>
      <c r="H604" s="768"/>
      <c r="I604" s="771" t="str">
        <f>VLOOKUP($C603,'2026年度(4年後期)'!$B$5:$N$206,COLUMN('2026年度(4年後期)'!$C$5),0)&amp;""</f>
        <v/>
      </c>
      <c r="J604" s="768"/>
      <c r="K604" s="752" t="str">
        <f>VLOOKUP($C603,'2026年度(助産後期)'!$B$5:$N$207,COLUMN('2026年度(助産後期)'!$C$5),0)&amp;""</f>
        <v/>
      </c>
      <c r="L604" s="769"/>
      <c r="M604" s="778" t="str">
        <f>VLOOKUP($C603,'2026年度(M1後期)'!$B$5:$N$207,COLUMN('2026年度(M1後期)'!$C$5),0)&amp;""</f>
        <v/>
      </c>
      <c r="N604" s="769"/>
      <c r="O604" s="771" t="str">
        <f>VLOOKUP($C603,'2026年度(M2後期)'!$B$5:$N$207,COLUMN('2026年度(M2後期)'!$C$5),0)&amp;""</f>
        <v/>
      </c>
      <c r="P604" s="768"/>
      <c r="Q604" s="771" t="str">
        <f>VLOOKUP($C603,'2026年度(D1後期)'!$B$5:$N$207,COLUMN('2026年度(D1後期)'!$C$5),0)&amp;""</f>
        <v/>
      </c>
      <c r="R604" s="768"/>
      <c r="S604" s="752" t="str">
        <f>VLOOKUP($C603,'2026年度(D23後期)'!$B$5:$N$207,COLUMN('2026年度(D23後期)'!$C$5),0)&amp;""</f>
        <v/>
      </c>
      <c r="T604" s="768"/>
      <c r="U604" s="25"/>
      <c r="Z604" s="754" t="str">
        <f>A604</f>
        <v xml:space="preserve">１時限（09：20～10：50） </v>
      </c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</row>
    <row r="605" spans="1:74" ht="13.5" customHeight="1">
      <c r="A605" s="755"/>
      <c r="B605" s="15" t="s">
        <v>61</v>
      </c>
      <c r="C605" s="763" t="str">
        <f>IFERROR(VLOOKUP(C604,科目・教員!$A$2:$B$342,2,0),"")</f>
        <v/>
      </c>
      <c r="D605" s="761"/>
      <c r="E605" s="762" t="str">
        <f>IFERROR(VLOOKUP(E604,科目・教員!$A$2:$B$342,2,0),"")</f>
        <v/>
      </c>
      <c r="F605" s="761"/>
      <c r="G605" s="762" t="str">
        <f>IFERROR(VLOOKUP(G604,科目・教員!$A$2:$B$342,2,0),"")</f>
        <v/>
      </c>
      <c r="H605" s="761"/>
      <c r="I605" s="762" t="str">
        <f>IFERROR(VLOOKUP(I604,科目・教員!$A$2:$B$342,2,0),"")</f>
        <v/>
      </c>
      <c r="J605" s="761"/>
      <c r="K605" s="748" t="str">
        <f>IFERROR(VLOOKUP(K604,科目・教員!$A$2:$B$342,2,0),"")</f>
        <v/>
      </c>
      <c r="L605" s="764"/>
      <c r="M605" s="760" t="str">
        <f>IFERROR(VLOOKUP(M604,科目・教員!$A$2:$B$342,2,0),"")</f>
        <v/>
      </c>
      <c r="N605" s="761"/>
      <c r="O605" s="762" t="str">
        <f>IFERROR(VLOOKUP(O604,科目・教員!$A$2:$B$342,2,0),"")</f>
        <v/>
      </c>
      <c r="P605" s="761"/>
      <c r="Q605" s="762" t="str">
        <f>IFERROR(VLOOKUP(Q604,科目・教員!$A$2:$B$342,2,0),"")</f>
        <v/>
      </c>
      <c r="R605" s="761"/>
      <c r="S605" s="748" t="str">
        <f>IFERROR(VLOOKUP(S604,科目・教員!$A$2:$B$342,2,0),"")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5"/>
      <c r="B606" s="15" t="s">
        <v>65</v>
      </c>
      <c r="C606" s="763" t="str">
        <f>VLOOKUP($C603,'2026年度(1年後期)'!$B$5:$N$207,COLUMN('2026年度(1年後期)'!$C$5)+1,0)&amp;""</f>
        <v/>
      </c>
      <c r="D606" s="761"/>
      <c r="E606" s="762" t="str">
        <f>VLOOKUP($C603,'2026年度(2年後期)'!$B$5:$N$207,COLUMN('2026年度(2年後期)'!$C$5)+1,0)&amp;""</f>
        <v/>
      </c>
      <c r="F606" s="761"/>
      <c r="G606" s="762" t="str">
        <f>VLOOKUP($C603,'2026年度(3年後期)'!$B$5:$N$207,COLUMN('2026年度(3年後期)'!$C$5)+1,0)&amp;""</f>
        <v/>
      </c>
      <c r="H606" s="761"/>
      <c r="I606" s="762" t="str">
        <f>VLOOKUP($C603,'2026年度(4年後期)'!$B$5:$N$206,COLUMN('2026年度(4年後期)'!$C$5)+1,0)&amp;""</f>
        <v/>
      </c>
      <c r="J606" s="761"/>
      <c r="K606" s="748" t="str">
        <f>VLOOKUP($C603,'2026年度(助産後期)'!$B$5:$N$207,COLUMN('2026年度(助産後期)'!$C$5)+1,0)&amp;""</f>
        <v/>
      </c>
      <c r="L606" s="764"/>
      <c r="M606" s="760" t="str">
        <f>VLOOKUP($C603,'2026年度(M1後期)'!$B$5:$N$207,COLUMN('2026年度(M1後期)'!$C$5)+1,0)&amp;""</f>
        <v/>
      </c>
      <c r="N606" s="761"/>
      <c r="O606" s="762" t="str">
        <f>VLOOKUP($C603,'2026年度(M2後期)'!$B$5:$N$207,COLUMN('2026年度(M2後期)'!$C$5)+1,0)&amp;""</f>
        <v/>
      </c>
      <c r="P606" s="761"/>
      <c r="Q606" s="762" t="str">
        <f>VLOOKUP($C603,'2026年度(D1後期)'!$B$5:$N$207,COLUMN('2026年度(D1後期)'!$C$5)+1,0)&amp;""</f>
        <v/>
      </c>
      <c r="R606" s="761"/>
      <c r="S606" s="748" t="str">
        <f>VLOOKUP($C603,'2026年度(D23後期)'!$B$5:$N$207,COLUMN('2026年度(D23後期)'!$C$5)+1,0)&amp;""</f>
        <v/>
      </c>
      <c r="T606" s="761"/>
      <c r="U606" s="25"/>
      <c r="Z606" s="755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</row>
    <row r="607" spans="1:74" ht="13.5" customHeight="1">
      <c r="A607" s="756"/>
      <c r="B607" s="16" t="s">
        <v>68</v>
      </c>
      <c r="C607" s="746"/>
      <c r="D607" s="765"/>
      <c r="E607" s="743"/>
      <c r="F607" s="765"/>
      <c r="G607" s="743"/>
      <c r="H607" s="765"/>
      <c r="I607" s="743"/>
      <c r="J607" s="765"/>
      <c r="K607" s="745"/>
      <c r="L607" s="766"/>
      <c r="M607" s="776"/>
      <c r="N607" s="765"/>
      <c r="O607" s="743"/>
      <c r="P607" s="765"/>
      <c r="Q607" s="743"/>
      <c r="R607" s="765"/>
      <c r="S607" s="745"/>
      <c r="T607" s="765"/>
      <c r="U607" s="25"/>
      <c r="Z607" s="756"/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55" t="s">
        <v>73</v>
      </c>
      <c r="B608" s="15" t="s">
        <v>53</v>
      </c>
      <c r="C608" s="767" t="str">
        <f>VLOOKUP($C603,'2026年度(1年後期)'!$B$5:$N$207,COLUMN('2026年度(1年後期)'!$E$5),0)&amp;""</f>
        <v/>
      </c>
      <c r="D608" s="768"/>
      <c r="E608" s="771" t="str">
        <f>VLOOKUP($C603,'2026年度(2年後期)'!$B$5:$N$207,COLUMN('2026年度(2年後期)'!$E$5),0)&amp;""</f>
        <v/>
      </c>
      <c r="F608" s="768"/>
      <c r="G608" s="771" t="str">
        <f>VLOOKUP($C603,'2026年度(3年後期)'!$B$5:$N$207,COLUMN('2026年度(3年後期)'!$E$5),0)&amp;""</f>
        <v/>
      </c>
      <c r="H608" s="768"/>
      <c r="I608" s="771" t="str">
        <f>VLOOKUP($C603,'2026年度(4年後期)'!$B$5:$N$206,COLUMN('2026年度(4年後期)'!$E$5),0)&amp;""</f>
        <v/>
      </c>
      <c r="J608" s="768"/>
      <c r="K608" s="752" t="str">
        <f>VLOOKUP($C603,'2026年度(助産後期)'!$B$5:$N$207,COLUMN('2026年度(助産後期)'!$E$5),0)&amp;""</f>
        <v/>
      </c>
      <c r="L608" s="769"/>
      <c r="M608" s="767" t="str">
        <f>VLOOKUP($C603,'2026年度(M1後期)'!$B$5:$N$207,COLUMN('2026年度(M1後期)'!$E$5),0)&amp;""</f>
        <v/>
      </c>
      <c r="N608" s="768"/>
      <c r="O608" s="752" t="str">
        <f>VLOOKUP($C603,'2026年度(M2後期)'!$B$5:$N$207,COLUMN('2026年度(M2後期)'!$E$5),0)&amp;""</f>
        <v/>
      </c>
      <c r="P608" s="768"/>
      <c r="Q608" s="752" t="str">
        <f>VLOOKUP($C603,'2026年度(D1後期)'!$B$5:$N$207,COLUMN('2026年度(D1後期)'!$E$5),0)&amp;""</f>
        <v/>
      </c>
      <c r="R608" s="768"/>
      <c r="S608" s="752" t="str">
        <f>VLOOKUP($C603,'2026年度(D23後期)'!$B$5:$N$207,COLUMN('2026年度(D23後期)'!$E$5),0)&amp;""</f>
        <v/>
      </c>
      <c r="T608" s="768"/>
      <c r="U608" s="21"/>
      <c r="Z608" s="755" t="str">
        <f>A608</f>
        <v>２時限（11：00～12：30）</v>
      </c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</row>
    <row r="609" spans="1:74" ht="13.5" customHeight="1">
      <c r="A609" s="755"/>
      <c r="B609" s="15" t="s">
        <v>61</v>
      </c>
      <c r="C609" s="763" t="str">
        <f>IFERROR(VLOOKUP(C608,科目・教員!$A$2:$B$342,2,0),"")</f>
        <v/>
      </c>
      <c r="D609" s="761"/>
      <c r="E609" s="762" t="str">
        <f>IFERROR(VLOOKUP(E608,科目・教員!$A$2:$B$342,2,0),"")</f>
        <v/>
      </c>
      <c r="F609" s="761"/>
      <c r="G609" s="762" t="str">
        <f>IFERROR(VLOOKUP(G608,科目・教員!$A$2:$B$342,2,0),"")</f>
        <v/>
      </c>
      <c r="H609" s="761"/>
      <c r="I609" s="762" t="str">
        <f>IFERROR(VLOOKUP(I608,科目・教員!$A$2:$B$342,2,0),"")</f>
        <v/>
      </c>
      <c r="J609" s="761"/>
      <c r="K609" s="748" t="str">
        <f>IFERROR(VLOOKUP(K608,科目・教員!$A$2:$B$342,2,0),"")</f>
        <v/>
      </c>
      <c r="L609" s="764"/>
      <c r="M609" s="763" t="str">
        <f>IFERROR(VLOOKUP(M608,科目・教員!$A$2:$B$342,2,0),"")</f>
        <v/>
      </c>
      <c r="N609" s="761"/>
      <c r="O609" s="748" t="str">
        <f>IFERROR(VLOOKUP(O608,科目・教員!$A$2:$B$342,2,0),"")</f>
        <v/>
      </c>
      <c r="P609" s="761"/>
      <c r="Q609" s="748" t="str">
        <f>IFERROR(VLOOKUP(Q608,科目・教員!$A$2:$B$342,2,0),"")</f>
        <v/>
      </c>
      <c r="R609" s="761"/>
      <c r="S609" s="748" t="str">
        <f>IFERROR(VLOOKUP(S608,科目・教員!$A$2:$B$342,2,0),"")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55"/>
      <c r="B610" s="15" t="s">
        <v>65</v>
      </c>
      <c r="C610" s="763" t="str">
        <f>VLOOKUP($C603,'2026年度(1年後期)'!$B$5:$N$207,COLUMN('2026年度(1年後期)'!$E$5)+1,0)&amp;""</f>
        <v/>
      </c>
      <c r="D610" s="761"/>
      <c r="E610" s="762" t="str">
        <f>VLOOKUP($C603,'2026年度(2年後期)'!$B$5:$N$207,COLUMN('2026年度(2年後期)'!$E$5)+1,0)&amp;""</f>
        <v/>
      </c>
      <c r="F610" s="761"/>
      <c r="G610" s="762" t="str">
        <f>VLOOKUP($C603,'2026年度(3年後期)'!$B$5:$N$207,COLUMN('2026年度(3年後期)'!$E$5)+1,0)&amp;""</f>
        <v/>
      </c>
      <c r="H610" s="761"/>
      <c r="I610" s="762" t="str">
        <f>VLOOKUP($C603,'2026年度(4年後期)'!$B$5:$N$206,COLUMN('2026年度(4年後期)'!$E$5)+1,0)&amp;""</f>
        <v/>
      </c>
      <c r="J610" s="761"/>
      <c r="K610" s="748" t="str">
        <f>VLOOKUP($C603,'2026年度(助産後期)'!$B$5:$N$207,COLUMN('2026年度(助産後期)'!$E$5)+1,0)&amp;""</f>
        <v/>
      </c>
      <c r="L610" s="764"/>
      <c r="M610" s="763" t="str">
        <f>VLOOKUP($C603,'2026年度(M1後期)'!$B$5:$N$207,COLUMN('2026年度(M1後期)'!$E$5)+1,0)&amp;""</f>
        <v/>
      </c>
      <c r="N610" s="761"/>
      <c r="O610" s="748" t="str">
        <f>VLOOKUP($C603,'2026年度(M2後期)'!$B$5:$N$207,COLUMN('2026年度(M2後期)'!$E$5)+1,0)&amp;""</f>
        <v/>
      </c>
      <c r="P610" s="761"/>
      <c r="Q610" s="748" t="str">
        <f>VLOOKUP($C603,'2026年度(D1後期)'!$B$5:$N$207,COLUMN('2026年度(D1後期)'!$E$5)+1,0)&amp;""</f>
        <v/>
      </c>
      <c r="R610" s="761"/>
      <c r="S610" s="748" t="str">
        <f>VLOOKUP($C603,'2026年度(D23後期)'!$B$5:$N$207,COLUMN('2026年度(D23後期)'!$E$5)+1,0)&amp;""</f>
        <v/>
      </c>
      <c r="T610" s="761"/>
      <c r="U610" s="21"/>
      <c r="Z610" s="755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</row>
    <row r="611" spans="1:74" ht="13.5" customHeight="1">
      <c r="A611" s="770"/>
      <c r="B611" s="16" t="s">
        <v>68</v>
      </c>
      <c r="C611" s="746"/>
      <c r="D611" s="744"/>
      <c r="E611" s="743"/>
      <c r="F611" s="744"/>
      <c r="G611" s="743"/>
      <c r="H611" s="744"/>
      <c r="I611" s="743"/>
      <c r="J611" s="744"/>
      <c r="K611" s="745"/>
      <c r="L611" s="745"/>
      <c r="M611" s="746"/>
      <c r="N611" s="744"/>
      <c r="O611" s="745"/>
      <c r="P611" s="744"/>
      <c r="Q611" s="745"/>
      <c r="R611" s="744"/>
      <c r="S611" s="745"/>
      <c r="T611" s="744"/>
      <c r="U611" s="21"/>
      <c r="Z611" s="756"/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54" t="s">
        <v>79</v>
      </c>
      <c r="B612" s="17" t="s">
        <v>80</v>
      </c>
      <c r="C612" s="767"/>
      <c r="D612" s="768"/>
      <c r="E612" s="771"/>
      <c r="F612" s="768"/>
      <c r="G612" s="771"/>
      <c r="H612" s="768"/>
      <c r="I612" s="771"/>
      <c r="J612" s="768"/>
      <c r="K612" s="752"/>
      <c r="L612" s="769"/>
      <c r="M612" s="767"/>
      <c r="N612" s="768"/>
      <c r="O612" s="752"/>
      <c r="P612" s="768"/>
      <c r="Q612" s="752"/>
      <c r="R612" s="768"/>
      <c r="S612" s="752"/>
      <c r="T612" s="768"/>
      <c r="U612" s="21"/>
      <c r="Z612" s="755" t="str">
        <f>A612</f>
        <v>昼休み（12：30～13：30）</v>
      </c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</row>
    <row r="613" spans="1:74" ht="13.5" customHeight="1">
      <c r="A613" s="755"/>
      <c r="B613" s="17" t="s">
        <v>83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5"/>
      <c r="B614" s="17" t="s">
        <v>65</v>
      </c>
      <c r="C614" s="763"/>
      <c r="D614" s="761"/>
      <c r="E614" s="762"/>
      <c r="F614" s="761"/>
      <c r="G614" s="762"/>
      <c r="H614" s="761"/>
      <c r="I614" s="762"/>
      <c r="J614" s="761"/>
      <c r="K614" s="748"/>
      <c r="L614" s="764"/>
      <c r="M614" s="763"/>
      <c r="N614" s="761"/>
      <c r="O614" s="748"/>
      <c r="P614" s="761"/>
      <c r="Q614" s="748"/>
      <c r="R614" s="761"/>
      <c r="S614" s="748"/>
      <c r="T614" s="761"/>
      <c r="U614" s="21"/>
      <c r="Z614" s="755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</row>
    <row r="615" spans="1:74" ht="13.5" customHeight="1">
      <c r="A615" s="756"/>
      <c r="B615" s="18" t="s">
        <v>68</v>
      </c>
      <c r="C615" s="772"/>
      <c r="D615" s="773"/>
      <c r="E615" s="774"/>
      <c r="F615" s="773"/>
      <c r="G615" s="774"/>
      <c r="H615" s="773"/>
      <c r="I615" s="774"/>
      <c r="J615" s="773"/>
      <c r="K615" s="775"/>
      <c r="L615" s="775"/>
      <c r="M615" s="772"/>
      <c r="N615" s="773"/>
      <c r="O615" s="775"/>
      <c r="P615" s="773"/>
      <c r="Q615" s="775"/>
      <c r="R615" s="773"/>
      <c r="S615" s="775"/>
      <c r="T615" s="773"/>
      <c r="U615" s="21"/>
      <c r="Z615" s="756"/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55" t="s">
        <v>87</v>
      </c>
      <c r="B616" s="15" t="s">
        <v>53</v>
      </c>
      <c r="C616" s="751" t="str">
        <f>VLOOKUP($C603,'2026年度(1年後期)'!$B$5:$N$207,COLUMN('2026年度(1年後期)'!$G$5),0)&amp;""</f>
        <v/>
      </c>
      <c r="D616" s="752"/>
      <c r="E616" s="757" t="str">
        <f>VLOOKUP($C603,'2026年度(2年後期)'!$B$5:$N$207,COLUMN('2026年度(2年後期)'!$G$5),0)&amp;""</f>
        <v/>
      </c>
      <c r="F616" s="752"/>
      <c r="G616" s="757" t="str">
        <f>VLOOKUP($C603,'2026年度(3年後期)'!$B$5:$N$207,COLUMN('2026年度(3年後期)'!$G$5),0)&amp;""</f>
        <v/>
      </c>
      <c r="H616" s="752"/>
      <c r="I616" s="757" t="str">
        <f>VLOOKUP($C603,'2026年度(4年後期)'!$B$5:$N$206,COLUMN('2026年度(4年後期)'!$G$5),0)&amp;""</f>
        <v/>
      </c>
      <c r="J616" s="752"/>
      <c r="K616" s="753" t="str">
        <f>VLOOKUP($C603,'2026年度(助産後期)'!$B$5:$N$207,COLUMN('2026年度(助産後期)'!$G$5),0)&amp;""</f>
        <v/>
      </c>
      <c r="L616" s="753"/>
      <c r="M616" s="751" t="str">
        <f>VLOOKUP($C603,'2026年度(M1後期)'!$B$5:$N$207,COLUMN('2026年度(M1後期)'!$G$5),0)&amp;""</f>
        <v/>
      </c>
      <c r="N616" s="752"/>
      <c r="O616" s="753" t="str">
        <f>VLOOKUP($C603,'2026年度(M2後期)'!$B$5:$N$207,COLUMN('2026年度(M2後期)'!$G$5),0)&amp;""</f>
        <v/>
      </c>
      <c r="P616" s="752"/>
      <c r="Q616" s="753" t="str">
        <f>VLOOKUP($C603,'2026年度(D1後期)'!$B$5:$N$207,COLUMN('2026年度(D1後期)'!$G$5),0)&amp;""</f>
        <v/>
      </c>
      <c r="R616" s="752"/>
      <c r="S616" s="753" t="str">
        <f>VLOOKUP($C603,'2026年度(D23後期)'!$B$5:$N$207,COLUMN('2026年度(D23後期)'!$G$5),0)&amp;""</f>
        <v/>
      </c>
      <c r="T616" s="752"/>
      <c r="Z616" s="755" t="str">
        <f>A616</f>
        <v>３時限（13：30～15：00）</v>
      </c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</row>
    <row r="617" spans="1:74" ht="13.5" customHeight="1">
      <c r="A617" s="755"/>
      <c r="B617" s="15" t="s">
        <v>61</v>
      </c>
      <c r="C617" s="749" t="str">
        <f>IFERROR(VLOOKUP(C616,科目・教員!$A$2:$B$342,2,0),"")</f>
        <v/>
      </c>
      <c r="D617" s="748"/>
      <c r="E617" s="750" t="str">
        <f>IFERROR(VLOOKUP(E616,科目・教員!$A$2:$B$342,2,0),"")</f>
        <v/>
      </c>
      <c r="F617" s="748"/>
      <c r="G617" s="750" t="str">
        <f>IFERROR(VLOOKUP(G616,科目・教員!$A$2:$B$342,2,0),"")</f>
        <v/>
      </c>
      <c r="H617" s="748"/>
      <c r="I617" s="750" t="str">
        <f>IFERROR(VLOOKUP(I616,科目・教員!$A$2:$B$342,2,0),"")</f>
        <v/>
      </c>
      <c r="J617" s="748"/>
      <c r="K617" s="747" t="str">
        <f>IFERROR(VLOOKUP(K616,科目・教員!$A$2:$B$342,2,0),"")</f>
        <v/>
      </c>
      <c r="L617" s="747"/>
      <c r="M617" s="749" t="str">
        <f>IFERROR(VLOOKUP(M616,科目・教員!$A$2:$B$342,2,0),"")</f>
        <v/>
      </c>
      <c r="N617" s="748"/>
      <c r="O617" s="747" t="str">
        <f>IFERROR(VLOOKUP(O616,科目・教員!$A$2:$B$342,2,0),"")</f>
        <v/>
      </c>
      <c r="P617" s="748"/>
      <c r="Q617" s="747" t="str">
        <f>IFERROR(VLOOKUP(Q616,科目・教員!$A$2:$B$342,2,0),"")</f>
        <v/>
      </c>
      <c r="R617" s="748"/>
      <c r="S617" s="747" t="str">
        <f>IFERROR(VLOOKUP(S616,科目・教員!$A$2:$B$342,2,0),"")</f>
        <v/>
      </c>
      <c r="T617" s="748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55"/>
      <c r="B618" s="15" t="s">
        <v>65</v>
      </c>
      <c r="C618" s="749" t="str">
        <f>VLOOKUP($C603,'2026年度(1年後期)'!$B$5:$N$207,COLUMN('2026年度(1年後期)'!$G$5)+1,0)&amp;""</f>
        <v/>
      </c>
      <c r="D618" s="748"/>
      <c r="E618" s="750" t="str">
        <f>VLOOKUP($C603,'2026年度(2年後期)'!$B$5:$N$207,COLUMN('2026年度(2年後期)'!$G$5)+1,0)&amp;""</f>
        <v/>
      </c>
      <c r="F618" s="748"/>
      <c r="G618" s="750" t="str">
        <f>VLOOKUP($C603,'2026年度(3年後期)'!$B$5:$N$207,COLUMN('2026年度(3年後期)'!$G$5)+1,0)&amp;""</f>
        <v/>
      </c>
      <c r="H618" s="748"/>
      <c r="I618" s="750" t="str">
        <f>VLOOKUP($C603,'2026年度(4年後期)'!$B$5:$N$206,COLUMN('2026年度(4年後期)'!$G$5)+1,0)&amp;""</f>
        <v/>
      </c>
      <c r="J618" s="748"/>
      <c r="K618" s="747" t="str">
        <f>VLOOKUP($C603,'2026年度(助産後期)'!$B$5:$N$207,COLUMN('2026年度(助産後期)'!$G$5)+1,0)&amp;""</f>
        <v/>
      </c>
      <c r="L618" s="747"/>
      <c r="M618" s="749" t="str">
        <f>VLOOKUP($C603,'2026年度(M1後期)'!$B$5:$N$207,COLUMN('2026年度(M1後期)'!$G$5)+1,0)&amp;""</f>
        <v/>
      </c>
      <c r="N618" s="748"/>
      <c r="O618" s="747" t="str">
        <f>VLOOKUP($C603,'2026年度(M2後期)'!$B$5:$N$207,COLUMN('2026年度(M2後期)'!$G$5)+1,0)&amp;""</f>
        <v/>
      </c>
      <c r="P618" s="748"/>
      <c r="Q618" s="747" t="str">
        <f>VLOOKUP($C603,'2026年度(D1後期)'!$B$5:$N$207,COLUMN('2026年度(D1後期)'!$G$5)+1,0)&amp;""</f>
        <v/>
      </c>
      <c r="R618" s="748"/>
      <c r="S618" s="747" t="str">
        <f>VLOOKUP($C603,'2026年度(D23後期)'!$B$5:$N$207,COLUMN('2026年度(D23後期)'!$G$5)+1,0)&amp;""</f>
        <v/>
      </c>
      <c r="T618" s="748"/>
      <c r="Z618" s="755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</row>
    <row r="619" spans="1:74" ht="13.5" customHeight="1">
      <c r="A619" s="770"/>
      <c r="B619" s="16" t="s">
        <v>68</v>
      </c>
      <c r="C619" s="789"/>
      <c r="D619" s="807"/>
      <c r="E619" s="743"/>
      <c r="F619" s="744"/>
      <c r="G619" s="743"/>
      <c r="H619" s="744"/>
      <c r="I619" s="743"/>
      <c r="J619" s="744"/>
      <c r="K619" s="745"/>
      <c r="L619" s="745"/>
      <c r="M619" s="746"/>
      <c r="N619" s="744"/>
      <c r="O619" s="745"/>
      <c r="P619" s="744"/>
      <c r="Q619" s="745"/>
      <c r="R619" s="744"/>
      <c r="S619" s="745"/>
      <c r="T619" s="744"/>
      <c r="Z619" s="756"/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55" t="s">
        <v>103</v>
      </c>
      <c r="B620" s="15" t="s">
        <v>53</v>
      </c>
      <c r="C620" s="751" t="str">
        <f>VLOOKUP($C603,'2026年度(1年後期)'!$B$5:$N$207,COLUMN('2026年度(1年後期)'!$I$5),0)&amp;""</f>
        <v/>
      </c>
      <c r="D620" s="752"/>
      <c r="E620" s="757" t="str">
        <f>VLOOKUP($C603,'2026年度(2年後期)'!$B$5:$N$207,COLUMN('2026年度(2年後期)'!$I$5),0)&amp;""</f>
        <v/>
      </c>
      <c r="F620" s="752"/>
      <c r="G620" s="757" t="str">
        <f>VLOOKUP($C603,'2026年度(3年後期)'!$B$5:$N$207,COLUMN('2026年度(3年後期)'!$I$5),0)&amp;""</f>
        <v/>
      </c>
      <c r="H620" s="752"/>
      <c r="I620" s="757" t="str">
        <f>VLOOKUP($C603,'2026年度(4年後期)'!$B$5:$N$206,COLUMN('2026年度(4年後期)'!$I$5),0)&amp;""</f>
        <v/>
      </c>
      <c r="J620" s="752"/>
      <c r="K620" s="753" t="str">
        <f>VLOOKUP($C603,'2026年度(助産後期)'!$B$5:$N$207,COLUMN('2026年度(助産後期)'!$I$5),0)&amp;""</f>
        <v/>
      </c>
      <c r="L620" s="753"/>
      <c r="M620" s="751" t="str">
        <f>VLOOKUP($C603,'2026年度(M1後期)'!$B$5:$N$207,COLUMN('2026年度(M1後期)'!$I$5),0)&amp;""</f>
        <v/>
      </c>
      <c r="N620" s="752"/>
      <c r="O620" s="753" t="str">
        <f>VLOOKUP($C603,'2026年度(M2後期)'!$B$5:$N$207,COLUMN('2026年度(M2後期)'!$I$5),0)&amp;""</f>
        <v/>
      </c>
      <c r="P620" s="752"/>
      <c r="Q620" s="753" t="str">
        <f>VLOOKUP($C603,'2026年度(D1後期)'!$B$5:$N$207,COLUMN('2026年度(D1後期)'!$I$5),0)&amp;""</f>
        <v/>
      </c>
      <c r="R620" s="752"/>
      <c r="S620" s="753" t="str">
        <f>VLOOKUP($C603,'2026年度(D23後期)'!$B$5:$N$207,COLUMN('2026年度(D23後期)'!$I$5),0)&amp;""</f>
        <v/>
      </c>
      <c r="T620" s="752"/>
      <c r="U620" s="21"/>
      <c r="Z620" s="755" t="str">
        <f>A620</f>
        <v>４時限（15：10～16：40）</v>
      </c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</row>
    <row r="621" spans="1:74" ht="13.5" customHeight="1">
      <c r="A621" s="755"/>
      <c r="B621" s="15" t="s">
        <v>61</v>
      </c>
      <c r="C621" s="749" t="str">
        <f>IFERROR(VLOOKUP(C620,科目・教員!$A$2:$B$342,2,0),"")</f>
        <v/>
      </c>
      <c r="D621" s="748"/>
      <c r="E621" s="750" t="str">
        <f>IFERROR(VLOOKUP(E620,科目・教員!$A$2:$B$342,2,0),"")</f>
        <v/>
      </c>
      <c r="F621" s="748"/>
      <c r="G621" s="750" t="str">
        <f>IFERROR(VLOOKUP(G620,科目・教員!$A$2:$B$342,2,0),"")</f>
        <v/>
      </c>
      <c r="H621" s="748"/>
      <c r="I621" s="750" t="str">
        <f>IFERROR(VLOOKUP(I620,科目・教員!$A$2:$B$342,2,0),"")</f>
        <v/>
      </c>
      <c r="J621" s="748"/>
      <c r="K621" s="747" t="str">
        <f>IFERROR(VLOOKUP(K620,科目・教員!$A$2:$B$342,2,0),"")</f>
        <v/>
      </c>
      <c r="L621" s="747"/>
      <c r="M621" s="749" t="str">
        <f>IFERROR(VLOOKUP(M620,科目・教員!$A$2:$B$342,2,0),"")</f>
        <v/>
      </c>
      <c r="N621" s="748"/>
      <c r="O621" s="747" t="str">
        <f>IFERROR(VLOOKUP(O620,科目・教員!$A$2:$B$342,2,0),"")</f>
        <v/>
      </c>
      <c r="P621" s="748"/>
      <c r="Q621" s="747" t="str">
        <f>IFERROR(VLOOKUP(Q620,科目・教員!$A$2:$B$342,2,0),"")</f>
        <v/>
      </c>
      <c r="R621" s="748"/>
      <c r="S621" s="747" t="str">
        <f>IFERROR(VLOOKUP(S620,科目・教員!$A$2:$B$342,2,0),"")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5"/>
      <c r="B622" s="15" t="s">
        <v>65</v>
      </c>
      <c r="C622" s="749" t="str">
        <f>VLOOKUP($C603,'2026年度(1年後期)'!$B$5:$N$207,COLUMN('2026年度(1年後期)'!$I$5)+1,0)&amp;""</f>
        <v/>
      </c>
      <c r="D622" s="748"/>
      <c r="E622" s="750" t="str">
        <f>VLOOKUP($C603,'2026年度(2年後期)'!$B$5:$N$207,COLUMN('2026年度(2年後期)'!$I$5)+1,0)&amp;""</f>
        <v/>
      </c>
      <c r="F622" s="748"/>
      <c r="G622" s="750" t="str">
        <f>VLOOKUP($C603,'2026年度(3年後期)'!$B$5:$N$207,COLUMN('2026年度(3年後期)'!$I$5)+1,0)&amp;""</f>
        <v/>
      </c>
      <c r="H622" s="748"/>
      <c r="I622" s="750" t="str">
        <f>VLOOKUP($C603,'2026年度(4年後期)'!$B$5:$N$206,COLUMN('2026年度(4年後期)'!$I$5)+1,0)&amp;""</f>
        <v/>
      </c>
      <c r="J622" s="748"/>
      <c r="K622" s="747" t="str">
        <f>VLOOKUP($C603,'2026年度(助産後期)'!$B$5:$N$207,COLUMN('2026年度(助産後期)'!$I$5)+1,0)&amp;""</f>
        <v/>
      </c>
      <c r="L622" s="747"/>
      <c r="M622" s="749" t="str">
        <f>VLOOKUP($C603,'2026年度(M1後期)'!$B$5:$N$207,COLUMN('2026年度(M1後期)'!$I$5)+1,0)&amp;""</f>
        <v/>
      </c>
      <c r="N622" s="748"/>
      <c r="O622" s="747" t="str">
        <f>VLOOKUP($C603,'2026年度(M2後期)'!$B$5:$N$207,COLUMN('2026年度(M2後期)'!$I$5)+1,0)&amp;""</f>
        <v/>
      </c>
      <c r="P622" s="748"/>
      <c r="Q622" s="747" t="str">
        <f>VLOOKUP($C603,'2026年度(D1後期)'!$B$5:$N$207,COLUMN('2026年度(D1後期)'!$I$5)+1,0)&amp;""</f>
        <v/>
      </c>
      <c r="R622" s="748"/>
      <c r="S622" s="747" t="str">
        <f>VLOOKUP($C603,'2026年度(D23後期)'!$B$5:$N$207,COLUMN('2026年度(D23後期)'!$I$5)+1,0)&amp;""</f>
        <v/>
      </c>
      <c r="T622" s="748"/>
      <c r="U622" s="21"/>
      <c r="Z622" s="755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</row>
    <row r="623" spans="1:74" ht="13.5" customHeight="1">
      <c r="A623" s="756"/>
      <c r="B623" s="16" t="s">
        <v>68</v>
      </c>
      <c r="C623" s="789"/>
      <c r="D623" s="807"/>
      <c r="E623" s="743"/>
      <c r="F623" s="744"/>
      <c r="G623" s="743"/>
      <c r="H623" s="744"/>
      <c r="I623" s="743"/>
      <c r="J623" s="744"/>
      <c r="K623" s="745"/>
      <c r="L623" s="745"/>
      <c r="M623" s="746"/>
      <c r="N623" s="744"/>
      <c r="O623" s="745"/>
      <c r="P623" s="744"/>
      <c r="Q623" s="745"/>
      <c r="R623" s="744"/>
      <c r="S623" s="745"/>
      <c r="T623" s="744"/>
      <c r="U623" s="21"/>
      <c r="Z623" s="756"/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55" t="s">
        <v>112</v>
      </c>
      <c r="B624" s="15" t="s">
        <v>53</v>
      </c>
      <c r="C624" s="751" t="str">
        <f>VLOOKUP($C603,'2026年度(1年後期)'!$B$5:$N$207,COLUMN('2026年度(1年後期)'!$K$5),0)&amp;""</f>
        <v/>
      </c>
      <c r="D624" s="752"/>
      <c r="E624" s="757" t="str">
        <f>VLOOKUP($C603,'2026年度(2年後期)'!$B$5:$N$207,COLUMN('2026年度(2年後期)'!$K$5),0)&amp;""</f>
        <v/>
      </c>
      <c r="F624" s="752"/>
      <c r="G624" s="757" t="str">
        <f>VLOOKUP($C603,'2026年度(3年後期)'!$B$5:$N$207,COLUMN('2026年度(3年後期)'!$K$5),0)&amp;""</f>
        <v/>
      </c>
      <c r="H624" s="752"/>
      <c r="I624" s="757" t="str">
        <f>VLOOKUP($C603,'2026年度(4年後期)'!$B$5:$N$206,COLUMN('2026年度(4年後期)'!$K$5),0)&amp;""</f>
        <v/>
      </c>
      <c r="J624" s="752"/>
      <c r="K624" s="753" t="str">
        <f>VLOOKUP($C603,'2026年度(助産後期)'!$B$5:$N$207,COLUMN('2026年度(助産後期)'!$K$5),0)&amp;""</f>
        <v/>
      </c>
      <c r="L624" s="753"/>
      <c r="M624" s="751" t="str">
        <f>VLOOKUP($C603,'2026年度(M1後期)'!$B$5:$N$207,COLUMN('2026年度(M1後期)'!$K$5),0)&amp;""</f>
        <v/>
      </c>
      <c r="N624" s="752"/>
      <c r="O624" s="753" t="str">
        <f>VLOOKUP($C603,'2026年度(M2後期)'!$B$5:$N$207,COLUMN('2026年度(M2後期)'!$K$5),0)&amp;""</f>
        <v/>
      </c>
      <c r="P624" s="752"/>
      <c r="Q624" s="753" t="str">
        <f>VLOOKUP($C603,'2026年度(D1後期)'!$B$5:$N$207,COLUMN('2026年度(D1後期)'!$K$5),0)&amp;""</f>
        <v/>
      </c>
      <c r="R624" s="752"/>
      <c r="S624" s="753" t="str">
        <f>VLOOKUP($C603,'2026年度(D23後期)'!$B$5:$N$207,COLUMN('2026年度(D23後期)'!$K$5),0)&amp;""</f>
        <v/>
      </c>
      <c r="T624" s="752"/>
      <c r="U624" s="21"/>
      <c r="Z624" s="755" t="str">
        <f>A624</f>
        <v>５時限（16：50～18：20）</v>
      </c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</row>
    <row r="625" spans="1:74" ht="13.5" customHeight="1">
      <c r="A625" s="755"/>
      <c r="B625" s="15" t="s">
        <v>61</v>
      </c>
      <c r="C625" s="749" t="str">
        <f>IFERROR(VLOOKUP(C624,科目・教員!$A$2:$B$342,2,0),"")</f>
        <v/>
      </c>
      <c r="D625" s="748"/>
      <c r="E625" s="750" t="str">
        <f>IFERROR(VLOOKUP(E624,科目・教員!$A$2:$B$342,2,0),"")</f>
        <v/>
      </c>
      <c r="F625" s="748"/>
      <c r="G625" s="750" t="str">
        <f>IFERROR(VLOOKUP(G624,科目・教員!$A$2:$B$342,2,0),"")</f>
        <v/>
      </c>
      <c r="H625" s="748"/>
      <c r="I625" s="750" t="str">
        <f>IFERROR(VLOOKUP(I624,科目・教員!$A$2:$B$342,2,0),"")</f>
        <v/>
      </c>
      <c r="J625" s="748"/>
      <c r="K625" s="747" t="str">
        <f>IFERROR(VLOOKUP(K624,科目・教員!$A$2:$B$342,2,0),"")</f>
        <v/>
      </c>
      <c r="L625" s="747"/>
      <c r="M625" s="749" t="str">
        <f>IFERROR(VLOOKUP(M624,科目・教員!$A$2:$B$342,2,0),"")</f>
        <v/>
      </c>
      <c r="N625" s="748"/>
      <c r="O625" s="747" t="str">
        <f>IFERROR(VLOOKUP(O624,科目・教員!$A$2:$B$342,2,0),"")</f>
        <v/>
      </c>
      <c r="P625" s="748"/>
      <c r="Q625" s="747" t="str">
        <f>IFERROR(VLOOKUP(Q624,科目・教員!$A$2:$B$342,2,0),"")</f>
        <v/>
      </c>
      <c r="R625" s="748"/>
      <c r="S625" s="747" t="str">
        <f>IFERROR(VLOOKUP(S624,科目・教員!$A$2:$B$342,2,0),"")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5"/>
      <c r="B626" s="15" t="s">
        <v>65</v>
      </c>
      <c r="C626" s="749" t="str">
        <f>VLOOKUP($C603,'2026年度(1年後期)'!$B$5:$N$207,COLUMN('2026年度(1年後期)'!$K$5)+1,0)&amp;""</f>
        <v/>
      </c>
      <c r="D626" s="748"/>
      <c r="E626" s="750" t="str">
        <f>VLOOKUP($C603,'2026年度(2年後期)'!$B$5:$N$207,COLUMN('2026年度(2年後期)'!$K$5)+1,0)&amp;""</f>
        <v/>
      </c>
      <c r="F626" s="748"/>
      <c r="G626" s="750" t="str">
        <f>VLOOKUP($C603,'2026年度(3年後期)'!$B$5:$N$207,COLUMN('2026年度(3年後期)'!$K$5)+1,0)&amp;""</f>
        <v/>
      </c>
      <c r="H626" s="748"/>
      <c r="I626" s="750" t="str">
        <f>VLOOKUP($C603,'2026年度(4年後期)'!$B$5:$N$206,COLUMN('2026年度(4年後期)'!$K$5)+1,0)&amp;""</f>
        <v/>
      </c>
      <c r="J626" s="748"/>
      <c r="K626" s="747" t="str">
        <f>VLOOKUP($C603,'2026年度(助産後期)'!$B$5:$N$207,COLUMN('2026年度(助産後期)'!$K$5)+1,0)&amp;""</f>
        <v/>
      </c>
      <c r="L626" s="747"/>
      <c r="M626" s="749" t="str">
        <f>VLOOKUP($C603,'2026年度(M1後期)'!$B$5:$N$207,COLUMN('2026年度(M1後期)'!$K$5)+1,0)&amp;""</f>
        <v/>
      </c>
      <c r="N626" s="748"/>
      <c r="O626" s="747" t="str">
        <f>VLOOKUP($C603,'2026年度(M2後期)'!$B$5:$N$207,COLUMN('2026年度(M2後期)'!$K$5)+1,0)&amp;""</f>
        <v/>
      </c>
      <c r="P626" s="748"/>
      <c r="Q626" s="747" t="str">
        <f>VLOOKUP($C603,'2026年度(D1後期)'!$B$5:$N$207,COLUMN('2026年度(D1後期)'!$K$5)+1,0)&amp;""</f>
        <v/>
      </c>
      <c r="R626" s="748"/>
      <c r="S626" s="747" t="str">
        <f>VLOOKUP($C603,'2026年度(D23後期)'!$B$5:$N$207,COLUMN('2026年度(D23後期)'!$K$5)+1,0)&amp;""</f>
        <v/>
      </c>
      <c r="T626" s="748"/>
      <c r="U626" s="21"/>
      <c r="Z626" s="755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</row>
    <row r="627" spans="1:74" ht="13.5" customHeight="1">
      <c r="A627" s="756"/>
      <c r="B627" s="16" t="s">
        <v>68</v>
      </c>
      <c r="C627" s="746"/>
      <c r="D627" s="744"/>
      <c r="E627" s="743"/>
      <c r="F627" s="744"/>
      <c r="G627" s="743"/>
      <c r="H627" s="744"/>
      <c r="I627" s="743"/>
      <c r="J627" s="744"/>
      <c r="K627" s="745"/>
      <c r="L627" s="745"/>
      <c r="M627" s="746"/>
      <c r="N627" s="744"/>
      <c r="O627" s="745"/>
      <c r="P627" s="744"/>
      <c r="Q627" s="745"/>
      <c r="R627" s="744"/>
      <c r="S627" s="745"/>
      <c r="T627" s="744"/>
      <c r="U627" s="22"/>
      <c r="V627" s="19"/>
      <c r="W627" s="19"/>
      <c r="X627" s="19"/>
      <c r="Y627" s="19"/>
      <c r="Z627" s="756"/>
      <c r="AA627" s="735"/>
      <c r="AB627" s="735"/>
      <c r="AC627" s="735"/>
      <c r="AD627" s="735"/>
      <c r="AE627" s="735"/>
      <c r="AF627" s="735"/>
      <c r="AG627" s="735"/>
      <c r="AH627" s="735"/>
      <c r="AI627" s="735"/>
      <c r="AJ627" s="735"/>
      <c r="AK627" s="735"/>
      <c r="AL627" s="735"/>
      <c r="AM627" s="735"/>
      <c r="AN627" s="735"/>
      <c r="AO627" s="735"/>
      <c r="AP627" s="735"/>
      <c r="AQ627" s="735"/>
      <c r="AR627" s="735"/>
      <c r="AS627" s="735"/>
      <c r="AT627" s="735"/>
      <c r="AU627" s="735"/>
      <c r="AV627" s="735"/>
      <c r="AW627" s="735"/>
      <c r="AX627" s="735"/>
      <c r="AY627" s="735"/>
      <c r="AZ627" s="735"/>
      <c r="BA627" s="735"/>
      <c r="BB627" s="735"/>
      <c r="BC627" s="735"/>
      <c r="BD627" s="735"/>
      <c r="BE627" s="735"/>
      <c r="BF627" s="735"/>
      <c r="BG627" s="735"/>
      <c r="BH627" s="735"/>
      <c r="BI627" s="735"/>
      <c r="BJ627" s="735"/>
      <c r="BK627" s="735"/>
      <c r="BL627" s="735"/>
      <c r="BM627" s="735"/>
      <c r="BN627" s="735"/>
      <c r="BO627" s="735"/>
      <c r="BP627" s="735"/>
      <c r="BQ627" s="735"/>
      <c r="BR627" s="735"/>
      <c r="BS627" s="735"/>
      <c r="BT627" s="735"/>
      <c r="BU627" s="735"/>
      <c r="BV627" s="735"/>
    </row>
    <row r="628" spans="1:74" ht="21">
      <c r="A628" s="5"/>
      <c r="B628" s="6"/>
      <c r="C628" s="791">
        <f>C603+1</f>
        <v>46321</v>
      </c>
      <c r="D628" s="791"/>
      <c r="E628" s="791"/>
      <c r="F628" s="791"/>
      <c r="G628" s="791"/>
      <c r="H628" s="791"/>
      <c r="I628" s="791"/>
      <c r="J628" s="791"/>
      <c r="K628" s="791"/>
      <c r="L628" s="791"/>
      <c r="M628" s="791"/>
      <c r="N628" s="791"/>
      <c r="O628" s="791"/>
      <c r="P628" s="791"/>
      <c r="Q628" s="791"/>
      <c r="R628" s="791"/>
      <c r="S628" s="791"/>
      <c r="T628" s="791"/>
      <c r="U628" s="842">
        <f>C628</f>
        <v>46321</v>
      </c>
      <c r="V628" s="843"/>
      <c r="W628" s="843"/>
      <c r="X628" s="843"/>
      <c r="Y628" s="843"/>
      <c r="Z628" s="844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5" t="s">
        <v>52</v>
      </c>
      <c r="B629" s="12" t="s">
        <v>53</v>
      </c>
      <c r="C629" s="787" t="str">
        <f>VLOOKUP($C628,'2026年度(1年後期)'!$B$5:$N$207,COLUMN('2026年度(1年後期)'!$C$5),0)&amp;""</f>
        <v>心と発達</v>
      </c>
      <c r="D629" s="788"/>
      <c r="E629" s="771" t="str">
        <f>VLOOKUP($C628,'2026年度(2年後期)'!$B$5:$N$207,COLUMN('2026年度(2年後期)'!$C$5),0)&amp;""</f>
        <v>成人看護援助論Ⅱ</v>
      </c>
      <c r="F629" s="768"/>
      <c r="G629" s="771" t="str">
        <f>VLOOKUP($C628,'2026年度(3年後期)'!$B$5:$N$207,COLUMN('2026年度(3年後期)'!$C$5),0)&amp;""</f>
        <v/>
      </c>
      <c r="H629" s="768"/>
      <c r="I629" s="771" t="str">
        <f>VLOOKUP($C628,'2026年度(4年後期)'!$B$5:$N$206,COLUMN('2026年度(4年後期)'!$C$5),0)&amp;""</f>
        <v/>
      </c>
      <c r="J629" s="768"/>
      <c r="K629" s="752" t="str">
        <f>VLOOKUP($C628,'2026年度(助産後期)'!$B$5:$N$207,COLUMN('2026年度(助産後期)'!$C$5),0)&amp;""</f>
        <v>助産学実習Ⅰ</v>
      </c>
      <c r="L629" s="769"/>
      <c r="M629" s="778" t="str">
        <f>VLOOKUP($C628,'2026年度(M1後期)'!$B$5:$N$207,COLUMN('2026年度(M1後期)'!$C$5),0)&amp;""</f>
        <v>政策医療看護倫理</v>
      </c>
      <c r="N629" s="769"/>
      <c r="O629" s="771" t="str">
        <f>VLOOKUP($C628,'2026年度(M2後期)'!$B$5:$N$207,COLUMN('2026年度(M2後期)'!$C$5),0)&amp;""</f>
        <v>特別研究</v>
      </c>
      <c r="P629" s="768"/>
      <c r="Q629" s="771" t="str">
        <f>VLOOKUP($C628,'2026年度(D1後期)'!$B$5:$N$207,COLUMN('2026年度(D1後期)'!$C$5),0)&amp;""</f>
        <v/>
      </c>
      <c r="R629" s="768"/>
      <c r="S629" s="752" t="str">
        <f>VLOOKUP($C628,'2026年度(D23後期)'!$B$5:$N$207,COLUMN('2026年度(D23後期)'!$C$5),0)&amp;""</f>
        <v>特別研究</v>
      </c>
      <c r="T629" s="768"/>
      <c r="U629" s="666" t="s">
        <v>193</v>
      </c>
      <c r="V629" s="651" t="s">
        <v>308</v>
      </c>
      <c r="Z629" s="754" t="str">
        <f>A629</f>
        <v xml:space="preserve">１時限（09：20～10：50） </v>
      </c>
      <c r="AA629" s="733" t="s">
        <v>249</v>
      </c>
      <c r="AB629" s="733"/>
      <c r="AC629" s="733"/>
      <c r="AD629" s="733"/>
      <c r="AE629" s="733"/>
      <c r="AF629" s="733"/>
      <c r="AG629" s="733" t="s">
        <v>282</v>
      </c>
      <c r="AH629" s="733"/>
      <c r="AI629" s="733"/>
      <c r="AJ629" s="733"/>
      <c r="AK629" s="733"/>
      <c r="AL629" s="733"/>
      <c r="AM629" s="733" t="s">
        <v>309</v>
      </c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 t="s">
        <v>310</v>
      </c>
      <c r="AX629" s="733"/>
      <c r="AY629" s="733"/>
      <c r="AZ629" s="733"/>
      <c r="BA629" s="733" t="s">
        <v>143</v>
      </c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</row>
    <row r="630" spans="1:74" ht="13.5" customHeight="1">
      <c r="A630" s="755"/>
      <c r="B630" s="15" t="s">
        <v>61</v>
      </c>
      <c r="C630" s="785" t="str">
        <f>IFERROR(VLOOKUP(C629,科目・教員!$A$2:$B$342,2,0),"")</f>
        <v>松本　聡子</v>
      </c>
      <c r="D630" s="786"/>
      <c r="E630" s="762" t="str">
        <f>IFERROR(VLOOKUP(E629,科目・教員!$A$2:$B$342,2,0),"")</f>
        <v>藤澤　雄太</v>
      </c>
      <c r="F630" s="761"/>
      <c r="G630" s="762" t="str">
        <f>IFERROR(VLOOKUP(G629,科目・教員!$A$2:$B$342,2,0),"")</f>
        <v/>
      </c>
      <c r="H630" s="761"/>
      <c r="I630" s="762" t="str">
        <f>IFERROR(VLOOKUP(I629,科目・教員!$A$2:$B$342,2,0),"")</f>
        <v/>
      </c>
      <c r="J630" s="761"/>
      <c r="K630" s="748" t="str">
        <f>IFERROR(VLOOKUP(K629,科目・教員!$A$2:$B$342,2,0),"")</f>
        <v>池田　真弓</v>
      </c>
      <c r="L630" s="764"/>
      <c r="M630" s="760" t="str">
        <f>IFERROR(VLOOKUP(M629,科目・教員!$A$2:$B$342,2,0),"")</f>
        <v>来生　奈巳子</v>
      </c>
      <c r="N630" s="761"/>
      <c r="O630" s="762" t="str">
        <f>IFERROR(VLOOKUP(O629,科目・教員!$A$2:$B$342,2,0),"")</f>
        <v/>
      </c>
      <c r="P630" s="761"/>
      <c r="Q630" s="762" t="str">
        <f>IFERROR(VLOOKUP(Q629,科目・教員!$A$2:$B$342,2,0),"")</f>
        <v/>
      </c>
      <c r="R630" s="761"/>
      <c r="S630" s="748" t="str">
        <f>IFERROR(VLOOKUP(S629,科目・教員!$A$2:$B$342,2,0),"")</f>
        <v/>
      </c>
      <c r="T630" s="761"/>
      <c r="U630" s="666" t="s">
        <v>96</v>
      </c>
      <c r="V630" s="651" t="s">
        <v>309</v>
      </c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5"/>
      <c r="B631" s="15" t="s">
        <v>65</v>
      </c>
      <c r="C631" s="785" t="str">
        <f>VLOOKUP($C628,'2026年度(1年後期)'!$B$5:$N$207,COLUMN('2026年度(1年後期)'!$C$5)+1,0)&amp;""</f>
        <v>201</v>
      </c>
      <c r="D631" s="786"/>
      <c r="E631" s="762" t="str">
        <f>VLOOKUP($C628,'2026年度(2年後期)'!$B$5:$N$207,COLUMN('2026年度(2年後期)'!$C$5)+1,0)&amp;""</f>
        <v>101</v>
      </c>
      <c r="F631" s="761"/>
      <c r="G631" s="762" t="str">
        <f>VLOOKUP($C628,'2026年度(3年後期)'!$B$5:$N$207,COLUMN('2026年度(3年後期)'!$C$5)+1,0)&amp;""</f>
        <v/>
      </c>
      <c r="H631" s="761"/>
      <c r="I631" s="762" t="str">
        <f>VLOOKUP($C628,'2026年度(4年後期)'!$B$5:$N$206,COLUMN('2026年度(4年後期)'!$C$5)+1,0)&amp;""</f>
        <v/>
      </c>
      <c r="J631" s="761"/>
      <c r="K631" s="748" t="str">
        <f>VLOOKUP($C628,'2026年度(助産後期)'!$B$5:$N$207,COLUMN('2026年度(助産後期)'!$C$5)+1,0)&amp;""</f>
        <v/>
      </c>
      <c r="L631" s="764"/>
      <c r="M631" s="760" t="str">
        <f>VLOOKUP($C628,'2026年度(M1後期)'!$B$5:$N$207,COLUMN('2026年度(M1後期)'!$C$5)+1,0)&amp;""</f>
        <v>臨床講義室1</v>
      </c>
      <c r="N631" s="761"/>
      <c r="O631" s="762" t="str">
        <f>VLOOKUP($C628,'2026年度(M2後期)'!$B$5:$N$207,COLUMN('2026年度(M2後期)'!$C$5)+1,0)&amp;""</f>
        <v/>
      </c>
      <c r="P631" s="761"/>
      <c r="Q631" s="762" t="str">
        <f>VLOOKUP($C628,'2026年度(D1後期)'!$B$5:$N$207,COLUMN('2026年度(D1後期)'!$C$5)+1,0)&amp;""</f>
        <v/>
      </c>
      <c r="R631" s="761"/>
      <c r="S631" s="748" t="str">
        <f>VLOOKUP($C628,'2026年度(D23後期)'!$B$5:$N$207,COLUMN('2026年度(D23後期)'!$C$5)+1,0)&amp;""</f>
        <v/>
      </c>
      <c r="T631" s="761"/>
      <c r="U631" s="666" t="s">
        <v>311</v>
      </c>
      <c r="V631" s="651" t="s">
        <v>312</v>
      </c>
      <c r="Z631" s="755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</row>
    <row r="632" spans="1:74" ht="13.5" customHeight="1">
      <c r="A632" s="756"/>
      <c r="B632" s="16" t="s">
        <v>68</v>
      </c>
      <c r="C632" s="792" t="s">
        <v>284</v>
      </c>
      <c r="D632" s="793"/>
      <c r="E632" s="743"/>
      <c r="F632" s="765"/>
      <c r="G632" s="743"/>
      <c r="H632" s="765"/>
      <c r="I632" s="743"/>
      <c r="J632" s="765"/>
      <c r="K632" s="745"/>
      <c r="L632" s="766"/>
      <c r="M632" s="776"/>
      <c r="N632" s="765"/>
      <c r="O632" s="743"/>
      <c r="P632" s="765"/>
      <c r="Q632" s="743"/>
      <c r="R632" s="765"/>
      <c r="S632" s="745"/>
      <c r="T632" s="765"/>
      <c r="U632" s="666" t="s">
        <v>101</v>
      </c>
      <c r="V632" s="651" t="s">
        <v>313</v>
      </c>
      <c r="Z632" s="756"/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55" t="s">
        <v>73</v>
      </c>
      <c r="B633" s="15" t="s">
        <v>53</v>
      </c>
      <c r="C633" s="767" t="str">
        <f>VLOOKUP($C628,'2026年度(1年後期)'!$B$5:$N$207,COLUMN('2026年度(1年後期)'!$E$5),0)&amp;""</f>
        <v>生活援助論Ⅱ
(ABCD)</v>
      </c>
      <c r="D633" s="768"/>
      <c r="E633" s="771" t="str">
        <f>VLOOKUP($C628,'2026年度(2年後期)'!$B$5:$N$207,COLUMN('2026年度(2年後期)'!$E$5),0)&amp;""</f>
        <v>老年看護学概論</v>
      </c>
      <c r="F633" s="768"/>
      <c r="G633" s="771" t="str">
        <f>VLOOKUP($C628,'2026年度(3年後期)'!$B$5:$N$207,COLUMN('2026年度(3年後期)'!$E$5),0)&amp;""</f>
        <v/>
      </c>
      <c r="H633" s="768"/>
      <c r="I633" s="771" t="str">
        <f>VLOOKUP($C628,'2026年度(4年後期)'!$B$5:$N$206,COLUMN('2026年度(4年後期)'!$E$5),0)&amp;""</f>
        <v/>
      </c>
      <c r="J633" s="768"/>
      <c r="K633" s="752" t="str">
        <f>VLOOKUP($C628,'2026年度(助産後期)'!$B$5:$N$207,COLUMN('2026年度(助産後期)'!$E$5),0)&amp;""</f>
        <v>助産学実習Ⅰ</v>
      </c>
      <c r="L633" s="769"/>
      <c r="M633" s="767" t="str">
        <f>VLOOKUP($C628,'2026年度(M1後期)'!$B$5:$N$207,COLUMN('2026年度(M1後期)'!$E$5),0)&amp;""</f>
        <v>政策医療看護倫理</v>
      </c>
      <c r="N633" s="768"/>
      <c r="O633" s="752" t="str">
        <f>VLOOKUP($C628,'2026年度(M2後期)'!$B$5:$N$207,COLUMN('2026年度(M2後期)'!$E$5),0)&amp;""</f>
        <v>特別研究</v>
      </c>
      <c r="P633" s="768"/>
      <c r="Q633" s="752" t="str">
        <f>VLOOKUP($C628,'2026年度(D1後期)'!$B$5:$N$207,COLUMN('2026年度(D1後期)'!$E$5),0)&amp;""</f>
        <v/>
      </c>
      <c r="R633" s="768"/>
      <c r="S633" s="752" t="str">
        <f>VLOOKUP($C628,'2026年度(D23後期)'!$B$5:$N$207,COLUMN('2026年度(D23後期)'!$E$5),0)&amp;""</f>
        <v>特別研究</v>
      </c>
      <c r="T633" s="768"/>
      <c r="U633" s="665"/>
      <c r="Z633" s="755" t="str">
        <f>A633</f>
        <v>２時限（11：00～12：30）</v>
      </c>
      <c r="AA633" s="733" t="s">
        <v>314</v>
      </c>
      <c r="AB633" s="733"/>
      <c r="AC633" s="733"/>
      <c r="AD633" s="733"/>
      <c r="AE633" s="733"/>
      <c r="AF633" s="733"/>
      <c r="AG633" s="733" t="s">
        <v>297</v>
      </c>
      <c r="AH633" s="733" t="s">
        <v>297</v>
      </c>
      <c r="AI633" s="733"/>
      <c r="AJ633" s="733"/>
      <c r="AK633" s="733"/>
      <c r="AL633" s="733" t="s">
        <v>297</v>
      </c>
      <c r="AM633" s="733" t="s">
        <v>309</v>
      </c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 t="s">
        <v>310</v>
      </c>
      <c r="AX633" s="733"/>
      <c r="AY633" s="733"/>
      <c r="AZ633" s="733"/>
      <c r="BA633" s="733" t="s">
        <v>143</v>
      </c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</row>
    <row r="634" spans="1:74" ht="13.5" customHeight="1">
      <c r="A634" s="755"/>
      <c r="B634" s="15" t="s">
        <v>61</v>
      </c>
      <c r="C634" s="763" t="str">
        <f>IFERROR(VLOOKUP(C633,科目・教員!$A$2:$B$342,2,0),"")</f>
        <v/>
      </c>
      <c r="D634" s="761"/>
      <c r="E634" s="762" t="str">
        <f>IFERROR(VLOOKUP(E633,科目・教員!$A$2:$B$342,2,0),"")</f>
        <v>綿貫　成明</v>
      </c>
      <c r="F634" s="761"/>
      <c r="G634" s="762" t="str">
        <f>IFERROR(VLOOKUP(G633,科目・教員!$A$2:$B$342,2,0),"")</f>
        <v/>
      </c>
      <c r="H634" s="761"/>
      <c r="I634" s="762" t="str">
        <f>IFERROR(VLOOKUP(I633,科目・教員!$A$2:$B$342,2,0),"")</f>
        <v/>
      </c>
      <c r="J634" s="761"/>
      <c r="K634" s="748" t="str">
        <f>IFERROR(VLOOKUP(K633,科目・教員!$A$2:$B$342,2,0),"")</f>
        <v>池田　真弓</v>
      </c>
      <c r="L634" s="764"/>
      <c r="M634" s="763" t="str">
        <f>IFERROR(VLOOKUP(M633,科目・教員!$A$2:$B$342,2,0),"")</f>
        <v>来生　奈巳子</v>
      </c>
      <c r="N634" s="761"/>
      <c r="O634" s="748" t="str">
        <f>IFERROR(VLOOKUP(O633,科目・教員!$A$2:$B$342,2,0),"")</f>
        <v/>
      </c>
      <c r="P634" s="761"/>
      <c r="Q634" s="748" t="str">
        <f>IFERROR(VLOOKUP(Q633,科目・教員!$A$2:$B$342,2,0),"")</f>
        <v/>
      </c>
      <c r="R634" s="761"/>
      <c r="S634" s="748" t="str">
        <f>IFERROR(VLOOKUP(S633,科目・教員!$A$2:$B$342,2,0),"")</f>
        <v/>
      </c>
      <c r="T634" s="761"/>
      <c r="U634" s="665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55"/>
      <c r="B635" s="15" t="s">
        <v>65</v>
      </c>
      <c r="C635" s="763" t="str">
        <f>VLOOKUP($C628,'2026年度(1年後期)'!$B$5:$N$207,COLUMN('2026年度(1年後期)'!$E$5)+1,0)&amp;""</f>
        <v>基礎実･201･202</v>
      </c>
      <c r="D635" s="761"/>
      <c r="E635" s="762" t="str">
        <f>VLOOKUP($C628,'2026年度(2年後期)'!$B$5:$N$207,COLUMN('2026年度(2年後期)'!$E$5)+1,0)&amp;""</f>
        <v>101</v>
      </c>
      <c r="F635" s="761"/>
      <c r="G635" s="762" t="str">
        <f>VLOOKUP($C628,'2026年度(3年後期)'!$B$5:$N$207,COLUMN('2026年度(3年後期)'!$E$5)+1,0)&amp;""</f>
        <v/>
      </c>
      <c r="H635" s="761"/>
      <c r="I635" s="762" t="str">
        <f>VLOOKUP($C628,'2026年度(4年後期)'!$B$5:$N$206,COLUMN('2026年度(4年後期)'!$E$5)+1,0)&amp;""</f>
        <v/>
      </c>
      <c r="J635" s="761"/>
      <c r="K635" s="748" t="str">
        <f>VLOOKUP($C628,'2026年度(助産後期)'!$B$5:$N$207,COLUMN('2026年度(助産後期)'!$E$5)+1,0)&amp;""</f>
        <v/>
      </c>
      <c r="L635" s="764"/>
      <c r="M635" s="763" t="str">
        <f>VLOOKUP($C628,'2026年度(M1後期)'!$B$5:$N$207,COLUMN('2026年度(M1後期)'!$E$5)+1,0)&amp;""</f>
        <v>臨床講義室1</v>
      </c>
      <c r="N635" s="761"/>
      <c r="O635" s="748" t="str">
        <f>VLOOKUP($C628,'2026年度(M2後期)'!$B$5:$N$207,COLUMN('2026年度(M2後期)'!$E$5)+1,0)&amp;""</f>
        <v/>
      </c>
      <c r="P635" s="761"/>
      <c r="Q635" s="748" t="str">
        <f>VLOOKUP($C628,'2026年度(D1後期)'!$B$5:$N$207,COLUMN('2026年度(D1後期)'!$E$5)+1,0)&amp;""</f>
        <v/>
      </c>
      <c r="R635" s="761"/>
      <c r="S635" s="748" t="str">
        <f>VLOOKUP($C628,'2026年度(D23後期)'!$B$5:$N$207,COLUMN('2026年度(D23後期)'!$E$5)+1,0)&amp;""</f>
        <v/>
      </c>
      <c r="T635" s="761"/>
      <c r="U635" s="665"/>
      <c r="Z635" s="755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</row>
    <row r="636" spans="1:74" ht="13.5" customHeight="1">
      <c r="A636" s="770"/>
      <c r="B636" s="16" t="s">
        <v>68</v>
      </c>
      <c r="C636" s="746"/>
      <c r="D636" s="744"/>
      <c r="E636" s="743"/>
      <c r="F636" s="744"/>
      <c r="G636" s="743"/>
      <c r="H636" s="744"/>
      <c r="I636" s="743"/>
      <c r="J636" s="744"/>
      <c r="K636" s="745"/>
      <c r="L636" s="745"/>
      <c r="M636" s="746"/>
      <c r="N636" s="744"/>
      <c r="O636" s="745"/>
      <c r="P636" s="744"/>
      <c r="Q636" s="745"/>
      <c r="R636" s="744"/>
      <c r="S636" s="745"/>
      <c r="T636" s="744"/>
      <c r="U636" s="665"/>
      <c r="Z636" s="756"/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54" t="s">
        <v>79</v>
      </c>
      <c r="B637" s="17" t="s">
        <v>80</v>
      </c>
      <c r="C637" s="767"/>
      <c r="D637" s="768"/>
      <c r="E637" s="771"/>
      <c r="F637" s="768"/>
      <c r="G637" s="771"/>
      <c r="H637" s="768"/>
      <c r="I637" s="771"/>
      <c r="J637" s="768"/>
      <c r="K637" s="752"/>
      <c r="L637" s="769"/>
      <c r="M637" s="767"/>
      <c r="N637" s="768"/>
      <c r="O637" s="752"/>
      <c r="P637" s="768"/>
      <c r="Q637" s="752"/>
      <c r="R637" s="768"/>
      <c r="S637" s="752"/>
      <c r="T637" s="768"/>
      <c r="U637" s="21"/>
      <c r="Z637" s="755" t="str">
        <f>A637</f>
        <v>昼休み（12：30～13：30）</v>
      </c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 t="s">
        <v>309</v>
      </c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</row>
    <row r="638" spans="1:74" ht="13.5" customHeight="1">
      <c r="A638" s="755"/>
      <c r="B638" s="17" t="s">
        <v>83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5"/>
      <c r="B639" s="17" t="s">
        <v>65</v>
      </c>
      <c r="C639" s="763"/>
      <c r="D639" s="761"/>
      <c r="E639" s="762"/>
      <c r="F639" s="761"/>
      <c r="G639" s="762"/>
      <c r="H639" s="761"/>
      <c r="I639" s="762"/>
      <c r="J639" s="761"/>
      <c r="K639" s="748"/>
      <c r="L639" s="764"/>
      <c r="M639" s="763"/>
      <c r="N639" s="761"/>
      <c r="O639" s="748"/>
      <c r="P639" s="761"/>
      <c r="Q639" s="748"/>
      <c r="R639" s="761"/>
      <c r="S639" s="748"/>
      <c r="T639" s="761"/>
      <c r="U639" s="21"/>
      <c r="Z639" s="755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</row>
    <row r="640" spans="1:74" ht="13.5" customHeight="1">
      <c r="A640" s="756"/>
      <c r="B640" s="18" t="s">
        <v>68</v>
      </c>
      <c r="C640" s="772"/>
      <c r="D640" s="773"/>
      <c r="E640" s="774"/>
      <c r="F640" s="773"/>
      <c r="G640" s="774"/>
      <c r="H640" s="773"/>
      <c r="I640" s="774"/>
      <c r="J640" s="773"/>
      <c r="K640" s="775"/>
      <c r="L640" s="775"/>
      <c r="M640" s="772"/>
      <c r="N640" s="773"/>
      <c r="O640" s="775"/>
      <c r="P640" s="773"/>
      <c r="Q640" s="775"/>
      <c r="R640" s="773"/>
      <c r="S640" s="775"/>
      <c r="T640" s="773"/>
      <c r="U640" s="21"/>
      <c r="Z640" s="756"/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55" t="s">
        <v>87</v>
      </c>
      <c r="B641" s="15" t="s">
        <v>53</v>
      </c>
      <c r="C641" s="751" t="str">
        <f>VLOOKUP($C628,'2026年度(1年後期)'!$B$5:$N$207,COLUMN('2026年度(1年後期)'!$G$5),0)&amp;""</f>
        <v>微生物と人間</v>
      </c>
      <c r="D641" s="752"/>
      <c r="E641" s="806" t="str">
        <f>VLOOKUP($C628,'2026年度(2年後期)'!$B$5:$N$207,COLUMN('2026年度(2年後期)'!$G$5),0)&amp;""</f>
        <v>英語Ⅳ</v>
      </c>
      <c r="F641" s="784"/>
      <c r="G641" s="757" t="str">
        <f>VLOOKUP($C628,'2026年度(3年後期)'!$B$5:$N$207,COLUMN('2026年度(3年後期)'!$G$5),0)&amp;""</f>
        <v/>
      </c>
      <c r="H641" s="752"/>
      <c r="I641" s="757" t="str">
        <f>VLOOKUP($C628,'2026年度(4年後期)'!$B$5:$N$206,COLUMN('2026年度(4年後期)'!$G$5),0)&amp;""</f>
        <v/>
      </c>
      <c r="J641" s="752"/>
      <c r="K641" s="753" t="str">
        <f>VLOOKUP($C628,'2026年度(助産後期)'!$B$5:$N$207,COLUMN('2026年度(助産後期)'!$G$5),0)&amp;""</f>
        <v>助産学実習Ⅰ</v>
      </c>
      <c r="L641" s="753"/>
      <c r="M641" s="751" t="str">
        <f>VLOOKUP($C628,'2026年度(M1後期)'!$B$5:$N$207,COLUMN('2026年度(M1後期)'!$G$5),0)&amp;""</f>
        <v>看護理論</v>
      </c>
      <c r="N641" s="752"/>
      <c r="O641" s="753" t="str">
        <f>VLOOKUP($C628,'2026年度(M2後期)'!$B$5:$N$207,COLUMN('2026年度(M2後期)'!$G$5),0)&amp;""</f>
        <v>特別研究</v>
      </c>
      <c r="P641" s="752"/>
      <c r="Q641" s="753" t="str">
        <f>VLOOKUP($C628,'2026年度(D1後期)'!$B$5:$N$207,COLUMN('2026年度(D1後期)'!$G$5),0)&amp;""</f>
        <v/>
      </c>
      <c r="R641" s="752"/>
      <c r="S641" s="753" t="str">
        <f>VLOOKUP($C628,'2026年度(D23後期)'!$B$5:$N$207,COLUMN('2026年度(D23後期)'!$G$5),0)&amp;""</f>
        <v>特別研究</v>
      </c>
      <c r="T641" s="752"/>
      <c r="U641" s="601" t="s">
        <v>315</v>
      </c>
      <c r="V641" s="622" t="s">
        <v>301</v>
      </c>
      <c r="W641" s="653" t="s">
        <v>88</v>
      </c>
      <c r="X641" s="622" t="s">
        <v>301</v>
      </c>
      <c r="Y641" s="612" t="s">
        <v>316</v>
      </c>
      <c r="Z641" s="755" t="str">
        <f>A641</f>
        <v>３時限（13：30～15：00）</v>
      </c>
      <c r="AA641" s="733" t="s">
        <v>133</v>
      </c>
      <c r="AB641" s="733"/>
      <c r="AC641" s="733"/>
      <c r="AD641" s="733"/>
      <c r="AE641" s="733"/>
      <c r="AF641" s="733"/>
      <c r="AG641" s="733" t="s">
        <v>146</v>
      </c>
      <c r="AH641" s="733" t="s">
        <v>275</v>
      </c>
      <c r="AI641" s="733"/>
      <c r="AJ641" s="733"/>
      <c r="AK641" s="733"/>
      <c r="AL641" s="733"/>
      <c r="AM641" s="733" t="s">
        <v>309</v>
      </c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 t="s">
        <v>317</v>
      </c>
      <c r="AX641" s="733"/>
      <c r="AY641" s="733" t="s">
        <v>57</v>
      </c>
      <c r="AZ641" s="733"/>
      <c r="BA641" s="733" t="s">
        <v>262</v>
      </c>
      <c r="BB641" s="733"/>
      <c r="BC641" s="733"/>
      <c r="BD641" s="733"/>
      <c r="BE641" s="733"/>
      <c r="BF641" s="733"/>
      <c r="BG641" s="733"/>
      <c r="BH641" s="733"/>
      <c r="BI641" s="733" t="s">
        <v>76</v>
      </c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</row>
    <row r="642" spans="1:74" ht="13.5" customHeight="1">
      <c r="A642" s="755"/>
      <c r="B642" s="15" t="s">
        <v>61</v>
      </c>
      <c r="C642" s="749" t="str">
        <f>IFERROR(VLOOKUP(C641,科目・教員!$A$2:$B$342,2,0),"")</f>
        <v>森　那美子</v>
      </c>
      <c r="D642" s="748"/>
      <c r="E642" s="805" t="str">
        <f>IFERROR(VLOOKUP(E641,科目・教員!$A$2:$B$342,2,0),"")</f>
        <v>ﾊﾟｳﾗ･ﾍﾞﾙｳﾞｧﾝｹﾙ</v>
      </c>
      <c r="F642" s="782"/>
      <c r="G642" s="750" t="str">
        <f>IFERROR(VLOOKUP(G641,科目・教員!$A$2:$B$342,2,0),"")</f>
        <v/>
      </c>
      <c r="H642" s="748"/>
      <c r="I642" s="750" t="str">
        <f>IFERROR(VLOOKUP(I641,科目・教員!$A$2:$B$342,2,0),"")</f>
        <v/>
      </c>
      <c r="J642" s="748"/>
      <c r="K642" s="747" t="str">
        <f>IFERROR(VLOOKUP(K641,科目・教員!$A$2:$B$342,2,0),"")</f>
        <v>池田　真弓</v>
      </c>
      <c r="L642" s="747"/>
      <c r="M642" s="749" t="str">
        <f>IFERROR(VLOOKUP(M641,科目・教員!$A$2:$B$342,2,0),"")</f>
        <v>亀岡　智美</v>
      </c>
      <c r="N642" s="748"/>
      <c r="O642" s="747" t="str">
        <f>IFERROR(VLOOKUP(O641,科目・教員!$A$2:$B$342,2,0),"")</f>
        <v/>
      </c>
      <c r="P642" s="748"/>
      <c r="Q642" s="747" t="str">
        <f>IFERROR(VLOOKUP(Q641,科目・教員!$A$2:$B$342,2,0),"")</f>
        <v/>
      </c>
      <c r="R642" s="748"/>
      <c r="S642" s="747" t="str">
        <f>IFERROR(VLOOKUP(S641,科目・教員!$A$2:$B$342,2,0),"")</f>
        <v/>
      </c>
      <c r="T642" s="748"/>
      <c r="U642" s="601" t="s">
        <v>317</v>
      </c>
      <c r="V642" s="622" t="s">
        <v>57</v>
      </c>
      <c r="W642" s="653" t="s">
        <v>275</v>
      </c>
      <c r="X642" s="622" t="s">
        <v>96</v>
      </c>
      <c r="Y642" s="612" t="s">
        <v>77</v>
      </c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55"/>
      <c r="B643" s="15" t="s">
        <v>65</v>
      </c>
      <c r="C643" s="749" t="str">
        <f>VLOOKUP($C628,'2026年度(1年後期)'!$B$5:$N$207,COLUMN('2026年度(1年後期)'!$G$5)+1,0)&amp;""</f>
        <v>101</v>
      </c>
      <c r="D643" s="748"/>
      <c r="E643" s="805" t="str">
        <f>VLOOKUP($C628,'2026年度(2年後期)'!$B$5:$N$207,COLUMN('2026年度(2年後期)'!$G$5)+1,0)&amp;""</f>
        <v>201</v>
      </c>
      <c r="F643" s="782"/>
      <c r="G643" s="750" t="str">
        <f>VLOOKUP($C628,'2026年度(3年後期)'!$B$5:$N$207,COLUMN('2026年度(3年後期)'!$G$5)+1,0)&amp;""</f>
        <v/>
      </c>
      <c r="H643" s="748"/>
      <c r="I643" s="750" t="str">
        <f>VLOOKUP($C628,'2026年度(4年後期)'!$B$5:$N$206,COLUMN('2026年度(4年後期)'!$G$5)+1,0)&amp;""</f>
        <v/>
      </c>
      <c r="J643" s="748"/>
      <c r="K643" s="747" t="str">
        <f>VLOOKUP($C628,'2026年度(助産後期)'!$B$5:$N$207,COLUMN('2026年度(助産後期)'!$G$5)+1,0)&amp;""</f>
        <v/>
      </c>
      <c r="L643" s="747"/>
      <c r="M643" s="749" t="str">
        <f>VLOOKUP($C628,'2026年度(M1後期)'!$B$5:$N$207,COLUMN('2026年度(M1後期)'!$G$5)+1,0)&amp;""</f>
        <v>オンライン</v>
      </c>
      <c r="N643" s="748"/>
      <c r="O643" s="747" t="str">
        <f>VLOOKUP($C628,'2026年度(M2後期)'!$B$5:$N$207,COLUMN('2026年度(M2後期)'!$G$5)+1,0)&amp;""</f>
        <v/>
      </c>
      <c r="P643" s="748"/>
      <c r="Q643" s="747" t="str">
        <f>VLOOKUP($C628,'2026年度(D1後期)'!$B$5:$N$207,COLUMN('2026年度(D1後期)'!$G$5)+1,0)&amp;""</f>
        <v/>
      </c>
      <c r="R643" s="748"/>
      <c r="S643" s="747" t="str">
        <f>VLOOKUP($C628,'2026年度(D23後期)'!$B$5:$N$207,COLUMN('2026年度(D23後期)'!$G$5)+1,0)&amp;""</f>
        <v/>
      </c>
      <c r="T643" s="748"/>
      <c r="U643" s="601" t="s">
        <v>101</v>
      </c>
      <c r="V643" s="622" t="s">
        <v>67</v>
      </c>
      <c r="W643" s="653" t="s">
        <v>318</v>
      </c>
      <c r="X643" s="622" t="s">
        <v>263</v>
      </c>
      <c r="Y643" s="612" t="s">
        <v>76</v>
      </c>
      <c r="Z643" s="755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</row>
    <row r="644" spans="1:74" ht="13.5" customHeight="1">
      <c r="A644" s="770"/>
      <c r="B644" s="16" t="s">
        <v>68</v>
      </c>
      <c r="C644" s="746"/>
      <c r="D644" s="744"/>
      <c r="E644" s="792" t="s">
        <v>147</v>
      </c>
      <c r="F644" s="793"/>
      <c r="G644" s="743"/>
      <c r="H644" s="744"/>
      <c r="I644" s="743"/>
      <c r="J644" s="744"/>
      <c r="K644" s="745"/>
      <c r="L644" s="745"/>
      <c r="M644" s="746"/>
      <c r="N644" s="744"/>
      <c r="O644" s="745"/>
      <c r="P644" s="744"/>
      <c r="Q644" s="745"/>
      <c r="R644" s="744"/>
      <c r="S644" s="745"/>
      <c r="T644" s="744"/>
      <c r="U644" s="601" t="s">
        <v>319</v>
      </c>
      <c r="V644" s="622" t="s">
        <v>70</v>
      </c>
      <c r="W644" s="653"/>
      <c r="X644" s="622" t="s">
        <v>320</v>
      </c>
      <c r="Y644" s="612" t="s">
        <v>78</v>
      </c>
      <c r="Z644" s="756"/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55" t="s">
        <v>103</v>
      </c>
      <c r="B645" s="15" t="s">
        <v>53</v>
      </c>
      <c r="C645" s="783" t="str">
        <f>VLOOKUP($C628,'2026年度(1年後期)'!$B$5:$N$207,COLUMN('2026年度(1年後期)'!$I$5),0)&amp;""</f>
        <v>英語Ⅱ</v>
      </c>
      <c r="D645" s="784"/>
      <c r="E645" s="757" t="str">
        <f>VLOOKUP($C628,'2026年度(2年後期)'!$B$5:$N$207,COLUMN('2026年度(2年後期)'!$I$5),0)&amp;""</f>
        <v>地域･在宅看護学概論</v>
      </c>
      <c r="F645" s="752"/>
      <c r="G645" s="757" t="str">
        <f>VLOOKUP($C628,'2026年度(3年後期)'!$B$5:$N$207,COLUMN('2026年度(3年後期)'!$I$5),0)&amp;""</f>
        <v/>
      </c>
      <c r="H645" s="752"/>
      <c r="I645" s="757" t="str">
        <f>VLOOKUP($C628,'2026年度(4年後期)'!$B$5:$N$206,COLUMN('2026年度(4年後期)'!$I$5),0)&amp;""</f>
        <v/>
      </c>
      <c r="J645" s="752"/>
      <c r="K645" s="753" t="str">
        <f>VLOOKUP($C628,'2026年度(助産後期)'!$B$5:$N$207,COLUMN('2026年度(助産後期)'!$I$5),0)&amp;""</f>
        <v>助産学実習Ⅰ</v>
      </c>
      <c r="L645" s="753"/>
      <c r="M645" s="751" t="str">
        <f>VLOOKUP($C628,'2026年度(M1後期)'!$B$5:$N$207,COLUMN('2026年度(M1後期)'!$I$5),0)&amp;""</f>
        <v>看護理論</v>
      </c>
      <c r="N645" s="752"/>
      <c r="O645" s="753" t="str">
        <f>VLOOKUP($C628,'2026年度(M2後期)'!$B$5:$N$207,COLUMN('2026年度(M2後期)'!$I$5),0)&amp;""</f>
        <v>特別研究</v>
      </c>
      <c r="P645" s="752"/>
      <c r="Q645" s="753" t="str">
        <f>VLOOKUP($C628,'2026年度(D1後期)'!$B$5:$N$207,COLUMN('2026年度(D1後期)'!$I$5),0)&amp;""</f>
        <v/>
      </c>
      <c r="R645" s="752"/>
      <c r="S645" s="753" t="str">
        <f>VLOOKUP($C628,'2026年度(D23後期)'!$B$5:$N$207,COLUMN('2026年度(D23後期)'!$I$5),0)&amp;""</f>
        <v>特別研究</v>
      </c>
      <c r="T645" s="752"/>
      <c r="U645" s="601"/>
      <c r="V645" s="622"/>
      <c r="X645" s="622"/>
      <c r="Z645" s="755" t="str">
        <f>A645</f>
        <v>４時限（15：10～16：40）</v>
      </c>
      <c r="AA645" s="733" t="s">
        <v>149</v>
      </c>
      <c r="AB645" s="733"/>
      <c r="AC645" s="733"/>
      <c r="AD645" s="733"/>
      <c r="AE645" s="733"/>
      <c r="AF645" s="733"/>
      <c r="AG645" s="733" t="s">
        <v>321</v>
      </c>
      <c r="AH645" s="733" t="s">
        <v>149</v>
      </c>
      <c r="AI645" s="733"/>
      <c r="AJ645" s="733"/>
      <c r="AK645" s="733"/>
      <c r="AL645" s="733"/>
      <c r="AM645" s="733" t="s">
        <v>309</v>
      </c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 t="s">
        <v>317</v>
      </c>
      <c r="AX645" s="733"/>
      <c r="AY645" s="733" t="s">
        <v>57</v>
      </c>
      <c r="AZ645" s="733"/>
      <c r="BA645" s="733" t="s">
        <v>262</v>
      </c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</row>
    <row r="646" spans="1:74" ht="13.5" customHeight="1">
      <c r="A646" s="755"/>
      <c r="B646" s="15" t="s">
        <v>61</v>
      </c>
      <c r="C646" s="781" t="str">
        <f>IFERROR(VLOOKUP(C645,科目・教員!$A$2:$B$342,2,0),"")</f>
        <v>ﾊﾟｳﾗ･ﾍﾞﾙｳﾞｧﾝｹﾞﾙ
ｸﾘｽ･ﾊﾟｰﾊﾑ</v>
      </c>
      <c r="D646" s="782"/>
      <c r="E646" s="750" t="str">
        <f>IFERROR(VLOOKUP(E645,科目・教員!$A$2:$B$342,2,0),"")</f>
        <v>藤田　淳子</v>
      </c>
      <c r="F646" s="748"/>
      <c r="G646" s="750" t="str">
        <f>IFERROR(VLOOKUP(G645,科目・教員!$A$2:$B$342,2,0),"")</f>
        <v/>
      </c>
      <c r="H646" s="748"/>
      <c r="I646" s="750" t="str">
        <f>IFERROR(VLOOKUP(I645,科目・教員!$A$2:$B$342,2,0),"")</f>
        <v/>
      </c>
      <c r="J646" s="748"/>
      <c r="K646" s="747" t="str">
        <f>IFERROR(VLOOKUP(K645,科目・教員!$A$2:$B$342,2,0),"")</f>
        <v>池田　真弓</v>
      </c>
      <c r="L646" s="747"/>
      <c r="M646" s="749" t="str">
        <f>IFERROR(VLOOKUP(M645,科目・教員!$A$2:$B$342,2,0),"")</f>
        <v>亀岡　智美</v>
      </c>
      <c r="N646" s="748"/>
      <c r="O646" s="747" t="str">
        <f>IFERROR(VLOOKUP(O645,科目・教員!$A$2:$B$342,2,0),"")</f>
        <v/>
      </c>
      <c r="P646" s="748"/>
      <c r="Q646" s="747" t="str">
        <f>IFERROR(VLOOKUP(Q645,科目・教員!$A$2:$B$342,2,0),"")</f>
        <v/>
      </c>
      <c r="R646" s="748"/>
      <c r="S646" s="747" t="str">
        <f>IFERROR(VLOOKUP(S645,科目・教員!$A$2:$B$342,2,0),"")</f>
        <v/>
      </c>
      <c r="T646" s="748"/>
      <c r="U646" s="601"/>
      <c r="V646" s="622"/>
      <c r="X646" s="622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5"/>
      <c r="B647" s="15" t="s">
        <v>65</v>
      </c>
      <c r="C647" s="781" t="str">
        <f>VLOOKUP($C628,'2026年度(1年後期)'!$B$5:$N$207,COLUMN('2026年度(1年後期)'!$I$5)+1,0)&amp;""</f>
        <v>AC：101　BD：２０２</v>
      </c>
      <c r="D647" s="782"/>
      <c r="E647" s="750" t="str">
        <f>VLOOKUP($C628,'2026年度(2年後期)'!$B$5:$N$207,COLUMN('2026年度(2年後期)'!$I$5)+1,0)&amp;""</f>
        <v>201</v>
      </c>
      <c r="F647" s="748"/>
      <c r="G647" s="750" t="str">
        <f>VLOOKUP($C628,'2026年度(3年後期)'!$B$5:$N$207,COLUMN('2026年度(3年後期)'!$I$5)+1,0)&amp;""</f>
        <v/>
      </c>
      <c r="H647" s="748"/>
      <c r="I647" s="750" t="str">
        <f>VLOOKUP($C628,'2026年度(4年後期)'!$B$5:$N$206,COLUMN('2026年度(4年後期)'!$I$5)+1,0)&amp;""</f>
        <v/>
      </c>
      <c r="J647" s="748"/>
      <c r="K647" s="747" t="str">
        <f>VLOOKUP($C628,'2026年度(助産後期)'!$B$5:$N$207,COLUMN('2026年度(助産後期)'!$I$5)+1,0)&amp;""</f>
        <v/>
      </c>
      <c r="L647" s="747"/>
      <c r="M647" s="749" t="str">
        <f>VLOOKUP($C628,'2026年度(M1後期)'!$B$5:$N$207,COLUMN('2026年度(M1後期)'!$I$5)+1,0)&amp;""</f>
        <v>オンライン</v>
      </c>
      <c r="N647" s="748"/>
      <c r="O647" s="747" t="str">
        <f>VLOOKUP($C628,'2026年度(M2後期)'!$B$5:$N$207,COLUMN('2026年度(M2後期)'!$I$5)+1,0)&amp;""</f>
        <v/>
      </c>
      <c r="P647" s="748"/>
      <c r="Q647" s="747" t="str">
        <f>VLOOKUP($C628,'2026年度(D1後期)'!$B$5:$N$207,COLUMN('2026年度(D1後期)'!$I$5)+1,0)&amp;""</f>
        <v/>
      </c>
      <c r="R647" s="748"/>
      <c r="S647" s="747" t="str">
        <f>VLOOKUP($C628,'2026年度(D23後期)'!$B$5:$N$207,COLUMN('2026年度(D23後期)'!$I$5)+1,0)&amp;""</f>
        <v/>
      </c>
      <c r="T647" s="748"/>
      <c r="U647" s="601"/>
      <c r="V647" s="622"/>
      <c r="X647" s="622"/>
      <c r="Z647" s="755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</row>
    <row r="648" spans="1:74" ht="13.5" customHeight="1">
      <c r="A648" s="756"/>
      <c r="B648" s="16" t="s">
        <v>68</v>
      </c>
      <c r="C648" s="792" t="s">
        <v>147</v>
      </c>
      <c r="D648" s="793"/>
      <c r="E648" s="743"/>
      <c r="F648" s="744"/>
      <c r="G648" s="743"/>
      <c r="H648" s="744"/>
      <c r="I648" s="743"/>
      <c r="J648" s="744"/>
      <c r="K648" s="745"/>
      <c r="L648" s="745"/>
      <c r="M648" s="746"/>
      <c r="N648" s="744"/>
      <c r="O648" s="745"/>
      <c r="P648" s="744"/>
      <c r="Q648" s="745"/>
      <c r="R648" s="744"/>
      <c r="S648" s="745"/>
      <c r="T648" s="744"/>
      <c r="U648" s="601"/>
      <c r="V648" s="622"/>
      <c r="X648" s="622"/>
      <c r="Z648" s="756"/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55" t="s">
        <v>112</v>
      </c>
      <c r="B649" s="15" t="s">
        <v>53</v>
      </c>
      <c r="C649" s="751" t="str">
        <f>VLOOKUP($C628,'2026年度(1年後期)'!$B$5:$N$207,COLUMN('2026年度(1年後期)'!$K$5),0)&amp;""</f>
        <v/>
      </c>
      <c r="D649" s="752"/>
      <c r="E649" s="757" t="str">
        <f>VLOOKUP($C628,'2026年度(2年後期)'!$B$5:$N$207,COLUMN('2026年度(2年後期)'!$K$5),0)&amp;""</f>
        <v/>
      </c>
      <c r="F649" s="752"/>
      <c r="G649" s="757" t="str">
        <f>VLOOKUP($C628,'2026年度(3年後期)'!$B$5:$N$207,COLUMN('2026年度(3年後期)'!$K$5),0)&amp;""</f>
        <v/>
      </c>
      <c r="H649" s="752"/>
      <c r="I649" s="757" t="str">
        <f>VLOOKUP($C628,'2026年度(4年後期)'!$B$5:$N$206,COLUMN('2026年度(4年後期)'!$K$5),0)&amp;""</f>
        <v/>
      </c>
      <c r="J649" s="752"/>
      <c r="K649" s="753" t="str">
        <f>VLOOKUP($C628,'2026年度(助産後期)'!$B$5:$N$207,COLUMN('2026年度(助産後期)'!$K$5),0)&amp;""</f>
        <v/>
      </c>
      <c r="L649" s="753"/>
      <c r="M649" s="751" t="str">
        <f>VLOOKUP($C628,'2026年度(M1後期)'!$B$5:$N$207,COLUMN('2026年度(M1後期)'!$K$5),0)&amp;""</f>
        <v/>
      </c>
      <c r="N649" s="752"/>
      <c r="O649" s="753" t="str">
        <f>VLOOKUP($C628,'2026年度(M2後期)'!$B$5:$N$207,COLUMN('2026年度(M2後期)'!$K$5),0)&amp;""</f>
        <v/>
      </c>
      <c r="P649" s="752"/>
      <c r="Q649" s="753" t="str">
        <f>VLOOKUP($C628,'2026年度(D1後期)'!$B$5:$N$207,COLUMN('2026年度(D1後期)'!$K$5),0)&amp;""</f>
        <v/>
      </c>
      <c r="R649" s="752"/>
      <c r="S649" s="753" t="str">
        <f>VLOOKUP($C628,'2026年度(D23後期)'!$B$5:$N$207,COLUMN('2026年度(D23後期)'!$K$5),0)&amp;""</f>
        <v/>
      </c>
      <c r="T649" s="752"/>
      <c r="U649" s="601"/>
      <c r="V649" s="675" t="s">
        <v>113</v>
      </c>
      <c r="Z649" s="755" t="str">
        <f>A649</f>
        <v>５時限（16：50～18：20）</v>
      </c>
      <c r="AA649" s="733"/>
      <c r="AB649" s="733"/>
      <c r="AC649" s="733"/>
      <c r="AD649" s="733"/>
      <c r="AE649" s="733"/>
      <c r="AF649" s="733"/>
      <c r="AG649" s="733" t="s">
        <v>322</v>
      </c>
      <c r="AH649" s="733"/>
      <c r="AI649" s="733"/>
      <c r="AJ649" s="733"/>
      <c r="AK649" s="733"/>
      <c r="AL649" s="733"/>
      <c r="AM649" s="733" t="s">
        <v>309</v>
      </c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 t="s">
        <v>317</v>
      </c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</row>
    <row r="650" spans="1:74" ht="13.5" customHeight="1">
      <c r="A650" s="755"/>
      <c r="B650" s="15" t="s">
        <v>61</v>
      </c>
      <c r="C650" s="749" t="str">
        <f>IFERROR(VLOOKUP(C649,科目・教員!$A$2:$B$342,2,0),"")</f>
        <v/>
      </c>
      <c r="D650" s="748"/>
      <c r="E650" s="750" t="str">
        <f>IFERROR(VLOOKUP(E649,科目・教員!$A$2:$B$342,2,0),"")</f>
        <v/>
      </c>
      <c r="F650" s="748"/>
      <c r="G650" s="750" t="str">
        <f>IFERROR(VLOOKUP(G649,科目・教員!$A$2:$B$342,2,0),"")</f>
        <v/>
      </c>
      <c r="H650" s="748"/>
      <c r="I650" s="750" t="str">
        <f>IFERROR(VLOOKUP(I649,科目・教員!$A$2:$B$342,2,0),"")</f>
        <v/>
      </c>
      <c r="J650" s="748"/>
      <c r="K650" s="747" t="str">
        <f>IFERROR(VLOOKUP(K649,科目・教員!$A$2:$B$342,2,0),"")</f>
        <v/>
      </c>
      <c r="L650" s="747"/>
      <c r="M650" s="749" t="str">
        <f>IFERROR(VLOOKUP(M649,科目・教員!$A$2:$B$342,2,0),"")</f>
        <v/>
      </c>
      <c r="N650" s="748"/>
      <c r="O650" s="747" t="str">
        <f>IFERROR(VLOOKUP(O649,科目・教員!$A$2:$B$342,2,0),"")</f>
        <v/>
      </c>
      <c r="P650" s="748"/>
      <c r="Q650" s="747" t="str">
        <f>IFERROR(VLOOKUP(Q649,科目・教員!$A$2:$B$342,2,0),"")</f>
        <v/>
      </c>
      <c r="R650" s="748"/>
      <c r="S650" s="747" t="str">
        <f>IFERROR(VLOOKUP(S649,科目・教員!$A$2:$B$342,2,0),"")</f>
        <v/>
      </c>
      <c r="T650" s="748"/>
      <c r="U650" s="601"/>
      <c r="V650" s="675" t="s">
        <v>96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5"/>
      <c r="B651" s="15" t="s">
        <v>65</v>
      </c>
      <c r="C651" s="749" t="str">
        <f>VLOOKUP($C628,'2026年度(1年後期)'!$B$5:$N$207,COLUMN('2026年度(1年後期)'!$K$5)+1,0)&amp;""</f>
        <v/>
      </c>
      <c r="D651" s="748"/>
      <c r="E651" s="750" t="str">
        <f>VLOOKUP($C628,'2026年度(2年後期)'!$B$5:$N$207,COLUMN('2026年度(2年後期)'!$K$5)+1,0)&amp;""</f>
        <v/>
      </c>
      <c r="F651" s="748"/>
      <c r="G651" s="750" t="str">
        <f>VLOOKUP($C628,'2026年度(3年後期)'!$B$5:$N$207,COLUMN('2026年度(3年後期)'!$K$5)+1,0)&amp;""</f>
        <v/>
      </c>
      <c r="H651" s="748"/>
      <c r="I651" s="750" t="str">
        <f>VLOOKUP($C628,'2026年度(4年後期)'!$B$5:$N$206,COLUMN('2026年度(4年後期)'!$K$5)+1,0)&amp;""</f>
        <v/>
      </c>
      <c r="J651" s="748"/>
      <c r="K651" s="747" t="str">
        <f>VLOOKUP($C628,'2026年度(助産後期)'!$B$5:$N$207,COLUMN('2026年度(助産後期)'!$K$5)+1,0)&amp;""</f>
        <v/>
      </c>
      <c r="L651" s="747"/>
      <c r="M651" s="749" t="str">
        <f>VLOOKUP($C628,'2026年度(M1後期)'!$B$5:$N$207,COLUMN('2026年度(M1後期)'!$K$5)+1,0)&amp;""</f>
        <v/>
      </c>
      <c r="N651" s="748"/>
      <c r="O651" s="747" t="str">
        <f>VLOOKUP($C628,'2026年度(M2後期)'!$B$5:$N$207,COLUMN('2026年度(M2後期)'!$K$5)+1,0)&amp;""</f>
        <v/>
      </c>
      <c r="P651" s="748"/>
      <c r="Q651" s="747" t="str">
        <f>VLOOKUP($C628,'2026年度(D1後期)'!$B$5:$N$207,COLUMN('2026年度(D1後期)'!$K$5)+1,0)&amp;""</f>
        <v/>
      </c>
      <c r="R651" s="748"/>
      <c r="S651" s="747" t="str">
        <f>VLOOKUP($C628,'2026年度(D23後期)'!$B$5:$N$207,COLUMN('2026年度(D23後期)'!$K$5)+1,0)&amp;""</f>
        <v/>
      </c>
      <c r="T651" s="748"/>
      <c r="U651" s="601"/>
      <c r="V651" s="675" t="s">
        <v>323</v>
      </c>
      <c r="Z651" s="755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</row>
    <row r="652" spans="1:74" ht="13.5" customHeight="1">
      <c r="A652" s="756"/>
      <c r="B652" s="16" t="s">
        <v>68</v>
      </c>
      <c r="C652" s="804"/>
      <c r="D652" s="803"/>
      <c r="E652" s="743"/>
      <c r="F652" s="744"/>
      <c r="G652" s="743"/>
      <c r="H652" s="744"/>
      <c r="I652" s="743"/>
      <c r="J652" s="744"/>
      <c r="K652" s="745"/>
      <c r="L652" s="745"/>
      <c r="M652" s="746"/>
      <c r="N652" s="744"/>
      <c r="O652" s="745"/>
      <c r="P652" s="744"/>
      <c r="Q652" s="745"/>
      <c r="R652" s="744"/>
      <c r="S652" s="745"/>
      <c r="T652" s="744"/>
      <c r="U652" s="618"/>
      <c r="V652" s="684" t="s">
        <v>324</v>
      </c>
      <c r="W652" s="19"/>
      <c r="X652" s="19"/>
      <c r="Y652" s="19"/>
      <c r="Z652" s="756"/>
      <c r="AA652" s="735"/>
      <c r="AB652" s="735"/>
      <c r="AC652" s="735"/>
      <c r="AD652" s="735"/>
      <c r="AE652" s="735"/>
      <c r="AF652" s="735"/>
      <c r="AG652" s="735"/>
      <c r="AH652" s="735"/>
      <c r="AI652" s="735"/>
      <c r="AJ652" s="735"/>
      <c r="AK652" s="735"/>
      <c r="AL652" s="735"/>
      <c r="AM652" s="735"/>
      <c r="AN652" s="735"/>
      <c r="AO652" s="735"/>
      <c r="AP652" s="735"/>
      <c r="AQ652" s="735"/>
      <c r="AR652" s="735"/>
      <c r="AS652" s="735"/>
      <c r="AT652" s="735"/>
      <c r="AU652" s="735"/>
      <c r="AV652" s="735"/>
      <c r="AW652" s="735"/>
      <c r="AX652" s="735"/>
      <c r="AY652" s="735"/>
      <c r="AZ652" s="735"/>
      <c r="BA652" s="735"/>
      <c r="BB652" s="735"/>
      <c r="BC652" s="735"/>
      <c r="BD652" s="735"/>
      <c r="BE652" s="735"/>
      <c r="BF652" s="735"/>
      <c r="BG652" s="735"/>
      <c r="BH652" s="735"/>
      <c r="BI652" s="735"/>
      <c r="BJ652" s="735"/>
      <c r="BK652" s="735"/>
      <c r="BL652" s="735"/>
      <c r="BM652" s="735"/>
      <c r="BN652" s="735"/>
      <c r="BO652" s="735"/>
      <c r="BP652" s="735"/>
      <c r="BQ652" s="735"/>
      <c r="BR652" s="735"/>
      <c r="BS652" s="735"/>
      <c r="BT652" s="735"/>
      <c r="BU652" s="735"/>
      <c r="BV652" s="735"/>
    </row>
    <row r="653" spans="1:74" ht="21">
      <c r="A653" s="5"/>
      <c r="B653" s="6"/>
      <c r="C653" s="791">
        <f>C628+1</f>
        <v>46322</v>
      </c>
      <c r="D653" s="791"/>
      <c r="E653" s="791"/>
      <c r="F653" s="791"/>
      <c r="G653" s="791"/>
      <c r="H653" s="791"/>
      <c r="I653" s="791"/>
      <c r="J653" s="791"/>
      <c r="K653" s="791"/>
      <c r="L653" s="791"/>
      <c r="M653" s="791"/>
      <c r="N653" s="791"/>
      <c r="O653" s="791"/>
      <c r="P653" s="791"/>
      <c r="Q653" s="791"/>
      <c r="R653" s="791"/>
      <c r="S653" s="791"/>
      <c r="T653" s="791"/>
      <c r="U653" s="842">
        <f>C653</f>
        <v>46322</v>
      </c>
      <c r="V653" s="843"/>
      <c r="W653" s="843"/>
      <c r="X653" s="843"/>
      <c r="Y653" s="843"/>
      <c r="Z653" s="844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5" t="s">
        <v>52</v>
      </c>
      <c r="B654" s="12" t="s">
        <v>53</v>
      </c>
      <c r="C654" s="767" t="str">
        <f>VLOOKUP($C653,'2026年度(1年後期)'!$B$5:$N$207,COLUMN('2026年度(1年後期)'!$C$5),0)&amp;""</f>
        <v/>
      </c>
      <c r="D654" s="768"/>
      <c r="E654" s="800" t="str">
        <f>VLOOKUP($C653,'2026年度(2年後期)'!$B$5:$N$207,COLUMN('2026年度(2年後期)'!$C$5),0)&amp;""</f>
        <v>英語S</v>
      </c>
      <c r="F654" s="788"/>
      <c r="G654" s="771" t="str">
        <f>VLOOKUP($C653,'2026年度(3年後期)'!$B$5:$N$207,COLUMN('2026年度(3年後期)'!$C$5),0)&amp;""</f>
        <v/>
      </c>
      <c r="H654" s="768"/>
      <c r="I654" s="771" t="str">
        <f>VLOOKUP($C653,'2026年度(4年後期)'!$B$5:$N$206,COLUMN('2026年度(4年後期)'!$C$5),0)&amp;""</f>
        <v/>
      </c>
      <c r="J654" s="768"/>
      <c r="K654" s="752" t="str">
        <f>VLOOKUP($C653,'2026年度(助産後期)'!$B$5:$N$207,COLUMN('2026年度(助産後期)'!$C$5),0)&amp;""</f>
        <v>助産学実習Ⅰ</v>
      </c>
      <c r="L654" s="769"/>
      <c r="M654" s="778" t="str">
        <f>VLOOKUP($C653,'2026年度(M1後期)'!$B$5:$N$207,COLUMN('2026年度(M1後期)'!$C$5),0)&amp;""</f>
        <v>M研究計画発表会</v>
      </c>
      <c r="N654" s="769"/>
      <c r="O654" s="771" t="str">
        <f>VLOOKUP($C653,'2026年度(M2後期)'!$B$5:$N$207,COLUMN('2026年度(M2後期)'!$C$5),0)&amp;""</f>
        <v>M研究計画発表会</v>
      </c>
      <c r="P654" s="768"/>
      <c r="Q654" s="771" t="str">
        <f>VLOOKUP($C653,'2026年度(D1後期)'!$B$5:$N$207,COLUMN('2026年度(D1後期)'!$C$5),0)&amp;""</f>
        <v>M研究計画発表会</v>
      </c>
      <c r="R654" s="768"/>
      <c r="S654" s="752" t="str">
        <f>VLOOKUP($C653,'2026年度(D23後期)'!$B$5:$N$207,COLUMN('2026年度(D23後期)'!$C$5),0)&amp;""</f>
        <v>M研究計画発表会</v>
      </c>
      <c r="T654" s="768"/>
      <c r="U654" s="666" t="s">
        <v>325</v>
      </c>
      <c r="V654" s="651" t="s">
        <v>308</v>
      </c>
      <c r="Y654" s="653" t="s">
        <v>250</v>
      </c>
      <c r="Z654" s="754" t="str">
        <f>A654</f>
        <v xml:space="preserve">１時限（09：20～10：50） </v>
      </c>
      <c r="AA654" s="733"/>
      <c r="AB654" s="733"/>
      <c r="AC654" s="733"/>
      <c r="AD654" s="733"/>
      <c r="AE654" s="733"/>
      <c r="AF654" s="733" t="s">
        <v>295</v>
      </c>
      <c r="AG654" s="733"/>
      <c r="AH654" s="733"/>
      <c r="AI654" s="733"/>
      <c r="AJ654" s="733"/>
      <c r="AK654" s="733"/>
      <c r="AL654" s="733"/>
      <c r="AM654" s="733" t="s">
        <v>309</v>
      </c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 t="s">
        <v>326</v>
      </c>
      <c r="AX654" s="733"/>
      <c r="AY654" s="733"/>
      <c r="AZ654" s="733" t="s">
        <v>155</v>
      </c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</row>
    <row r="655" spans="1:74" ht="13.5" customHeight="1">
      <c r="A655" s="755"/>
      <c r="B655" s="15" t="s">
        <v>61</v>
      </c>
      <c r="C655" s="763" t="str">
        <f>IFERROR(VLOOKUP(C654,科目・教員!$A$2:$B$342,2,0),"")</f>
        <v/>
      </c>
      <c r="D655" s="761"/>
      <c r="E655" s="799" t="str">
        <f>IFERROR(VLOOKUP(E654,科目・教員!$A$2:$B$342,2,0),"")</f>
        <v>ﾊﾟｳﾗ･ﾍﾞﾙｳﾞｧﾝｹﾙ</v>
      </c>
      <c r="F655" s="786"/>
      <c r="G655" s="762" t="str">
        <f>IFERROR(VLOOKUP(G654,科目・教員!$A$2:$B$342,2,0),"")</f>
        <v/>
      </c>
      <c r="H655" s="761"/>
      <c r="I655" s="762" t="str">
        <f>IFERROR(VLOOKUP(I654,科目・教員!$A$2:$B$342,2,0),"")</f>
        <v/>
      </c>
      <c r="J655" s="761"/>
      <c r="K655" s="748" t="str">
        <f>IFERROR(VLOOKUP(K654,科目・教員!$A$2:$B$342,2,0),"")</f>
        <v>池田　真弓</v>
      </c>
      <c r="L655" s="764"/>
      <c r="M655" s="760" t="str">
        <f>IFERROR(VLOOKUP(M654,科目・教員!$A$2:$B$342,2,0),"")</f>
        <v/>
      </c>
      <c r="N655" s="761"/>
      <c r="O655" s="762" t="str">
        <f>IFERROR(VLOOKUP(O654,科目・教員!$A$2:$B$342,2,0),"")</f>
        <v/>
      </c>
      <c r="P655" s="761"/>
      <c r="Q655" s="762" t="str">
        <f>IFERROR(VLOOKUP(Q654,科目・教員!$A$2:$B$342,2,0),"")</f>
        <v/>
      </c>
      <c r="R655" s="761"/>
      <c r="S655" s="748" t="str">
        <f>IFERROR(VLOOKUP(S654,科目・教員!$A$2:$B$342,2,0),"")</f>
        <v/>
      </c>
      <c r="T655" s="761"/>
      <c r="U655" s="666" t="s">
        <v>326</v>
      </c>
      <c r="V655" s="651" t="s">
        <v>309</v>
      </c>
      <c r="Y655" s="653" t="s">
        <v>84</v>
      </c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5"/>
      <c r="B656" s="15" t="s">
        <v>65</v>
      </c>
      <c r="C656" s="763" t="str">
        <f>VLOOKUP($C653,'2026年度(1年後期)'!$B$5:$N$207,COLUMN('2026年度(1年後期)'!$C$5)+1,0)&amp;""</f>
        <v/>
      </c>
      <c r="D656" s="761"/>
      <c r="E656" s="799" t="str">
        <f>VLOOKUP($C653,'2026年度(2年後期)'!$B$5:$N$207,COLUMN('2026年度(2年後期)'!$C$5)+1,0)&amp;""</f>
        <v>304</v>
      </c>
      <c r="F656" s="786"/>
      <c r="G656" s="762" t="str">
        <f>VLOOKUP($C653,'2026年度(3年後期)'!$B$5:$N$207,COLUMN('2026年度(3年後期)'!$C$5)+1,0)&amp;""</f>
        <v/>
      </c>
      <c r="H656" s="761"/>
      <c r="I656" s="762" t="str">
        <f>VLOOKUP($C653,'2026年度(4年後期)'!$B$5:$N$206,COLUMN('2026年度(4年後期)'!$C$5)+1,0)&amp;""</f>
        <v/>
      </c>
      <c r="J656" s="761"/>
      <c r="K656" s="748" t="str">
        <f>VLOOKUP($C653,'2026年度(助産後期)'!$B$5:$N$207,COLUMN('2026年度(助産後期)'!$C$5)+1,0)&amp;""</f>
        <v/>
      </c>
      <c r="L656" s="764"/>
      <c r="M656" s="760" t="str">
        <f>VLOOKUP($C653,'2026年度(M1後期)'!$B$5:$N$207,COLUMN('2026年度(M1後期)'!$C$5)+1,0)&amp;""</f>
        <v>301</v>
      </c>
      <c r="N656" s="761"/>
      <c r="O656" s="762" t="str">
        <f>VLOOKUP($C653,'2026年度(M2後期)'!$B$5:$N$207,COLUMN('2026年度(M2後期)'!$C$5)+1,0)&amp;""</f>
        <v>301</v>
      </c>
      <c r="P656" s="761"/>
      <c r="Q656" s="762" t="str">
        <f>VLOOKUP($C653,'2026年度(D1後期)'!$B$5:$N$207,COLUMN('2026年度(D1後期)'!$C$5)+1,0)&amp;""</f>
        <v>301</v>
      </c>
      <c r="R656" s="761"/>
      <c r="S656" s="748" t="str">
        <f>VLOOKUP($C653,'2026年度(D23後期)'!$B$5:$N$207,COLUMN('2026年度(D23後期)'!$C$5)+1,0)&amp;""</f>
        <v>301</v>
      </c>
      <c r="T656" s="761"/>
      <c r="U656" s="666" t="s">
        <v>319</v>
      </c>
      <c r="V656" s="651" t="s">
        <v>312</v>
      </c>
      <c r="Y656" s="653" t="s">
        <v>85</v>
      </c>
      <c r="Z656" s="755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</row>
    <row r="657" spans="1:74" ht="13.5" customHeight="1">
      <c r="A657" s="756"/>
      <c r="B657" s="16" t="s">
        <v>68</v>
      </c>
      <c r="C657" s="758"/>
      <c r="D657" s="803"/>
      <c r="E657" s="792" t="s">
        <v>147</v>
      </c>
      <c r="F657" s="793"/>
      <c r="G657" s="743"/>
      <c r="H657" s="765"/>
      <c r="I657" s="743"/>
      <c r="J657" s="765"/>
      <c r="K657" s="745"/>
      <c r="L657" s="766"/>
      <c r="M657" s="776"/>
      <c r="N657" s="765"/>
      <c r="O657" s="743"/>
      <c r="P657" s="765"/>
      <c r="Q657" s="743"/>
      <c r="R657" s="765"/>
      <c r="S657" s="745"/>
      <c r="T657" s="765"/>
      <c r="U657" s="666" t="s">
        <v>101</v>
      </c>
      <c r="V657" s="651" t="s">
        <v>313</v>
      </c>
      <c r="Y657" s="653" t="s">
        <v>86</v>
      </c>
      <c r="Z657" s="756"/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55" t="s">
        <v>73</v>
      </c>
      <c r="B658" s="15" t="s">
        <v>53</v>
      </c>
      <c r="C658" s="787" t="str">
        <f>VLOOKUP($C653,'2026年度(1年後期)'!$B$5:$N$207,COLUMN('2026年度(1年後期)'!$E$5),0)&amp;""</f>
        <v>日本人論</v>
      </c>
      <c r="D658" s="788"/>
      <c r="E658" s="800" t="str">
        <f>VLOOKUP($C653,'2026年度(2年後期)'!$B$5:$N$207,COLUMN('2026年度(2年後期)'!$E$5),0)&amp;""</f>
        <v>英語Ⅳ</v>
      </c>
      <c r="F658" s="788"/>
      <c r="G658" s="771" t="str">
        <f>VLOOKUP($C653,'2026年度(3年後期)'!$B$5:$N$207,COLUMN('2026年度(3年後期)'!$E$5),0)&amp;""</f>
        <v/>
      </c>
      <c r="H658" s="768"/>
      <c r="I658" s="771" t="str">
        <f>VLOOKUP($C653,'2026年度(4年後期)'!$B$5:$N$206,COLUMN('2026年度(4年後期)'!$E$5),0)&amp;""</f>
        <v/>
      </c>
      <c r="J658" s="768"/>
      <c r="K658" s="752" t="str">
        <f>VLOOKUP($C653,'2026年度(助産後期)'!$B$5:$N$207,COLUMN('2026年度(助産後期)'!$E$5),0)&amp;""</f>
        <v>助産学実習Ⅰ</v>
      </c>
      <c r="L658" s="769"/>
      <c r="M658" s="767" t="str">
        <f>VLOOKUP($C653,'2026年度(M1後期)'!$B$5:$N$207,COLUMN('2026年度(M1後期)'!$E$5),0)&amp;""</f>
        <v>M研究計画発表会</v>
      </c>
      <c r="N658" s="768"/>
      <c r="O658" s="752" t="str">
        <f>VLOOKUP($C653,'2026年度(M2後期)'!$B$5:$N$207,COLUMN('2026年度(M2後期)'!$E$5),0)&amp;""</f>
        <v>M研究計画発表会</v>
      </c>
      <c r="P658" s="768"/>
      <c r="Q658" s="752" t="str">
        <f>VLOOKUP($C653,'2026年度(D1後期)'!$B$5:$N$207,COLUMN('2026年度(D1後期)'!$E$5),0)&amp;""</f>
        <v>M研究計画発表会</v>
      </c>
      <c r="R658" s="768"/>
      <c r="S658" s="752" t="str">
        <f>VLOOKUP($C653,'2026年度(D23後期)'!$B$5:$N$207,COLUMN('2026年度(D23後期)'!$E$5),0)&amp;""</f>
        <v>M研究計画発表会</v>
      </c>
      <c r="T658" s="768"/>
      <c r="U658" s="665"/>
      <c r="W658" s="679" t="s">
        <v>264</v>
      </c>
      <c r="Y658" s="653"/>
      <c r="Z658" s="755" t="str">
        <f>A658</f>
        <v>２時限（11：00～12：30）</v>
      </c>
      <c r="AA658" s="733" t="s">
        <v>288</v>
      </c>
      <c r="AB658" s="733"/>
      <c r="AC658" s="733"/>
      <c r="AD658" s="733"/>
      <c r="AE658" s="733"/>
      <c r="AF658" s="733" t="s">
        <v>295</v>
      </c>
      <c r="AG658" s="733" t="s">
        <v>146</v>
      </c>
      <c r="AH658" s="733" t="s">
        <v>274</v>
      </c>
      <c r="AI658" s="733"/>
      <c r="AJ658" s="733"/>
      <c r="AK658" s="733"/>
      <c r="AL658" s="733"/>
      <c r="AM658" s="733" t="s">
        <v>309</v>
      </c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 t="s">
        <v>326</v>
      </c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</row>
    <row r="659" spans="1:74" ht="13.5" customHeight="1">
      <c r="A659" s="755"/>
      <c r="B659" s="15" t="s">
        <v>61</v>
      </c>
      <c r="C659" s="785" t="str">
        <f>IFERROR(VLOOKUP(C658,科目・教員!$A$2:$B$342,2,0),"")</f>
        <v>川出　龍一</v>
      </c>
      <c r="D659" s="786"/>
      <c r="E659" s="799" t="str">
        <f>IFERROR(VLOOKUP(E658,科目・教員!$A$2:$B$342,2,0),"")</f>
        <v>ﾊﾟｳﾗ･ﾍﾞﾙｳﾞｧﾝｹﾙ</v>
      </c>
      <c r="F659" s="786"/>
      <c r="G659" s="762" t="str">
        <f>IFERROR(VLOOKUP(G658,科目・教員!$A$2:$B$342,2,0),"")</f>
        <v/>
      </c>
      <c r="H659" s="761"/>
      <c r="I659" s="762" t="str">
        <f>IFERROR(VLOOKUP(I658,科目・教員!$A$2:$B$342,2,0),"")</f>
        <v/>
      </c>
      <c r="J659" s="761"/>
      <c r="K659" s="748" t="str">
        <f>IFERROR(VLOOKUP(K658,科目・教員!$A$2:$B$342,2,0),"")</f>
        <v>池田　真弓</v>
      </c>
      <c r="L659" s="764"/>
      <c r="M659" s="763" t="str">
        <f>IFERROR(VLOOKUP(M658,科目・教員!$A$2:$B$342,2,0),"")</f>
        <v/>
      </c>
      <c r="N659" s="761"/>
      <c r="O659" s="748" t="str">
        <f>IFERROR(VLOOKUP(O658,科目・教員!$A$2:$B$342,2,0),"")</f>
        <v/>
      </c>
      <c r="P659" s="761"/>
      <c r="Q659" s="748" t="str">
        <f>IFERROR(VLOOKUP(Q658,科目・教員!$A$2:$B$342,2,0),"")</f>
        <v/>
      </c>
      <c r="R659" s="761"/>
      <c r="S659" s="748" t="str">
        <f>IFERROR(VLOOKUP(S658,科目・教員!$A$2:$B$342,2,0),"")</f>
        <v/>
      </c>
      <c r="T659" s="761"/>
      <c r="U659" s="665"/>
      <c r="W659" s="679" t="s">
        <v>98</v>
      </c>
      <c r="Y659" s="653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55"/>
      <c r="B660" s="15" t="s">
        <v>65</v>
      </c>
      <c r="C660" s="785" t="str">
        <f>VLOOKUP($C653,'2026年度(1年後期)'!$B$5:$N$207,COLUMN('2026年度(1年後期)'!$E$5)+1,0)&amp;""</f>
        <v>101</v>
      </c>
      <c r="D660" s="786"/>
      <c r="E660" s="799" t="str">
        <f>VLOOKUP($C653,'2026年度(2年後期)'!$B$5:$N$207,COLUMN('2026年度(2年後期)'!$E$5)+1,0)&amp;""</f>
        <v>201</v>
      </c>
      <c r="F660" s="786"/>
      <c r="G660" s="762" t="str">
        <f>VLOOKUP($C653,'2026年度(3年後期)'!$B$5:$N$207,COLUMN('2026年度(3年後期)'!$E$5)+1,0)&amp;""</f>
        <v/>
      </c>
      <c r="H660" s="761"/>
      <c r="I660" s="762" t="str">
        <f>VLOOKUP($C653,'2026年度(4年後期)'!$B$5:$N$206,COLUMN('2026年度(4年後期)'!$E$5)+1,0)&amp;""</f>
        <v/>
      </c>
      <c r="J660" s="761"/>
      <c r="K660" s="748" t="str">
        <f>VLOOKUP($C653,'2026年度(助産後期)'!$B$5:$N$207,COLUMN('2026年度(助産後期)'!$E$5)+1,0)&amp;""</f>
        <v/>
      </c>
      <c r="L660" s="764"/>
      <c r="M660" s="763" t="str">
        <f>VLOOKUP($C653,'2026年度(M1後期)'!$B$5:$N$207,COLUMN('2026年度(M1後期)'!$E$5)+1,0)&amp;""</f>
        <v>301</v>
      </c>
      <c r="N660" s="761"/>
      <c r="O660" s="748" t="str">
        <f>VLOOKUP($C653,'2026年度(M2後期)'!$B$5:$N$207,COLUMN('2026年度(M2後期)'!$E$5)+1,0)&amp;""</f>
        <v>301</v>
      </c>
      <c r="P660" s="761"/>
      <c r="Q660" s="748" t="str">
        <f>VLOOKUP($C653,'2026年度(D1後期)'!$B$5:$N$207,COLUMN('2026年度(D1後期)'!$E$5)+1,0)&amp;""</f>
        <v>301</v>
      </c>
      <c r="R660" s="761"/>
      <c r="S660" s="748" t="str">
        <f>VLOOKUP($C653,'2026年度(D23後期)'!$B$5:$N$207,COLUMN('2026年度(D23後期)'!$E$5)+1,0)&amp;""</f>
        <v>301</v>
      </c>
      <c r="T660" s="761"/>
      <c r="U660" s="665"/>
      <c r="W660" s="679" t="s">
        <v>184</v>
      </c>
      <c r="Y660" s="653"/>
      <c r="Z660" s="755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</row>
    <row r="661" spans="1:74" ht="13.5" customHeight="1">
      <c r="A661" s="770"/>
      <c r="B661" s="16" t="s">
        <v>68</v>
      </c>
      <c r="C661" s="792" t="s">
        <v>284</v>
      </c>
      <c r="D661" s="793"/>
      <c r="E661" s="792" t="s">
        <v>147</v>
      </c>
      <c r="F661" s="793"/>
      <c r="G661" s="743"/>
      <c r="H661" s="744"/>
      <c r="I661" s="743"/>
      <c r="J661" s="744"/>
      <c r="K661" s="745"/>
      <c r="L661" s="745"/>
      <c r="M661" s="746"/>
      <c r="N661" s="744"/>
      <c r="O661" s="745"/>
      <c r="P661" s="744"/>
      <c r="Q661" s="745"/>
      <c r="R661" s="744"/>
      <c r="S661" s="745"/>
      <c r="T661" s="744"/>
      <c r="U661" s="665"/>
      <c r="W661" s="679" t="s">
        <v>215</v>
      </c>
      <c r="Y661" s="653"/>
      <c r="Z661" s="756"/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54" t="s">
        <v>79</v>
      </c>
      <c r="B662" s="17" t="s">
        <v>80</v>
      </c>
      <c r="C662" s="797"/>
      <c r="D662" s="798"/>
      <c r="E662" s="771"/>
      <c r="F662" s="768"/>
      <c r="G662" s="771"/>
      <c r="H662" s="768"/>
      <c r="I662" s="771"/>
      <c r="J662" s="768"/>
      <c r="K662" s="752"/>
      <c r="L662" s="769"/>
      <c r="M662" s="767"/>
      <c r="N662" s="768"/>
      <c r="O662" s="752"/>
      <c r="P662" s="768"/>
      <c r="Q662" s="752"/>
      <c r="R662" s="768"/>
      <c r="S662" s="752"/>
      <c r="T662" s="768"/>
      <c r="U662" s="665"/>
      <c r="Y662" s="653"/>
      <c r="Z662" s="755" t="str">
        <f>A662</f>
        <v>昼休み（12：30～13：30）</v>
      </c>
      <c r="AA662" s="733"/>
      <c r="AB662" s="733"/>
      <c r="AC662" s="733"/>
      <c r="AD662" s="733"/>
      <c r="AE662" s="733"/>
      <c r="AF662" s="733" t="s">
        <v>295</v>
      </c>
      <c r="AG662" s="733"/>
      <c r="AH662" s="733"/>
      <c r="AI662" s="733"/>
      <c r="AJ662" s="733"/>
      <c r="AK662" s="733"/>
      <c r="AL662" s="733"/>
      <c r="AM662" s="733" t="s">
        <v>309</v>
      </c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</row>
    <row r="663" spans="1:74" ht="13.5" customHeight="1">
      <c r="A663" s="755"/>
      <c r="B663" s="17" t="s">
        <v>83</v>
      </c>
      <c r="C663" s="795"/>
      <c r="D663" s="796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665"/>
      <c r="Y663" s="653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5"/>
      <c r="B664" s="17" t="s">
        <v>65</v>
      </c>
      <c r="C664" s="795"/>
      <c r="D664" s="796"/>
      <c r="E664" s="762"/>
      <c r="F664" s="761"/>
      <c r="G664" s="762"/>
      <c r="H664" s="761"/>
      <c r="I664" s="762"/>
      <c r="J664" s="761"/>
      <c r="K664" s="748"/>
      <c r="L664" s="764"/>
      <c r="M664" s="763"/>
      <c r="N664" s="761"/>
      <c r="O664" s="748"/>
      <c r="P664" s="761"/>
      <c r="Q664" s="748"/>
      <c r="R664" s="761"/>
      <c r="S664" s="748"/>
      <c r="T664" s="761"/>
      <c r="U664" s="665"/>
      <c r="Y664" s="653"/>
      <c r="Z664" s="755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</row>
    <row r="665" spans="1:74" ht="13.5" customHeight="1">
      <c r="A665" s="756"/>
      <c r="B665" s="18" t="s">
        <v>68</v>
      </c>
      <c r="C665" s="801"/>
      <c r="D665" s="802"/>
      <c r="E665" s="774"/>
      <c r="F665" s="773"/>
      <c r="G665" s="774"/>
      <c r="H665" s="773"/>
      <c r="I665" s="774"/>
      <c r="J665" s="773"/>
      <c r="K665" s="775"/>
      <c r="L665" s="775"/>
      <c r="M665" s="772"/>
      <c r="N665" s="773"/>
      <c r="O665" s="775"/>
      <c r="P665" s="773"/>
      <c r="Q665" s="775"/>
      <c r="R665" s="773"/>
      <c r="S665" s="775"/>
      <c r="T665" s="773"/>
      <c r="U665" s="665"/>
      <c r="Y665" s="653"/>
      <c r="Z665" s="756"/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55" t="s">
        <v>87</v>
      </c>
      <c r="B666" s="15" t="s">
        <v>53</v>
      </c>
      <c r="C666" s="751" t="str">
        <f>VLOOKUP($C653,'2026年度(1年後期)'!$B$5:$N$207,COLUMN('2026年度(1年後期)'!$G$5),0)&amp;""</f>
        <v>疫学・保健統計学Ⅱ</v>
      </c>
      <c r="D666" s="752"/>
      <c r="E666" s="757" t="str">
        <f>VLOOKUP($C653,'2026年度(2年後期)'!$B$5:$N$207,COLUMN('2026年度(2年後期)'!$G$5),0)&amp;""</f>
        <v>生活援助論
看護技術自主練習</v>
      </c>
      <c r="F666" s="752"/>
      <c r="G666" s="757" t="str">
        <f>VLOOKUP($C653,'2026年度(3年後期)'!$B$5:$N$207,COLUMN('2026年度(3年後期)'!$G$5),0)&amp;""</f>
        <v/>
      </c>
      <c r="H666" s="752"/>
      <c r="I666" s="757" t="str">
        <f>VLOOKUP($C653,'2026年度(4年後期)'!$B$5:$N$206,COLUMN('2026年度(4年後期)'!$G$5),0)&amp;""</f>
        <v/>
      </c>
      <c r="J666" s="752"/>
      <c r="K666" s="753" t="str">
        <f>VLOOKUP($C653,'2026年度(助産後期)'!$B$5:$N$207,COLUMN('2026年度(助産後期)'!$G$5),0)&amp;""</f>
        <v>助産学実習Ⅰ</v>
      </c>
      <c r="L666" s="753"/>
      <c r="M666" s="751" t="str">
        <f>VLOOKUP($C653,'2026年度(M1後期)'!$B$5:$N$207,COLUMN('2026年度(M1後期)'!$G$5),0)&amp;""</f>
        <v>M研究計画発表会</v>
      </c>
      <c r="N666" s="752"/>
      <c r="O666" s="753" t="str">
        <f>VLOOKUP($C653,'2026年度(M2後期)'!$B$5:$N$207,COLUMN('2026年度(M2後期)'!$G$5),0)&amp;""</f>
        <v>M研究計画発表会</v>
      </c>
      <c r="P666" s="752"/>
      <c r="Q666" s="753" t="str">
        <f>VLOOKUP($C653,'2026年度(D1後期)'!$B$5:$N$207,COLUMN('2026年度(D1後期)'!$G$5),0)&amp;""</f>
        <v>M研究計画発表会</v>
      </c>
      <c r="R666" s="752"/>
      <c r="S666" s="753" t="str">
        <f>VLOOKUP($C653,'2026年度(D23後期)'!$B$5:$N$207,COLUMN('2026年度(D23後期)'!$G$5),0)&amp;""</f>
        <v>M研究計画発表会</v>
      </c>
      <c r="T666" s="752"/>
      <c r="U666" s="665"/>
      <c r="V666" s="675" t="s">
        <v>88</v>
      </c>
      <c r="W666" s="671" t="s">
        <v>327</v>
      </c>
      <c r="Y666" s="653"/>
      <c r="Z666" s="755" t="str">
        <f>A666</f>
        <v>３時限（13：30～15：00）</v>
      </c>
      <c r="AA666" s="733" t="s">
        <v>209</v>
      </c>
      <c r="AB666" s="733"/>
      <c r="AC666" s="733"/>
      <c r="AD666" s="733"/>
      <c r="AE666" s="733"/>
      <c r="AF666" s="733" t="s">
        <v>295</v>
      </c>
      <c r="AG666" s="733"/>
      <c r="AH666" s="733" t="s">
        <v>93</v>
      </c>
      <c r="AI666" s="733"/>
      <c r="AJ666" s="733"/>
      <c r="AK666" s="733"/>
      <c r="AL666" s="733"/>
      <c r="AM666" s="733" t="s">
        <v>309</v>
      </c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 t="s">
        <v>326</v>
      </c>
      <c r="AX666" s="733"/>
      <c r="AY666" s="733"/>
      <c r="AZ666" s="733" t="s">
        <v>328</v>
      </c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 t="s">
        <v>107</v>
      </c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</row>
    <row r="667" spans="1:74" ht="13.5" customHeight="1">
      <c r="A667" s="755"/>
      <c r="B667" s="15" t="s">
        <v>61</v>
      </c>
      <c r="C667" s="749" t="str">
        <f>IFERROR(VLOOKUP(C666,科目・教員!$A$2:$B$342,2,0),"")</f>
        <v>柏木　公一</v>
      </c>
      <c r="D667" s="748"/>
      <c r="E667" s="750" t="str">
        <f>IFERROR(VLOOKUP(E666,科目・教員!$A$2:$B$342,2,0),"")</f>
        <v/>
      </c>
      <c r="F667" s="748"/>
      <c r="G667" s="750" t="str">
        <f>IFERROR(VLOOKUP(G666,科目・教員!$A$2:$B$342,2,0),"")</f>
        <v/>
      </c>
      <c r="H667" s="748"/>
      <c r="I667" s="750" t="str">
        <f>IFERROR(VLOOKUP(I666,科目・教員!$A$2:$B$342,2,0),"")</f>
        <v/>
      </c>
      <c r="J667" s="748"/>
      <c r="K667" s="747" t="str">
        <f>IFERROR(VLOOKUP(K666,科目・教員!$A$2:$B$342,2,0),"")</f>
        <v>池田　真弓</v>
      </c>
      <c r="L667" s="747"/>
      <c r="M667" s="749" t="str">
        <f>IFERROR(VLOOKUP(M666,科目・教員!$A$2:$B$342,2,0),"")</f>
        <v/>
      </c>
      <c r="N667" s="748"/>
      <c r="O667" s="747" t="str">
        <f>IFERROR(VLOOKUP(O666,科目・教員!$A$2:$B$342,2,0),"")</f>
        <v/>
      </c>
      <c r="P667" s="748"/>
      <c r="Q667" s="747" t="str">
        <f>IFERROR(VLOOKUP(Q666,科目・教員!$A$2:$B$342,2,0),"")</f>
        <v/>
      </c>
      <c r="R667" s="748"/>
      <c r="S667" s="747" t="str">
        <f>IFERROR(VLOOKUP(S666,科目・教員!$A$2:$B$342,2,0),"")</f>
        <v/>
      </c>
      <c r="T667" s="748"/>
      <c r="U667" s="665"/>
      <c r="V667" s="675" t="s">
        <v>96</v>
      </c>
      <c r="W667" s="671" t="s">
        <v>77</v>
      </c>
      <c r="Y667" s="653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55"/>
      <c r="B668" s="15" t="s">
        <v>65</v>
      </c>
      <c r="C668" s="749" t="str">
        <f>VLOOKUP($C653,'2026年度(1年後期)'!$B$5:$N$207,COLUMN('2026年度(1年後期)'!$G$5)+1,0)&amp;""</f>
        <v>101</v>
      </c>
      <c r="D668" s="748"/>
      <c r="E668" s="750" t="str">
        <f>VLOOKUP($C653,'2026年度(2年後期)'!$B$5:$N$207,COLUMN('2026年度(2年後期)'!$G$5)+1,0)&amp;""</f>
        <v/>
      </c>
      <c r="F668" s="748"/>
      <c r="G668" s="750" t="str">
        <f>VLOOKUP($C653,'2026年度(3年後期)'!$B$5:$N$207,COLUMN('2026年度(3年後期)'!$G$5)+1,0)&amp;""</f>
        <v/>
      </c>
      <c r="H668" s="748"/>
      <c r="I668" s="750" t="str">
        <f>VLOOKUP($C653,'2026年度(4年後期)'!$B$5:$N$206,COLUMN('2026年度(4年後期)'!$G$5)+1,0)&amp;""</f>
        <v/>
      </c>
      <c r="J668" s="748"/>
      <c r="K668" s="747" t="str">
        <f>VLOOKUP($C653,'2026年度(助産後期)'!$B$5:$N$207,COLUMN('2026年度(助産後期)'!$G$5)+1,0)&amp;""</f>
        <v/>
      </c>
      <c r="L668" s="747"/>
      <c r="M668" s="749" t="str">
        <f>VLOOKUP($C653,'2026年度(M1後期)'!$B$5:$N$207,COLUMN('2026年度(M1後期)'!$G$5)+1,0)&amp;""</f>
        <v>301</v>
      </c>
      <c r="N668" s="748"/>
      <c r="O668" s="747" t="str">
        <f>VLOOKUP($C653,'2026年度(M2後期)'!$B$5:$N$207,COLUMN('2026年度(M2後期)'!$G$5)+1,0)&amp;""</f>
        <v>301</v>
      </c>
      <c r="P668" s="748"/>
      <c r="Q668" s="747" t="str">
        <f>VLOOKUP($C653,'2026年度(D1後期)'!$B$5:$N$207,COLUMN('2026年度(D1後期)'!$G$5)+1,0)&amp;""</f>
        <v>301</v>
      </c>
      <c r="R668" s="748"/>
      <c r="S668" s="747" t="str">
        <f>VLOOKUP($C653,'2026年度(D23後期)'!$B$5:$N$207,COLUMN('2026年度(D23後期)'!$G$5)+1,0)&amp;""</f>
        <v>301</v>
      </c>
      <c r="T668" s="748"/>
      <c r="U668" s="665"/>
      <c r="V668" s="675" t="s">
        <v>99</v>
      </c>
      <c r="W668" s="671" t="s">
        <v>107</v>
      </c>
      <c r="Y668" s="653"/>
      <c r="Z668" s="755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</row>
    <row r="669" spans="1:74" ht="13.5" customHeight="1">
      <c r="A669" s="770"/>
      <c r="B669" s="16" t="s">
        <v>68</v>
      </c>
      <c r="C669" s="758"/>
      <c r="D669" s="759"/>
      <c r="E669" s="743"/>
      <c r="F669" s="744"/>
      <c r="G669" s="743"/>
      <c r="H669" s="744"/>
      <c r="I669" s="794"/>
      <c r="J669" s="759"/>
      <c r="K669" s="745"/>
      <c r="L669" s="745"/>
      <c r="M669" s="746"/>
      <c r="N669" s="744"/>
      <c r="O669" s="745"/>
      <c r="P669" s="744"/>
      <c r="Q669" s="745"/>
      <c r="R669" s="744"/>
      <c r="S669" s="745"/>
      <c r="T669" s="744"/>
      <c r="U669" s="665"/>
      <c r="V669" s="675" t="s">
        <v>318</v>
      </c>
      <c r="W669" s="671" t="s">
        <v>110</v>
      </c>
      <c r="Y669" s="653"/>
      <c r="Z669" s="756"/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55" t="s">
        <v>103</v>
      </c>
      <c r="B670" s="15" t="s">
        <v>53</v>
      </c>
      <c r="C670" s="751" t="str">
        <f>VLOOKUP($C653,'2026年度(1年後期)'!$B$5:$N$207,COLUMN('2026年度(1年後期)'!$I$5),0)&amp;""</f>
        <v>インフルエンザ②
15:00～16:00</v>
      </c>
      <c r="D670" s="752"/>
      <c r="E670" s="757" t="str">
        <f>VLOOKUP($C653,'2026年度(2年後期)'!$B$5:$N$207,COLUMN('2026年度(2年後期)'!$I$5),0)&amp;""</f>
        <v>インフルエンザ②
15:00～16:00</v>
      </c>
      <c r="F670" s="752"/>
      <c r="G670" s="757" t="str">
        <f>VLOOKUP($C653,'2026年度(3年後期)'!$B$5:$N$207,COLUMN('2026年度(3年後期)'!$I$5),0)&amp;""</f>
        <v>インフルエンザ②
15:00～16:00</v>
      </c>
      <c r="H670" s="752"/>
      <c r="I670" s="757" t="str">
        <f>VLOOKUP($C653,'2026年度(4年後期)'!$B$5:$N$206,COLUMN('2026年度(4年後期)'!$I$5),0)&amp;""</f>
        <v>インフルエンザ②15:00～16:00</v>
      </c>
      <c r="J670" s="752"/>
      <c r="K670" s="753" t="str">
        <f>VLOOKUP($C653,'2026年度(助産後期)'!$B$5:$N$207,COLUMN('2026年度(助産後期)'!$I$5),0)&amp;""</f>
        <v>助産学実習Ⅰ
(インフルエンザ②15:00～16:00)</v>
      </c>
      <c r="L670" s="753"/>
      <c r="M670" s="751" t="str">
        <f>VLOOKUP($C653,'2026年度(M1後期)'!$B$5:$N$207,COLUMN('2026年度(M1後期)'!$I$5),0)&amp;""</f>
        <v>M研究計画発表会</v>
      </c>
      <c r="N670" s="752"/>
      <c r="O670" s="753" t="str">
        <f>VLOOKUP($C653,'2026年度(M2後期)'!$B$5:$N$207,COLUMN('2026年度(M2後期)'!$I$5),0)&amp;""</f>
        <v>M研究計画発表会</v>
      </c>
      <c r="P670" s="752"/>
      <c r="Q670" s="753" t="str">
        <f>VLOOKUP($C653,'2026年度(D1後期)'!$B$5:$N$207,COLUMN('2026年度(D1後期)'!$I$5),0)&amp;""</f>
        <v>M研究計画発表会</v>
      </c>
      <c r="R670" s="752"/>
      <c r="S670" s="753" t="str">
        <f>VLOOKUP($C653,'2026年度(D23後期)'!$B$5:$N$207,COLUMN('2026年度(D23後期)'!$I$5),0)&amp;""</f>
        <v>M研究計画発表会</v>
      </c>
      <c r="T670" s="752"/>
      <c r="U670" s="665"/>
      <c r="W670" s="671"/>
      <c r="Y670" s="653"/>
      <c r="Z670" s="755" t="str">
        <f>A670</f>
        <v>４時限（15：10～16：40）</v>
      </c>
      <c r="AA670" s="733"/>
      <c r="AB670" s="733"/>
      <c r="AC670" s="733"/>
      <c r="AD670" s="733"/>
      <c r="AE670" s="733"/>
      <c r="AF670" s="733" t="s">
        <v>295</v>
      </c>
      <c r="AG670" s="733"/>
      <c r="AH670" s="733"/>
      <c r="AI670" s="733"/>
      <c r="AJ670" s="733"/>
      <c r="AK670" s="733"/>
      <c r="AL670" s="733"/>
      <c r="AM670" s="733" t="s">
        <v>309</v>
      </c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 t="s">
        <v>326</v>
      </c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6" t="s">
        <v>329</v>
      </c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</row>
    <row r="671" spans="1:74" ht="13.5" customHeight="1">
      <c r="A671" s="755"/>
      <c r="B671" s="15" t="s">
        <v>61</v>
      </c>
      <c r="C671" s="749" t="str">
        <f>IFERROR(VLOOKUP(C670,科目・教員!$A$2:$B$342,2,0),"")</f>
        <v/>
      </c>
      <c r="D671" s="748"/>
      <c r="E671" s="750" t="str">
        <f>IFERROR(VLOOKUP(E670,科目・教員!$A$2:$B$342,2,0),"")</f>
        <v/>
      </c>
      <c r="F671" s="748"/>
      <c r="G671" s="750" t="str">
        <f>IFERROR(VLOOKUP(G670,科目・教員!$A$2:$B$342,2,0),"")</f>
        <v/>
      </c>
      <c r="H671" s="748"/>
      <c r="I671" s="750" t="str">
        <f>IFERROR(VLOOKUP(I670,科目・教員!$A$2:$B$342,2,0),"")</f>
        <v/>
      </c>
      <c r="J671" s="748"/>
      <c r="K671" s="747" t="str">
        <f>IFERROR(VLOOKUP(K670,科目・教員!$A$2:$B$342,2,0),"")</f>
        <v/>
      </c>
      <c r="L671" s="747"/>
      <c r="M671" s="749" t="str">
        <f>IFERROR(VLOOKUP(M670,科目・教員!$A$2:$B$342,2,0),"")</f>
        <v/>
      </c>
      <c r="N671" s="748"/>
      <c r="O671" s="747" t="str">
        <f>IFERROR(VLOOKUP(O670,科目・教員!$A$2:$B$342,2,0),"")</f>
        <v/>
      </c>
      <c r="P671" s="748"/>
      <c r="Q671" s="747" t="str">
        <f>IFERROR(VLOOKUP(Q670,科目・教員!$A$2:$B$342,2,0),"")</f>
        <v/>
      </c>
      <c r="R671" s="748"/>
      <c r="S671" s="747" t="str">
        <f>IFERROR(VLOOKUP(S670,科目・教員!$A$2:$B$342,2,0),"")</f>
        <v/>
      </c>
      <c r="T671" s="748"/>
      <c r="U671" s="665"/>
      <c r="Y671" s="653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7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5"/>
      <c r="B672" s="15" t="s">
        <v>65</v>
      </c>
      <c r="C672" s="749" t="str">
        <f>VLOOKUP($C653,'2026年度(1年後期)'!$B$5:$N$207,COLUMN('2026年度(1年後期)'!$I$5)+1,0)&amp;""</f>
        <v/>
      </c>
      <c r="D672" s="748"/>
      <c r="E672" s="750" t="str">
        <f>VLOOKUP($C653,'2026年度(2年後期)'!$B$5:$N$207,COLUMN('2026年度(2年後期)'!$I$5)+1,0)&amp;""</f>
        <v/>
      </c>
      <c r="F672" s="748"/>
      <c r="G672" s="750" t="str">
        <f>VLOOKUP($C653,'2026年度(3年後期)'!$B$5:$N$207,COLUMN('2026年度(3年後期)'!$I$5)+1,0)&amp;""</f>
        <v/>
      </c>
      <c r="H672" s="748"/>
      <c r="I672" s="750" t="str">
        <f>VLOOKUP($C653,'2026年度(4年後期)'!$B$5:$N$206,COLUMN('2026年度(4年後期)'!$I$5)+1,0)&amp;""</f>
        <v/>
      </c>
      <c r="J672" s="748"/>
      <c r="K672" s="747" t="str">
        <f>VLOOKUP($C653,'2026年度(助産後期)'!$B$5:$N$207,COLUMN('2026年度(助産後期)'!$I$5)+1,0)&amp;""</f>
        <v/>
      </c>
      <c r="L672" s="747"/>
      <c r="M672" s="749" t="str">
        <f>VLOOKUP($C653,'2026年度(M1後期)'!$B$5:$N$207,COLUMN('2026年度(M1後期)'!$I$5)+1,0)&amp;""</f>
        <v>301</v>
      </c>
      <c r="N672" s="748"/>
      <c r="O672" s="747" t="str">
        <f>VLOOKUP($C653,'2026年度(M2後期)'!$B$5:$N$207,COLUMN('2026年度(M2後期)'!$I$5)+1,0)&amp;""</f>
        <v>301</v>
      </c>
      <c r="P672" s="748"/>
      <c r="Q672" s="747" t="str">
        <f>VLOOKUP($C653,'2026年度(D1後期)'!$B$5:$N$207,COLUMN('2026年度(D1後期)'!$I$5)+1,0)&amp;""</f>
        <v>301</v>
      </c>
      <c r="R672" s="748"/>
      <c r="S672" s="747" t="str">
        <f>VLOOKUP($C653,'2026年度(D23後期)'!$B$5:$N$207,COLUMN('2026年度(D23後期)'!$I$5)+1,0)&amp;""</f>
        <v>301</v>
      </c>
      <c r="T672" s="748"/>
      <c r="U672" s="665"/>
      <c r="Y672" s="653"/>
      <c r="Z672" s="755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7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</row>
    <row r="673" spans="1:74" ht="13.5" customHeight="1">
      <c r="A673" s="756"/>
      <c r="B673" s="16" t="s">
        <v>68</v>
      </c>
      <c r="C673" s="758"/>
      <c r="D673" s="759"/>
      <c r="E673" s="743"/>
      <c r="F673" s="744"/>
      <c r="G673" s="743"/>
      <c r="H673" s="744"/>
      <c r="I673" s="743"/>
      <c r="J673" s="744"/>
      <c r="K673" s="745"/>
      <c r="L673" s="745"/>
      <c r="M673" s="746"/>
      <c r="N673" s="744"/>
      <c r="O673" s="745"/>
      <c r="P673" s="744"/>
      <c r="Q673" s="745"/>
      <c r="R673" s="744"/>
      <c r="S673" s="745"/>
      <c r="T673" s="744"/>
      <c r="U673" s="665"/>
      <c r="Y673" s="653"/>
      <c r="Z673" s="756"/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8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55" t="s">
        <v>112</v>
      </c>
      <c r="B674" s="15" t="s">
        <v>53</v>
      </c>
      <c r="C674" s="751" t="str">
        <f>VLOOKUP($C653,'2026年度(1年後期)'!$B$5:$N$207,COLUMN('2026年度(1年後期)'!$K$5),0)&amp;""</f>
        <v/>
      </c>
      <c r="D674" s="752"/>
      <c r="E674" s="757" t="str">
        <f>VLOOKUP($C653,'2026年度(2年後期)'!$B$5:$N$207,COLUMN('2026年度(2年後期)'!$K$5),0)&amp;""</f>
        <v/>
      </c>
      <c r="F674" s="752"/>
      <c r="G674" s="757" t="str">
        <f>VLOOKUP($C653,'2026年度(3年後期)'!$B$5:$N$207,COLUMN('2026年度(3年後期)'!$K$5),0)&amp;""</f>
        <v/>
      </c>
      <c r="H674" s="752"/>
      <c r="I674" s="757" t="str">
        <f>VLOOKUP($C653,'2026年度(4年後期)'!$B$5:$N$206,COLUMN('2026年度(4年後期)'!$K$5),0)&amp;""</f>
        <v/>
      </c>
      <c r="J674" s="752"/>
      <c r="K674" s="753" t="str">
        <f>VLOOKUP($C653,'2026年度(助産後期)'!$B$5:$N$207,COLUMN('2026年度(助産後期)'!$K$5),0)&amp;""</f>
        <v/>
      </c>
      <c r="L674" s="753"/>
      <c r="M674" s="751" t="str">
        <f>VLOOKUP($C653,'2026年度(M1後期)'!$B$5:$N$207,COLUMN('2026年度(M1後期)'!$K$5),0)&amp;""</f>
        <v/>
      </c>
      <c r="N674" s="752"/>
      <c r="O674" s="753" t="str">
        <f>VLOOKUP($C653,'2026年度(M2後期)'!$B$5:$N$207,COLUMN('2026年度(M2後期)'!$K$5),0)&amp;""</f>
        <v/>
      </c>
      <c r="P674" s="752"/>
      <c r="Q674" s="753" t="str">
        <f>VLOOKUP($C653,'2026年度(D1後期)'!$B$5:$N$207,COLUMN('2026年度(D1後期)'!$K$5),0)&amp;""</f>
        <v/>
      </c>
      <c r="R674" s="752"/>
      <c r="S674" s="753" t="str">
        <f>VLOOKUP($C653,'2026年度(D23後期)'!$B$5:$N$207,COLUMN('2026年度(D23後期)'!$K$5),0)&amp;""</f>
        <v/>
      </c>
      <c r="T674" s="752"/>
      <c r="U674" s="21"/>
      <c r="W674" s="622" t="s">
        <v>113</v>
      </c>
      <c r="Y674" s="653"/>
      <c r="Z674" s="755" t="str">
        <f>A674</f>
        <v>５時限（16：50～18：20）</v>
      </c>
      <c r="AA674" s="733"/>
      <c r="AB674" s="733"/>
      <c r="AC674" s="733"/>
      <c r="AD674" s="733"/>
      <c r="AE674" s="733"/>
      <c r="AF674" s="733" t="s">
        <v>295</v>
      </c>
      <c r="AG674" s="733"/>
      <c r="AH674" s="733"/>
      <c r="AI674" s="733"/>
      <c r="AJ674" s="733"/>
      <c r="AK674" s="733"/>
      <c r="AL674" s="733"/>
      <c r="AM674" s="733" t="s">
        <v>309</v>
      </c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</row>
    <row r="675" spans="1:74" ht="13.5" customHeight="1">
      <c r="A675" s="755"/>
      <c r="B675" s="15" t="s">
        <v>61</v>
      </c>
      <c r="C675" s="749" t="str">
        <f>IFERROR(VLOOKUP(C674,科目・教員!$A$2:$B$342,2,0),"")</f>
        <v/>
      </c>
      <c r="D675" s="748"/>
      <c r="E675" s="750" t="str">
        <f>IFERROR(VLOOKUP(E674,科目・教員!$A$2:$B$342,2,0),"")</f>
        <v/>
      </c>
      <c r="F675" s="748"/>
      <c r="G675" s="750" t="str">
        <f>IFERROR(VLOOKUP(G674,科目・教員!$A$2:$B$342,2,0),"")</f>
        <v/>
      </c>
      <c r="H675" s="748"/>
      <c r="I675" s="750" t="str">
        <f>IFERROR(VLOOKUP(I674,科目・教員!$A$2:$B$342,2,0),"")</f>
        <v/>
      </c>
      <c r="J675" s="748"/>
      <c r="K675" s="747" t="str">
        <f>IFERROR(VLOOKUP(K674,科目・教員!$A$2:$B$342,2,0),"")</f>
        <v/>
      </c>
      <c r="L675" s="747"/>
      <c r="M675" s="749" t="str">
        <f>IFERROR(VLOOKUP(M674,科目・教員!$A$2:$B$342,2,0),"")</f>
        <v/>
      </c>
      <c r="N675" s="748"/>
      <c r="O675" s="747" t="str">
        <f>IFERROR(VLOOKUP(O674,科目・教員!$A$2:$B$342,2,0),"")</f>
        <v/>
      </c>
      <c r="P675" s="748"/>
      <c r="Q675" s="747" t="str">
        <f>IFERROR(VLOOKUP(Q674,科目・教員!$A$2:$B$342,2,0),"")</f>
        <v/>
      </c>
      <c r="R675" s="748"/>
      <c r="S675" s="747" t="str">
        <f>IFERROR(VLOOKUP(S674,科目・教員!$A$2:$B$342,2,0),"")</f>
        <v/>
      </c>
      <c r="T675" s="748"/>
      <c r="U675" s="21"/>
      <c r="W675" s="622" t="s">
        <v>96</v>
      </c>
      <c r="Y675" s="653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5"/>
      <c r="B676" s="15" t="s">
        <v>65</v>
      </c>
      <c r="C676" s="749" t="str">
        <f>VLOOKUP($C653,'2026年度(1年後期)'!$B$5:$N$207,COLUMN('2026年度(1年後期)'!$K$5)+1,0)&amp;""</f>
        <v/>
      </c>
      <c r="D676" s="748"/>
      <c r="E676" s="750" t="str">
        <f>VLOOKUP($C653,'2026年度(2年後期)'!$B$5:$N$207,COLUMN('2026年度(2年後期)'!$K$5)+1,0)&amp;""</f>
        <v/>
      </c>
      <c r="F676" s="748"/>
      <c r="G676" s="750" t="str">
        <f>VLOOKUP($C653,'2026年度(3年後期)'!$B$5:$N$207,COLUMN('2026年度(3年後期)'!$K$5)+1,0)&amp;""</f>
        <v/>
      </c>
      <c r="H676" s="748"/>
      <c r="I676" s="750" t="str">
        <f>VLOOKUP($C653,'2026年度(4年後期)'!$B$5:$N$206,COLUMN('2026年度(4年後期)'!$K$5)+1,0)&amp;""</f>
        <v/>
      </c>
      <c r="J676" s="748"/>
      <c r="K676" s="747" t="str">
        <f>VLOOKUP($C653,'2026年度(助産後期)'!$B$5:$N$207,COLUMN('2026年度(助産後期)'!$K$5)+1,0)&amp;""</f>
        <v/>
      </c>
      <c r="L676" s="747"/>
      <c r="M676" s="749" t="str">
        <f>VLOOKUP($C653,'2026年度(M1後期)'!$B$5:$N$207,COLUMN('2026年度(M1後期)'!$K$5)+1,0)&amp;""</f>
        <v/>
      </c>
      <c r="N676" s="748"/>
      <c r="O676" s="747" t="str">
        <f>VLOOKUP($C653,'2026年度(M2後期)'!$B$5:$N$207,COLUMN('2026年度(M2後期)'!$K$5)+1,0)&amp;""</f>
        <v/>
      </c>
      <c r="P676" s="748"/>
      <c r="Q676" s="747" t="str">
        <f>VLOOKUP($C653,'2026年度(D1後期)'!$B$5:$N$207,COLUMN('2026年度(D1後期)'!$K$5)+1,0)&amp;""</f>
        <v/>
      </c>
      <c r="R676" s="748"/>
      <c r="S676" s="747" t="str">
        <f>VLOOKUP($C653,'2026年度(D23後期)'!$B$5:$N$207,COLUMN('2026年度(D23後期)'!$K$5)+1,0)&amp;""</f>
        <v/>
      </c>
      <c r="T676" s="748"/>
      <c r="U676" s="21"/>
      <c r="W676" s="622" t="s">
        <v>330</v>
      </c>
      <c r="Y676" s="653"/>
      <c r="Z676" s="755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</row>
    <row r="677" spans="1:74" ht="13.5" customHeight="1">
      <c r="A677" s="756"/>
      <c r="B677" s="16" t="s">
        <v>68</v>
      </c>
      <c r="C677" s="746"/>
      <c r="D677" s="744"/>
      <c r="E677" s="743"/>
      <c r="F677" s="744"/>
      <c r="G677" s="743"/>
      <c r="H677" s="744"/>
      <c r="I677" s="743"/>
      <c r="J677" s="744"/>
      <c r="K677" s="745"/>
      <c r="L677" s="745"/>
      <c r="M677" s="746"/>
      <c r="N677" s="744"/>
      <c r="O677" s="745"/>
      <c r="P677" s="744"/>
      <c r="Q677" s="745"/>
      <c r="R677" s="744"/>
      <c r="S677" s="745"/>
      <c r="T677" s="744"/>
      <c r="U677" s="22"/>
      <c r="V677" s="19"/>
      <c r="W677" s="677" t="s">
        <v>331</v>
      </c>
      <c r="X677" s="19"/>
      <c r="Y677" s="654"/>
      <c r="Z677" s="756"/>
      <c r="AA677" s="735"/>
      <c r="AB677" s="735"/>
      <c r="AC677" s="735"/>
      <c r="AD677" s="735"/>
      <c r="AE677" s="735"/>
      <c r="AF677" s="735"/>
      <c r="AG677" s="735"/>
      <c r="AH677" s="735"/>
      <c r="AI677" s="735"/>
      <c r="AJ677" s="735"/>
      <c r="AK677" s="735"/>
      <c r="AL677" s="735"/>
      <c r="AM677" s="735"/>
      <c r="AN677" s="735"/>
      <c r="AO677" s="735"/>
      <c r="AP677" s="735"/>
      <c r="AQ677" s="735"/>
      <c r="AR677" s="735"/>
      <c r="AS677" s="735"/>
      <c r="AT677" s="735"/>
      <c r="AU677" s="735"/>
      <c r="AV677" s="735"/>
      <c r="AW677" s="735"/>
      <c r="AX677" s="735"/>
      <c r="AY677" s="735"/>
      <c r="AZ677" s="735"/>
      <c r="BA677" s="735"/>
      <c r="BB677" s="735"/>
      <c r="BC677" s="735"/>
      <c r="BD677" s="735"/>
      <c r="BE677" s="735"/>
      <c r="BF677" s="735"/>
      <c r="BG677" s="735"/>
      <c r="BH677" s="735"/>
      <c r="BI677" s="735"/>
      <c r="BJ677" s="735"/>
      <c r="BK677" s="735"/>
      <c r="BL677" s="735"/>
      <c r="BM677" s="735"/>
      <c r="BN677" s="735"/>
      <c r="BO677" s="735"/>
      <c r="BP677" s="735"/>
      <c r="BQ677" s="735"/>
      <c r="BR677" s="735"/>
      <c r="BS677" s="735"/>
      <c r="BT677" s="735"/>
      <c r="BU677" s="735"/>
      <c r="BV677" s="735"/>
    </row>
    <row r="678" spans="1:74" ht="21">
      <c r="A678" s="5"/>
      <c r="B678" s="6"/>
      <c r="C678" s="791">
        <f>C653+1</f>
        <v>46323</v>
      </c>
      <c r="D678" s="791"/>
      <c r="E678" s="791"/>
      <c r="F678" s="791"/>
      <c r="G678" s="791"/>
      <c r="H678" s="791"/>
      <c r="I678" s="791"/>
      <c r="J678" s="791"/>
      <c r="K678" s="791"/>
      <c r="L678" s="791"/>
      <c r="M678" s="791"/>
      <c r="N678" s="791"/>
      <c r="O678" s="791"/>
      <c r="P678" s="791"/>
      <c r="Q678" s="791"/>
      <c r="R678" s="791"/>
      <c r="S678" s="791"/>
      <c r="T678" s="791"/>
      <c r="U678" s="842">
        <f>C678</f>
        <v>46323</v>
      </c>
      <c r="V678" s="843"/>
      <c r="W678" s="843"/>
      <c r="X678" s="843"/>
      <c r="Y678" s="843"/>
      <c r="Z678" s="844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5" t="s">
        <v>52</v>
      </c>
      <c r="B679" s="12" t="s">
        <v>53</v>
      </c>
      <c r="C679" s="767" t="str">
        <f>VLOOKUP($C678,'2026年度(1年後期)'!$B$5:$N$207,COLUMN('2026年度(1年後期)'!$C$5),0)&amp;""</f>
        <v>食と健康</v>
      </c>
      <c r="D679" s="768"/>
      <c r="E679" s="771" t="str">
        <f>VLOOKUP($C678,'2026年度(2年後期)'!$B$5:$N$207,COLUMN('2026年度(2年後期)'!$C$5),0)&amp;""</f>
        <v>薬物療法と看護</v>
      </c>
      <c r="F679" s="768"/>
      <c r="G679" s="771" t="str">
        <f>VLOOKUP($C678,'2026年度(3年後期)'!$B$5:$N$207,COLUMN('2026年度(3年後期)'!$C$5),0)&amp;""</f>
        <v/>
      </c>
      <c r="H679" s="768"/>
      <c r="I679" s="771" t="str">
        <f>VLOOKUP($C678,'2026年度(4年後期)'!$B$5:$N$206,COLUMN('2026年度(4年後期)'!$C$5),0)&amp;""</f>
        <v>卒業研究Ⅱ</v>
      </c>
      <c r="J679" s="768"/>
      <c r="K679" s="752" t="str">
        <f>VLOOKUP($C678,'2026年度(助産後期)'!$B$5:$N$207,COLUMN('2026年度(助産後期)'!$C$5),0)&amp;""</f>
        <v>助産学実習Ⅰ</v>
      </c>
      <c r="L679" s="769"/>
      <c r="M679" s="778" t="str">
        <f>VLOOKUP($C678,'2026年度(M1後期)'!$B$5:$N$207,COLUMN('2026年度(M1後期)'!$C$5),0)&amp;""</f>
        <v>看護情報・管理学演習A-Ⅰ
成育看護学演習A-Ⅳ（母性）</v>
      </c>
      <c r="N679" s="769"/>
      <c r="O679" s="771" t="str">
        <f>VLOOKUP($C678,'2026年度(M2後期)'!$B$5:$N$207,COLUMN('2026年度(M2後期)'!$C$5),0)&amp;""</f>
        <v>特別研究</v>
      </c>
      <c r="P679" s="768"/>
      <c r="Q679" s="771" t="str">
        <f>VLOOKUP($C678,'2026年度(D1後期)'!$B$5:$N$207,COLUMN('2026年度(D1後期)'!$C$5),0)&amp;""</f>
        <v/>
      </c>
      <c r="R679" s="768"/>
      <c r="S679" s="752" t="str">
        <f>VLOOKUP($C678,'2026年度(D23後期)'!$B$5:$N$207,COLUMN('2026年度(D23後期)'!$C$5),0)&amp;""</f>
        <v>特別研究</v>
      </c>
      <c r="T679" s="768"/>
      <c r="U679" s="25"/>
      <c r="V679" s="623" t="s">
        <v>55</v>
      </c>
      <c r="W679" s="651" t="s">
        <v>308</v>
      </c>
      <c r="Z679" s="754" t="str">
        <f>A679</f>
        <v xml:space="preserve">１時限（09：20～10：50） </v>
      </c>
      <c r="AA679" s="733" t="s">
        <v>127</v>
      </c>
      <c r="AB679" s="733"/>
      <c r="AC679" s="733"/>
      <c r="AD679" s="733"/>
      <c r="AE679" s="733"/>
      <c r="AF679" s="733"/>
      <c r="AG679" s="733" t="s">
        <v>211</v>
      </c>
      <c r="AH679" s="733"/>
      <c r="AI679" s="733"/>
      <c r="AJ679" s="733"/>
      <c r="AK679" s="733"/>
      <c r="AL679" s="733"/>
      <c r="AM679" s="733" t="s">
        <v>309</v>
      </c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 t="s">
        <v>57</v>
      </c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</row>
    <row r="680" spans="1:74" ht="13.5" customHeight="1">
      <c r="A680" s="755"/>
      <c r="B680" s="15" t="s">
        <v>61</v>
      </c>
      <c r="C680" s="763" t="str">
        <f>IFERROR(VLOOKUP(C679,科目・教員!$A$2:$B$342,2,0),"")</f>
        <v>本間　典子</v>
      </c>
      <c r="D680" s="761"/>
      <c r="E680" s="762" t="str">
        <f>IFERROR(VLOOKUP(E679,科目・教員!$A$2:$B$342,2,0),"")</f>
        <v>本間　典子</v>
      </c>
      <c r="F680" s="761"/>
      <c r="G680" s="762" t="str">
        <f>IFERROR(VLOOKUP(G679,科目・教員!$A$2:$B$342,2,0),"")</f>
        <v/>
      </c>
      <c r="H680" s="761"/>
      <c r="I680" s="762" t="str">
        <f>IFERROR(VLOOKUP(I679,科目・教員!$A$2:$B$342,2,0),"")</f>
        <v>各担当教員</v>
      </c>
      <c r="J680" s="761"/>
      <c r="K680" s="748" t="str">
        <f>IFERROR(VLOOKUP(K679,科目・教員!$A$2:$B$342,2,0),"")</f>
        <v>池田　真弓</v>
      </c>
      <c r="L680" s="764"/>
      <c r="M680" s="760" t="str">
        <f>IFERROR(VLOOKUP(M679,科目・教員!$A$2:$B$342,2,0),"")</f>
        <v/>
      </c>
      <c r="N680" s="761"/>
      <c r="O680" s="762" t="str">
        <f>IFERROR(VLOOKUP(O679,科目・教員!$A$2:$B$342,2,0),"")</f>
        <v/>
      </c>
      <c r="P680" s="761"/>
      <c r="Q680" s="762" t="str">
        <f>IFERROR(VLOOKUP(Q679,科目・教員!$A$2:$B$342,2,0),"")</f>
        <v/>
      </c>
      <c r="R680" s="761"/>
      <c r="S680" s="748" t="str">
        <f>IFERROR(VLOOKUP(S679,科目・教員!$A$2:$B$342,2,0),"")</f>
        <v/>
      </c>
      <c r="T680" s="761"/>
      <c r="U680" s="25"/>
      <c r="V680" s="623" t="s">
        <v>57</v>
      </c>
      <c r="W680" s="651" t="s">
        <v>309</v>
      </c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5"/>
      <c r="B681" s="15" t="s">
        <v>65</v>
      </c>
      <c r="C681" s="763" t="str">
        <f>VLOOKUP($C678,'2026年度(1年後期)'!$B$5:$N$207,COLUMN('2026年度(1年後期)'!$C$5)+1,0)&amp;""</f>
        <v>101</v>
      </c>
      <c r="D681" s="761"/>
      <c r="E681" s="762" t="str">
        <f>VLOOKUP($C678,'2026年度(2年後期)'!$B$5:$N$207,COLUMN('2026年度(2年後期)'!$C$5)+1,0)&amp;""</f>
        <v>201</v>
      </c>
      <c r="F681" s="761"/>
      <c r="G681" s="762" t="str">
        <f>VLOOKUP($C678,'2026年度(3年後期)'!$B$5:$N$207,COLUMN('2026年度(3年後期)'!$C$5)+1,0)&amp;""</f>
        <v/>
      </c>
      <c r="H681" s="761"/>
      <c r="I681" s="762" t="str">
        <f>VLOOKUP($C678,'2026年度(4年後期)'!$B$5:$N$206,COLUMN('2026年度(4年後期)'!$C$5)+1,0)&amp;""</f>
        <v/>
      </c>
      <c r="J681" s="761"/>
      <c r="K681" s="748" t="str">
        <f>VLOOKUP($C678,'2026年度(助産後期)'!$B$5:$N$207,COLUMN('2026年度(助産後期)'!$C$5)+1,0)&amp;""</f>
        <v/>
      </c>
      <c r="L681" s="764"/>
      <c r="M681" s="760" t="str">
        <f>VLOOKUP($C678,'2026年度(M1後期)'!$B$5:$N$207,COLUMN('2026年度(M1後期)'!$C$5)+1,0)&amp;""</f>
        <v/>
      </c>
      <c r="N681" s="761"/>
      <c r="O681" s="762" t="str">
        <f>VLOOKUP($C678,'2026年度(M2後期)'!$B$5:$N$207,COLUMN('2026年度(M2後期)'!$C$5)+1,0)&amp;""</f>
        <v/>
      </c>
      <c r="P681" s="761"/>
      <c r="Q681" s="762" t="str">
        <f>VLOOKUP($C678,'2026年度(D1後期)'!$B$5:$N$207,COLUMN('2026年度(D1後期)'!$C$5)+1,0)&amp;""</f>
        <v/>
      </c>
      <c r="R681" s="761"/>
      <c r="S681" s="748" t="str">
        <f>VLOOKUP($C678,'2026年度(D23後期)'!$B$5:$N$207,COLUMN('2026年度(D23後期)'!$C$5)+1,0)&amp;""</f>
        <v/>
      </c>
      <c r="T681" s="761"/>
      <c r="U681" s="25"/>
      <c r="V681" s="623" t="s">
        <v>67</v>
      </c>
      <c r="W681" s="651" t="s">
        <v>312</v>
      </c>
      <c r="Z681" s="755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</row>
    <row r="682" spans="1:74" ht="13.5" customHeight="1">
      <c r="A682" s="756"/>
      <c r="B682" s="16" t="s">
        <v>68</v>
      </c>
      <c r="C682" s="746"/>
      <c r="D682" s="765"/>
      <c r="E682" s="743"/>
      <c r="F682" s="765"/>
      <c r="G682" s="743"/>
      <c r="H682" s="765"/>
      <c r="I682" s="743"/>
      <c r="J682" s="765"/>
      <c r="K682" s="745"/>
      <c r="L682" s="766"/>
      <c r="M682" s="776"/>
      <c r="N682" s="765"/>
      <c r="O682" s="743"/>
      <c r="P682" s="765"/>
      <c r="Q682" s="743"/>
      <c r="R682" s="765"/>
      <c r="S682" s="745"/>
      <c r="T682" s="765"/>
      <c r="U682" s="25"/>
      <c r="V682" s="623" t="s">
        <v>70</v>
      </c>
      <c r="W682" s="651" t="s">
        <v>313</v>
      </c>
      <c r="Z682" s="756"/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55" t="s">
        <v>73</v>
      </c>
      <c r="B683" s="15" t="s">
        <v>53</v>
      </c>
      <c r="C683" s="767" t="str">
        <f>VLOOKUP($C678,'2026年度(1年後期)'!$B$5:$N$207,COLUMN('2026年度(1年後期)'!$E$5),0)&amp;""</f>
        <v>人体の構造と機能Ⅲ</v>
      </c>
      <c r="D683" s="768"/>
      <c r="E683" s="771" t="str">
        <f>VLOOKUP($C678,'2026年度(2年後期)'!$B$5:$N$207,COLUMN('2026年度(2年後期)'!$E$5),0)&amp;""</f>
        <v>母性看護援助論Ⅰ</v>
      </c>
      <c r="F683" s="768"/>
      <c r="G683" s="771" t="str">
        <f>VLOOKUP($C678,'2026年度(3年後期)'!$B$5:$N$207,COLUMN('2026年度(3年後期)'!$E$5),0)&amp;""</f>
        <v/>
      </c>
      <c r="H683" s="768"/>
      <c r="I683" s="771" t="str">
        <f>VLOOKUP($C678,'2026年度(4年後期)'!$B$5:$N$206,COLUMN('2026年度(4年後期)'!$E$5),0)&amp;""</f>
        <v/>
      </c>
      <c r="J683" s="768"/>
      <c r="K683" s="752" t="str">
        <f>VLOOKUP($C678,'2026年度(助産後期)'!$B$5:$N$207,COLUMN('2026年度(助産後期)'!$E$5),0)&amp;""</f>
        <v>助産学実習Ⅰ</v>
      </c>
      <c r="L683" s="769"/>
      <c r="M683" s="767" t="str">
        <f>VLOOKUP($C678,'2026年度(M1後期)'!$B$5:$N$207,COLUMN('2026年度(M1後期)'!$E$5),0)&amp;""</f>
        <v>看護情報・管理学演習A-Ⅰ
成育看護学演習A-Ⅳ（母性）</v>
      </c>
      <c r="N683" s="768"/>
      <c r="O683" s="752" t="str">
        <f>VLOOKUP($C678,'2026年度(M2後期)'!$B$5:$N$207,COLUMN('2026年度(M2後期)'!$E$5),0)&amp;""</f>
        <v>特別研究</v>
      </c>
      <c r="P683" s="768"/>
      <c r="Q683" s="752" t="str">
        <f>VLOOKUP($C678,'2026年度(D1後期)'!$B$5:$N$207,COLUMN('2026年度(D1後期)'!$E$5),0)&amp;""</f>
        <v/>
      </c>
      <c r="R683" s="768"/>
      <c r="S683" s="752" t="str">
        <f>VLOOKUP($C678,'2026年度(D23後期)'!$B$5:$N$207,COLUMN('2026年度(D23後期)'!$E$5),0)&amp;""</f>
        <v>特別研究</v>
      </c>
      <c r="T683" s="768"/>
      <c r="U683" s="662" t="s">
        <v>200</v>
      </c>
      <c r="Z683" s="755" t="str">
        <f>A683</f>
        <v>２時限（11：00～12：30）</v>
      </c>
      <c r="AA683" s="733" t="s">
        <v>272</v>
      </c>
      <c r="AB683" s="733"/>
      <c r="AC683" s="733"/>
      <c r="AD683" s="733"/>
      <c r="AE683" s="733"/>
      <c r="AF683" s="733"/>
      <c r="AG683" s="733" t="s">
        <v>273</v>
      </c>
      <c r="AH683" s="733"/>
      <c r="AI683" s="733"/>
      <c r="AJ683" s="733"/>
      <c r="AK683" s="733"/>
      <c r="AL683" s="733"/>
      <c r="AM683" s="733" t="s">
        <v>309</v>
      </c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 t="s">
        <v>332</v>
      </c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</row>
    <row r="684" spans="1:74" ht="13.5" customHeight="1">
      <c r="A684" s="755"/>
      <c r="B684" s="15" t="s">
        <v>61</v>
      </c>
      <c r="C684" s="763" t="str">
        <f>IFERROR(VLOOKUP(C683,科目・教員!$A$2:$B$342,2,0),"")</f>
        <v>本間　典子</v>
      </c>
      <c r="D684" s="761"/>
      <c r="E684" s="762" t="str">
        <f>IFERROR(VLOOKUP(E683,科目・教員!$A$2:$B$342,2,0),"")</f>
        <v>日置　智華子</v>
      </c>
      <c r="F684" s="761"/>
      <c r="G684" s="762" t="str">
        <f>IFERROR(VLOOKUP(G683,科目・教員!$A$2:$B$342,2,0),"")</f>
        <v/>
      </c>
      <c r="H684" s="761"/>
      <c r="I684" s="762" t="str">
        <f>IFERROR(VLOOKUP(I683,科目・教員!$A$2:$B$342,2,0),"")</f>
        <v/>
      </c>
      <c r="J684" s="761"/>
      <c r="K684" s="748" t="str">
        <f>IFERROR(VLOOKUP(K683,科目・教員!$A$2:$B$342,2,0),"")</f>
        <v>池田　真弓</v>
      </c>
      <c r="L684" s="764"/>
      <c r="M684" s="763" t="str">
        <f>IFERROR(VLOOKUP(M683,科目・教員!$A$2:$B$342,2,0),"")</f>
        <v/>
      </c>
      <c r="N684" s="761"/>
      <c r="O684" s="748" t="str">
        <f>IFERROR(VLOOKUP(O683,科目・教員!$A$2:$B$342,2,0),"")</f>
        <v/>
      </c>
      <c r="P684" s="761"/>
      <c r="Q684" s="748" t="str">
        <f>IFERROR(VLOOKUP(Q683,科目・教員!$A$2:$B$342,2,0),"")</f>
        <v/>
      </c>
      <c r="R684" s="761"/>
      <c r="S684" s="748" t="str">
        <f>IFERROR(VLOOKUP(S683,科目・教員!$A$2:$B$342,2,0),"")</f>
        <v/>
      </c>
      <c r="T684" s="761"/>
      <c r="U684" s="662" t="s">
        <v>96</v>
      </c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55"/>
      <c r="B685" s="15" t="s">
        <v>65</v>
      </c>
      <c r="C685" s="763" t="str">
        <f>VLOOKUP($C678,'2026年度(1年後期)'!$B$5:$N$207,COLUMN('2026年度(1年後期)'!$E$5)+1,0)&amp;""</f>
        <v>101</v>
      </c>
      <c r="D685" s="761"/>
      <c r="E685" s="762" t="str">
        <f>VLOOKUP($C678,'2026年度(2年後期)'!$B$5:$N$207,COLUMN('2026年度(2年後期)'!$E$5)+1,0)&amp;""</f>
        <v>201</v>
      </c>
      <c r="F685" s="761"/>
      <c r="G685" s="762" t="str">
        <f>VLOOKUP($C678,'2026年度(3年後期)'!$B$5:$N$207,COLUMN('2026年度(3年後期)'!$E$5)+1,0)&amp;""</f>
        <v/>
      </c>
      <c r="H685" s="761"/>
      <c r="I685" s="762" t="str">
        <f>VLOOKUP($C678,'2026年度(4年後期)'!$B$5:$N$206,COLUMN('2026年度(4年後期)'!$E$5)+1,0)&amp;""</f>
        <v/>
      </c>
      <c r="J685" s="761"/>
      <c r="K685" s="748" t="str">
        <f>VLOOKUP($C678,'2026年度(助産後期)'!$B$5:$N$207,COLUMN('2026年度(助産後期)'!$E$5)+1,0)&amp;""</f>
        <v/>
      </c>
      <c r="L685" s="764"/>
      <c r="M685" s="763" t="str">
        <f>VLOOKUP($C678,'2026年度(M1後期)'!$B$5:$N$207,COLUMN('2026年度(M1後期)'!$E$5)+1,0)&amp;""</f>
        <v/>
      </c>
      <c r="N685" s="761"/>
      <c r="O685" s="748" t="str">
        <f>VLOOKUP($C678,'2026年度(M2後期)'!$B$5:$N$207,COLUMN('2026年度(M2後期)'!$E$5)+1,0)&amp;""</f>
        <v/>
      </c>
      <c r="P685" s="761"/>
      <c r="Q685" s="748" t="str">
        <f>VLOOKUP($C678,'2026年度(D1後期)'!$B$5:$N$207,COLUMN('2026年度(D1後期)'!$E$5)+1,0)&amp;""</f>
        <v/>
      </c>
      <c r="R685" s="761"/>
      <c r="S685" s="748" t="str">
        <f>VLOOKUP($C678,'2026年度(D23後期)'!$B$5:$N$207,COLUMN('2026年度(D23後期)'!$E$5)+1,0)&amp;""</f>
        <v/>
      </c>
      <c r="T685" s="761"/>
      <c r="U685" s="662" t="s">
        <v>333</v>
      </c>
      <c r="Z685" s="755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</row>
    <row r="686" spans="1:74" ht="13.5" customHeight="1">
      <c r="A686" s="770"/>
      <c r="B686" s="16" t="s">
        <v>68</v>
      </c>
      <c r="C686" s="758"/>
      <c r="D686" s="759"/>
      <c r="E686" s="743"/>
      <c r="F686" s="744"/>
      <c r="G686" s="743"/>
      <c r="H686" s="744"/>
      <c r="I686" s="743"/>
      <c r="J686" s="744"/>
      <c r="K686" s="745"/>
      <c r="L686" s="745"/>
      <c r="M686" s="746"/>
      <c r="N686" s="744"/>
      <c r="O686" s="745"/>
      <c r="P686" s="744"/>
      <c r="Q686" s="745"/>
      <c r="R686" s="744"/>
      <c r="S686" s="745"/>
      <c r="T686" s="744"/>
      <c r="U686" s="662" t="s">
        <v>101</v>
      </c>
      <c r="Z686" s="756"/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54" t="s">
        <v>79</v>
      </c>
      <c r="B687" s="17" t="s">
        <v>80</v>
      </c>
      <c r="C687" s="767"/>
      <c r="D687" s="768"/>
      <c r="E687" s="771"/>
      <c r="F687" s="768"/>
      <c r="G687" s="771"/>
      <c r="H687" s="768"/>
      <c r="I687" s="771"/>
      <c r="J687" s="768"/>
      <c r="K687" s="752"/>
      <c r="L687" s="769"/>
      <c r="M687" s="767"/>
      <c r="N687" s="768"/>
      <c r="O687" s="752"/>
      <c r="P687" s="768"/>
      <c r="Q687" s="752"/>
      <c r="R687" s="768"/>
      <c r="S687" s="752"/>
      <c r="T687" s="768"/>
      <c r="U687" s="21"/>
      <c r="Z687" s="755" t="str">
        <f>A687</f>
        <v>昼休み（12：30～13：30）</v>
      </c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 t="s">
        <v>309</v>
      </c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</row>
    <row r="688" spans="1:74" ht="13.5" customHeight="1">
      <c r="A688" s="755"/>
      <c r="B688" s="17" t="s">
        <v>83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5"/>
      <c r="B689" s="17" t="s">
        <v>65</v>
      </c>
      <c r="C689" s="763"/>
      <c r="D689" s="761"/>
      <c r="E689" s="762"/>
      <c r="F689" s="761"/>
      <c r="G689" s="762"/>
      <c r="H689" s="761"/>
      <c r="I689" s="762"/>
      <c r="J689" s="761"/>
      <c r="K689" s="748"/>
      <c r="L689" s="764"/>
      <c r="M689" s="763"/>
      <c r="N689" s="761"/>
      <c r="O689" s="748"/>
      <c r="P689" s="761"/>
      <c r="Q689" s="748"/>
      <c r="R689" s="761"/>
      <c r="S689" s="748"/>
      <c r="T689" s="761"/>
      <c r="U689" s="21"/>
      <c r="Z689" s="755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</row>
    <row r="690" spans="1:74" ht="13.5" customHeight="1">
      <c r="A690" s="756"/>
      <c r="B690" s="18" t="s">
        <v>68</v>
      </c>
      <c r="C690" s="772"/>
      <c r="D690" s="773"/>
      <c r="E690" s="774"/>
      <c r="F690" s="773"/>
      <c r="G690" s="774"/>
      <c r="H690" s="773"/>
      <c r="I690" s="774"/>
      <c r="J690" s="773"/>
      <c r="K690" s="775"/>
      <c r="L690" s="775"/>
      <c r="M690" s="772"/>
      <c r="N690" s="773"/>
      <c r="O690" s="775"/>
      <c r="P690" s="773"/>
      <c r="Q690" s="775"/>
      <c r="R690" s="773"/>
      <c r="S690" s="775"/>
      <c r="T690" s="773"/>
      <c r="U690" s="21"/>
      <c r="Z690" s="756"/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55" t="s">
        <v>87</v>
      </c>
      <c r="B691" s="15" t="s">
        <v>53</v>
      </c>
      <c r="C691" s="751" t="str">
        <f>VLOOKUP($C678,'2026年度(1年後期)'!$B$5:$N$207,COLUMN('2026年度(1年後期)'!$G$5),0)&amp;""</f>
        <v>ジェンダー論</v>
      </c>
      <c r="D691" s="752"/>
      <c r="E691" s="757" t="str">
        <f>VLOOKUP($C678,'2026年度(2年後期)'!$B$5:$N$207,COLUMN('2026年度(2年後期)'!$G$5),0)&amp;""</f>
        <v>成人看護援助論Ⅱ</v>
      </c>
      <c r="F691" s="752"/>
      <c r="G691" s="757" t="str">
        <f>VLOOKUP($C678,'2026年度(3年後期)'!$B$5:$N$207,COLUMN('2026年度(3年後期)'!$G$5),0)&amp;""</f>
        <v/>
      </c>
      <c r="H691" s="752"/>
      <c r="I691" s="757" t="str">
        <f>VLOOKUP($C678,'2026年度(4年後期)'!$B$5:$N$206,COLUMN('2026年度(4年後期)'!$G$5),0)&amp;""</f>
        <v/>
      </c>
      <c r="J691" s="752"/>
      <c r="K691" s="753" t="str">
        <f>VLOOKUP($C678,'2026年度(助産後期)'!$B$5:$N$207,COLUMN('2026年度(助産後期)'!$G$5),0)&amp;""</f>
        <v>助産学実習Ⅰ</v>
      </c>
      <c r="L691" s="753"/>
      <c r="M691" s="751" t="str">
        <f>VLOOKUP($C678,'2026年度(M1後期)'!$B$5:$N$207,COLUMN('2026年度(M1後期)'!$G$5),0)&amp;""</f>
        <v>成人看護学演習A-Ⅰ</v>
      </c>
      <c r="N691" s="752"/>
      <c r="O691" s="753" t="str">
        <f>VLOOKUP($C678,'2026年度(M2後期)'!$B$5:$N$207,COLUMN('2026年度(M2後期)'!$G$5),0)&amp;""</f>
        <v>特別研究</v>
      </c>
      <c r="P691" s="752"/>
      <c r="Q691" s="753" t="str">
        <f>VLOOKUP($C678,'2026年度(D1後期)'!$B$5:$N$207,COLUMN('2026年度(D1後期)'!$G$5),0)&amp;""</f>
        <v/>
      </c>
      <c r="R691" s="752"/>
      <c r="S691" s="753" t="str">
        <f>VLOOKUP($C678,'2026年度(D23後期)'!$B$5:$N$207,COLUMN('2026年度(D23後期)'!$G$5),0)&amp;""</f>
        <v>特別研究</v>
      </c>
      <c r="T691" s="752"/>
      <c r="U691" s="659" t="s">
        <v>88</v>
      </c>
      <c r="Z691" s="755" t="str">
        <f>A691</f>
        <v>３時限（13：30～15：00）</v>
      </c>
      <c r="AA691" s="733" t="s">
        <v>226</v>
      </c>
      <c r="AB691" s="733"/>
      <c r="AC691" s="733"/>
      <c r="AD691" s="733"/>
      <c r="AE691" s="733"/>
      <c r="AF691" s="733"/>
      <c r="AG691" s="733" t="s">
        <v>249</v>
      </c>
      <c r="AH691" s="733"/>
      <c r="AI691" s="733"/>
      <c r="AJ691" s="733"/>
      <c r="AK691" s="733"/>
      <c r="AL691" s="733"/>
      <c r="AM691" s="733" t="s">
        <v>309</v>
      </c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 t="s">
        <v>190</v>
      </c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</row>
    <row r="692" spans="1:74" ht="13.5" customHeight="1">
      <c r="A692" s="755"/>
      <c r="B692" s="15" t="s">
        <v>61</v>
      </c>
      <c r="C692" s="749" t="str">
        <f>IFERROR(VLOOKUP(C691,科目・教員!$A$2:$B$342,2,0),"")</f>
        <v>小島　優子</v>
      </c>
      <c r="D692" s="748"/>
      <c r="E692" s="750" t="str">
        <f>IFERROR(VLOOKUP(E691,科目・教員!$A$2:$B$342,2,0),"")</f>
        <v>藤澤　雄太</v>
      </c>
      <c r="F692" s="748"/>
      <c r="G692" s="750" t="str">
        <f>IFERROR(VLOOKUP(G691,科目・教員!$A$2:$B$342,2,0),"")</f>
        <v/>
      </c>
      <c r="H692" s="748"/>
      <c r="I692" s="750" t="str">
        <f>IFERROR(VLOOKUP(I691,科目・教員!$A$2:$B$342,2,0),"")</f>
        <v/>
      </c>
      <c r="J692" s="748"/>
      <c r="K692" s="747" t="str">
        <f>IFERROR(VLOOKUP(K691,科目・教員!$A$2:$B$342,2,0),"")</f>
        <v>池田　真弓</v>
      </c>
      <c r="L692" s="747"/>
      <c r="M692" s="749" t="str">
        <f>IFERROR(VLOOKUP(M691,科目・教員!$A$2:$B$342,2,0),"")</f>
        <v/>
      </c>
      <c r="N692" s="748"/>
      <c r="O692" s="747" t="str">
        <f>IFERROR(VLOOKUP(O691,科目・教員!$A$2:$B$342,2,0),"")</f>
        <v/>
      </c>
      <c r="P692" s="748"/>
      <c r="Q692" s="747" t="str">
        <f>IFERROR(VLOOKUP(Q691,科目・教員!$A$2:$B$342,2,0),"")</f>
        <v/>
      </c>
      <c r="R692" s="748"/>
      <c r="S692" s="747" t="str">
        <f>IFERROR(VLOOKUP(S691,科目・教員!$A$2:$B$342,2,0),"")</f>
        <v/>
      </c>
      <c r="T692" s="748"/>
      <c r="U692" s="659" t="s">
        <v>63</v>
      </c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55"/>
      <c r="B693" s="15" t="s">
        <v>65</v>
      </c>
      <c r="C693" s="749" t="str">
        <f>VLOOKUP($C678,'2026年度(1年後期)'!$B$5:$N$207,COLUMN('2026年度(1年後期)'!$G$5)+1,0)&amp;""</f>
        <v>101</v>
      </c>
      <c r="D693" s="748"/>
      <c r="E693" s="750" t="str">
        <f>VLOOKUP($C678,'2026年度(2年後期)'!$B$5:$N$207,COLUMN('2026年度(2年後期)'!$G$5)+1,0)&amp;""</f>
        <v>201</v>
      </c>
      <c r="F693" s="748"/>
      <c r="G693" s="750" t="str">
        <f>VLOOKUP($C678,'2026年度(3年後期)'!$B$5:$N$207,COLUMN('2026年度(3年後期)'!$G$5)+1,0)&amp;""</f>
        <v/>
      </c>
      <c r="H693" s="748"/>
      <c r="I693" s="750" t="str">
        <f>VLOOKUP($C678,'2026年度(4年後期)'!$B$5:$N$206,COLUMN('2026年度(4年後期)'!$G$5)+1,0)&amp;""</f>
        <v/>
      </c>
      <c r="J693" s="748"/>
      <c r="K693" s="747" t="str">
        <f>VLOOKUP($C678,'2026年度(助産後期)'!$B$5:$N$207,COLUMN('2026年度(助産後期)'!$G$5)+1,0)&amp;""</f>
        <v/>
      </c>
      <c r="L693" s="747"/>
      <c r="M693" s="749" t="str">
        <f>VLOOKUP($C678,'2026年度(M1後期)'!$B$5:$N$207,COLUMN('2026年度(M1後期)'!$G$5)+1,0)&amp;""</f>
        <v/>
      </c>
      <c r="N693" s="748"/>
      <c r="O693" s="747" t="str">
        <f>VLOOKUP($C678,'2026年度(M2後期)'!$B$5:$N$207,COLUMN('2026年度(M2後期)'!$G$5)+1,0)&amp;""</f>
        <v/>
      </c>
      <c r="P693" s="748"/>
      <c r="Q693" s="747" t="str">
        <f>VLOOKUP($C678,'2026年度(D1後期)'!$B$5:$N$207,COLUMN('2026年度(D1後期)'!$G$5)+1,0)&amp;""</f>
        <v/>
      </c>
      <c r="R693" s="748"/>
      <c r="S693" s="747" t="str">
        <f>VLOOKUP($C678,'2026年度(D23後期)'!$B$5:$N$207,COLUMN('2026年度(D23後期)'!$G$5)+1,0)&amp;""</f>
        <v/>
      </c>
      <c r="T693" s="748"/>
      <c r="U693" s="659" t="s">
        <v>190</v>
      </c>
      <c r="Z693" s="755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</row>
    <row r="694" spans="1:74" ht="13.5" customHeight="1">
      <c r="A694" s="770"/>
      <c r="B694" s="16" t="s">
        <v>68</v>
      </c>
      <c r="C694" s="746"/>
      <c r="D694" s="744"/>
      <c r="E694" s="743"/>
      <c r="F694" s="744"/>
      <c r="G694" s="743"/>
      <c r="H694" s="744"/>
      <c r="I694" s="743"/>
      <c r="J694" s="744"/>
      <c r="K694" s="745"/>
      <c r="L694" s="745"/>
      <c r="M694" s="746"/>
      <c r="N694" s="744"/>
      <c r="O694" s="745"/>
      <c r="P694" s="744"/>
      <c r="Q694" s="745"/>
      <c r="R694" s="744"/>
      <c r="S694" s="745"/>
      <c r="T694" s="744"/>
      <c r="U694" s="659" t="s">
        <v>192</v>
      </c>
      <c r="Z694" s="756"/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55" t="s">
        <v>103</v>
      </c>
      <c r="B695" s="15" t="s">
        <v>53</v>
      </c>
      <c r="C695" s="783" t="str">
        <f>VLOOKUP($C678,'2026年度(1年後期)'!$B$5:$N$207,COLUMN('2026年度(1年後期)'!$I$5),0)&amp;""</f>
        <v>中国語</v>
      </c>
      <c r="D695" s="784"/>
      <c r="E695" s="757" t="str">
        <f>VLOOKUP($C678,'2026年度(2年後期)'!$B$5:$N$207,COLUMN('2026年度(2年後期)'!$I$5),0)&amp;""</f>
        <v>成人看護援助論Ⅱ</v>
      </c>
      <c r="F695" s="752"/>
      <c r="G695" s="757" t="str">
        <f>VLOOKUP($C678,'2026年度(3年後期)'!$B$5:$N$207,COLUMN('2026年度(3年後期)'!$I$5),0)&amp;""</f>
        <v/>
      </c>
      <c r="H695" s="752"/>
      <c r="I695" s="757" t="str">
        <f>VLOOKUP($C678,'2026年度(4年後期)'!$B$5:$N$206,COLUMN('2026年度(4年後期)'!$I$5),0)&amp;""</f>
        <v/>
      </c>
      <c r="J695" s="752"/>
      <c r="K695" s="753" t="str">
        <f>VLOOKUP($C678,'2026年度(助産後期)'!$B$5:$N$207,COLUMN('2026年度(助産後期)'!$I$5),0)&amp;""</f>
        <v>助産学実習Ⅰ</v>
      </c>
      <c r="L695" s="753"/>
      <c r="M695" s="751" t="str">
        <f>VLOOKUP($C678,'2026年度(M1後期)'!$B$5:$N$207,COLUMN('2026年度(M1後期)'!$I$5),0)&amp;""</f>
        <v>成人看護学演習A-Ⅰ</v>
      </c>
      <c r="N695" s="752"/>
      <c r="O695" s="753" t="str">
        <f>VLOOKUP($C678,'2026年度(M2後期)'!$B$5:$N$207,COLUMN('2026年度(M2後期)'!$I$5),0)&amp;""</f>
        <v>特別研究</v>
      </c>
      <c r="P695" s="752"/>
      <c r="Q695" s="753" t="str">
        <f>VLOOKUP($C678,'2026年度(D1後期)'!$B$5:$N$207,COLUMN('2026年度(D1後期)'!$I$5),0)&amp;""</f>
        <v/>
      </c>
      <c r="R695" s="752"/>
      <c r="S695" s="753" t="str">
        <f>VLOOKUP($C678,'2026年度(D23後期)'!$B$5:$N$207,COLUMN('2026年度(D23後期)'!$I$5),0)&amp;""</f>
        <v>特別研究</v>
      </c>
      <c r="T695" s="752"/>
      <c r="U695" s="631" t="s">
        <v>148</v>
      </c>
      <c r="Z695" s="755" t="str">
        <f>A695</f>
        <v>４時限（15：10～16：40）</v>
      </c>
      <c r="AA695" s="733" t="s">
        <v>258</v>
      </c>
      <c r="AB695" s="733"/>
      <c r="AC695" s="733"/>
      <c r="AD695" s="733"/>
      <c r="AE695" s="733"/>
      <c r="AF695" s="733"/>
      <c r="AG695" s="733" t="s">
        <v>249</v>
      </c>
      <c r="AH695" s="733"/>
      <c r="AI695" s="733"/>
      <c r="AJ695" s="733"/>
      <c r="AK695" s="733"/>
      <c r="AL695" s="733"/>
      <c r="AM695" s="733" t="s">
        <v>309</v>
      </c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 t="s">
        <v>334</v>
      </c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</row>
    <row r="696" spans="1:74" ht="13.5" customHeight="1">
      <c r="A696" s="755"/>
      <c r="B696" s="15" t="s">
        <v>61</v>
      </c>
      <c r="C696" s="781" t="str">
        <f>IFERROR(VLOOKUP(C695,科目・教員!$A$2:$B$342,2,0),"")</f>
        <v>黄　馨逸</v>
      </c>
      <c r="D696" s="782"/>
      <c r="E696" s="750" t="str">
        <f>IFERROR(VLOOKUP(E695,科目・教員!$A$2:$B$342,2,0),"")</f>
        <v>藤澤　雄太</v>
      </c>
      <c r="F696" s="748"/>
      <c r="G696" s="750" t="str">
        <f>IFERROR(VLOOKUP(G695,科目・教員!$A$2:$B$342,2,0),"")</f>
        <v/>
      </c>
      <c r="H696" s="748"/>
      <c r="I696" s="750" t="str">
        <f>IFERROR(VLOOKUP(I695,科目・教員!$A$2:$B$342,2,0),"")</f>
        <v/>
      </c>
      <c r="J696" s="748"/>
      <c r="K696" s="747" t="str">
        <f>IFERROR(VLOOKUP(K695,科目・教員!$A$2:$B$342,2,0),"")</f>
        <v>池田　真弓</v>
      </c>
      <c r="L696" s="747"/>
      <c r="M696" s="749" t="str">
        <f>IFERROR(VLOOKUP(M695,科目・教員!$A$2:$B$342,2,0),"")</f>
        <v/>
      </c>
      <c r="N696" s="748"/>
      <c r="O696" s="747" t="str">
        <f>IFERROR(VLOOKUP(O695,科目・教員!$A$2:$B$342,2,0),"")</f>
        <v/>
      </c>
      <c r="P696" s="748"/>
      <c r="Q696" s="747" t="str">
        <f>IFERROR(VLOOKUP(Q695,科目・教員!$A$2:$B$342,2,0),"")</f>
        <v/>
      </c>
      <c r="R696" s="748"/>
      <c r="S696" s="747" t="str">
        <f>IFERROR(VLOOKUP(S695,科目・教員!$A$2:$B$342,2,0),"")</f>
        <v/>
      </c>
      <c r="T696" s="748"/>
      <c r="U696" s="631" t="s">
        <v>334</v>
      </c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5"/>
      <c r="B697" s="15" t="s">
        <v>65</v>
      </c>
      <c r="C697" s="781" t="str">
        <f>VLOOKUP($C678,'2026年度(1年後期)'!$B$5:$N$207,COLUMN('2026年度(1年後期)'!$I$5)+1,0)&amp;""</f>
        <v>101</v>
      </c>
      <c r="D697" s="782"/>
      <c r="E697" s="750" t="str">
        <f>VLOOKUP($C678,'2026年度(2年後期)'!$B$5:$N$207,COLUMN('2026年度(2年後期)'!$I$5)+1,0)&amp;""</f>
        <v>201</v>
      </c>
      <c r="F697" s="748"/>
      <c r="G697" s="750" t="str">
        <f>VLOOKUP($C678,'2026年度(3年後期)'!$B$5:$N$207,COLUMN('2026年度(3年後期)'!$I$5)+1,0)&amp;""</f>
        <v/>
      </c>
      <c r="H697" s="748"/>
      <c r="I697" s="750" t="str">
        <f>VLOOKUP($C678,'2026年度(4年後期)'!$B$5:$N$206,COLUMN('2026年度(4年後期)'!$I$5)+1,0)&amp;""</f>
        <v/>
      </c>
      <c r="J697" s="748"/>
      <c r="K697" s="747" t="str">
        <f>VLOOKUP($C678,'2026年度(助産後期)'!$B$5:$N$207,COLUMN('2026年度(助産後期)'!$I$5)+1,0)&amp;""</f>
        <v/>
      </c>
      <c r="L697" s="747"/>
      <c r="M697" s="749" t="str">
        <f>VLOOKUP($C678,'2026年度(M1後期)'!$B$5:$N$207,COLUMN('2026年度(M1後期)'!$I$5)+1,0)&amp;""</f>
        <v/>
      </c>
      <c r="N697" s="748"/>
      <c r="O697" s="747" t="str">
        <f>VLOOKUP($C678,'2026年度(M2後期)'!$B$5:$N$207,COLUMN('2026年度(M2後期)'!$I$5)+1,0)&amp;""</f>
        <v/>
      </c>
      <c r="P697" s="748"/>
      <c r="Q697" s="747" t="str">
        <f>VLOOKUP($C678,'2026年度(D1後期)'!$B$5:$N$207,COLUMN('2026年度(D1後期)'!$I$5)+1,0)&amp;""</f>
        <v/>
      </c>
      <c r="R697" s="748"/>
      <c r="S697" s="747" t="str">
        <f>VLOOKUP($C678,'2026年度(D23後期)'!$B$5:$N$207,COLUMN('2026年度(D23後期)'!$I$5)+1,0)&amp;""</f>
        <v/>
      </c>
      <c r="T697" s="748"/>
      <c r="U697" s="631" t="s">
        <v>101</v>
      </c>
      <c r="Z697" s="755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</row>
    <row r="698" spans="1:74" ht="13.5" customHeight="1">
      <c r="A698" s="756"/>
      <c r="B698" s="16" t="s">
        <v>68</v>
      </c>
      <c r="C698" s="792" t="s">
        <v>260</v>
      </c>
      <c r="D698" s="793"/>
      <c r="E698" s="743"/>
      <c r="F698" s="744"/>
      <c r="G698" s="743"/>
      <c r="H698" s="744"/>
      <c r="I698" s="743"/>
      <c r="J698" s="744"/>
      <c r="K698" s="745"/>
      <c r="L698" s="745"/>
      <c r="M698" s="746"/>
      <c r="N698" s="744"/>
      <c r="O698" s="745"/>
      <c r="P698" s="744"/>
      <c r="Q698" s="745"/>
      <c r="R698" s="744"/>
      <c r="S698" s="745"/>
      <c r="T698" s="744"/>
      <c r="U698" s="631"/>
      <c r="Z698" s="756"/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55" t="s">
        <v>112</v>
      </c>
      <c r="B699" s="15" t="s">
        <v>53</v>
      </c>
      <c r="C699" s="783" t="str">
        <f>VLOOKUP($C678,'2026年度(1年後期)'!$B$5:$N$207,COLUMN('2026年度(1年後期)'!$K$5),0)&amp;""</f>
        <v>中国語</v>
      </c>
      <c r="D699" s="784"/>
      <c r="E699" s="757" t="str">
        <f>VLOOKUP($C678,'2026年度(2年後期)'!$B$5:$N$207,COLUMN('2026年度(2年後期)'!$K$5),0)&amp;""</f>
        <v/>
      </c>
      <c r="F699" s="752"/>
      <c r="G699" s="757" t="str">
        <f>VLOOKUP($C678,'2026年度(3年後期)'!$B$5:$N$207,COLUMN('2026年度(3年後期)'!$K$5),0)&amp;""</f>
        <v/>
      </c>
      <c r="H699" s="752"/>
      <c r="I699" s="757" t="str">
        <f>VLOOKUP($C678,'2026年度(4年後期)'!$B$5:$N$206,COLUMN('2026年度(4年後期)'!$K$5),0)&amp;""</f>
        <v/>
      </c>
      <c r="J699" s="752"/>
      <c r="K699" s="753" t="str">
        <f>VLOOKUP($C678,'2026年度(助産後期)'!$B$5:$N$207,COLUMN('2026年度(助産後期)'!$K$5),0)&amp;""</f>
        <v/>
      </c>
      <c r="L699" s="753"/>
      <c r="M699" s="751" t="str">
        <f>VLOOKUP($C678,'2026年度(M1後期)'!$B$5:$N$207,COLUMN('2026年度(M1後期)'!$K$5),0)&amp;""</f>
        <v/>
      </c>
      <c r="N699" s="752"/>
      <c r="O699" s="753" t="str">
        <f>VLOOKUP($C678,'2026年度(M2後期)'!$B$5:$N$207,COLUMN('2026年度(M2後期)'!$K$5),0)&amp;""</f>
        <v/>
      </c>
      <c r="P699" s="752"/>
      <c r="Q699" s="753" t="str">
        <f>VLOOKUP($C678,'2026年度(D1後期)'!$B$5:$N$207,COLUMN('2026年度(D1後期)'!$K$5),0)&amp;""</f>
        <v/>
      </c>
      <c r="R699" s="752"/>
      <c r="S699" s="753" t="str">
        <f>VLOOKUP($C678,'2026年度(D23後期)'!$B$5:$N$207,COLUMN('2026年度(D23後期)'!$K$5),0)&amp;""</f>
        <v/>
      </c>
      <c r="T699" s="752"/>
      <c r="U699" s="675" t="s">
        <v>113</v>
      </c>
      <c r="Z699" s="755" t="str">
        <f>A699</f>
        <v>５時限（16：50～18：20）</v>
      </c>
      <c r="AA699" s="733" t="s">
        <v>258</v>
      </c>
      <c r="AB699" s="733"/>
      <c r="AC699" s="733"/>
      <c r="AD699" s="733"/>
      <c r="AE699" s="733"/>
      <c r="AF699" s="733"/>
      <c r="AG699" s="733" t="s">
        <v>322</v>
      </c>
      <c r="AH699" s="733"/>
      <c r="AI699" s="733"/>
      <c r="AJ699" s="733"/>
      <c r="AK699" s="733"/>
      <c r="AL699" s="733"/>
      <c r="AM699" s="733" t="s">
        <v>309</v>
      </c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</row>
    <row r="700" spans="1:74" ht="13.5" customHeight="1">
      <c r="A700" s="755"/>
      <c r="B700" s="15" t="s">
        <v>61</v>
      </c>
      <c r="C700" s="781" t="str">
        <f>IFERROR(VLOOKUP(C699,科目・教員!$A$2:$B$342,2,0),"")</f>
        <v>黄　馨逸</v>
      </c>
      <c r="D700" s="782"/>
      <c r="E700" s="750" t="str">
        <f>IFERROR(VLOOKUP(E699,科目・教員!$A$2:$B$342,2,0),"")</f>
        <v/>
      </c>
      <c r="F700" s="748"/>
      <c r="G700" s="750" t="str">
        <f>IFERROR(VLOOKUP(G699,科目・教員!$A$2:$B$342,2,0),"")</f>
        <v/>
      </c>
      <c r="H700" s="748"/>
      <c r="I700" s="750" t="str">
        <f>IFERROR(VLOOKUP(I699,科目・教員!$A$2:$B$342,2,0),"")</f>
        <v/>
      </c>
      <c r="J700" s="748"/>
      <c r="K700" s="747" t="str">
        <f>IFERROR(VLOOKUP(K699,科目・教員!$A$2:$B$342,2,0),"")</f>
        <v/>
      </c>
      <c r="L700" s="747"/>
      <c r="M700" s="749" t="str">
        <f>IFERROR(VLOOKUP(M699,科目・教員!$A$2:$B$342,2,0),"")</f>
        <v/>
      </c>
      <c r="N700" s="748"/>
      <c r="O700" s="747" t="str">
        <f>IFERROR(VLOOKUP(O699,科目・教員!$A$2:$B$342,2,0),"")</f>
        <v/>
      </c>
      <c r="P700" s="748"/>
      <c r="Q700" s="747" t="str">
        <f>IFERROR(VLOOKUP(Q699,科目・教員!$A$2:$B$342,2,0),"")</f>
        <v/>
      </c>
      <c r="R700" s="748"/>
      <c r="S700" s="747" t="str">
        <f>IFERROR(VLOOKUP(S699,科目・教員!$A$2:$B$342,2,0),"")</f>
        <v/>
      </c>
      <c r="T700" s="748"/>
      <c r="U700" s="675" t="s">
        <v>96</v>
      </c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5"/>
      <c r="B701" s="15" t="s">
        <v>65</v>
      </c>
      <c r="C701" s="781" t="str">
        <f>VLOOKUP($C678,'2026年度(1年後期)'!$B$5:$N$207,COLUMN('2026年度(1年後期)'!$K$5)+1,0)&amp;""</f>
        <v>101</v>
      </c>
      <c r="D701" s="782"/>
      <c r="E701" s="750" t="str">
        <f>VLOOKUP($C678,'2026年度(2年後期)'!$B$5:$N$207,COLUMN('2026年度(2年後期)'!$K$5)+1,0)&amp;""</f>
        <v/>
      </c>
      <c r="F701" s="748"/>
      <c r="G701" s="750" t="str">
        <f>VLOOKUP($C678,'2026年度(3年後期)'!$B$5:$N$207,COLUMN('2026年度(3年後期)'!$K$5)+1,0)&amp;""</f>
        <v/>
      </c>
      <c r="H701" s="748"/>
      <c r="I701" s="750" t="str">
        <f>VLOOKUP($C678,'2026年度(4年後期)'!$B$5:$N$206,COLUMN('2026年度(4年後期)'!$K$5)+1,0)&amp;""</f>
        <v/>
      </c>
      <c r="J701" s="748"/>
      <c r="K701" s="747" t="str">
        <f>VLOOKUP($C678,'2026年度(助産後期)'!$B$5:$N$207,COLUMN('2026年度(助産後期)'!$K$5)+1,0)&amp;""</f>
        <v/>
      </c>
      <c r="L701" s="747"/>
      <c r="M701" s="749" t="str">
        <f>VLOOKUP($C678,'2026年度(M1後期)'!$B$5:$N$207,COLUMN('2026年度(M1後期)'!$K$5)+1,0)&amp;""</f>
        <v/>
      </c>
      <c r="N701" s="748"/>
      <c r="O701" s="747" t="str">
        <f>VLOOKUP($C678,'2026年度(M2後期)'!$B$5:$N$207,COLUMN('2026年度(M2後期)'!$K$5)+1,0)&amp;""</f>
        <v/>
      </c>
      <c r="P701" s="748"/>
      <c r="Q701" s="747" t="str">
        <f>VLOOKUP($C678,'2026年度(D1後期)'!$B$5:$N$207,COLUMN('2026年度(D1後期)'!$K$5)+1,0)&amp;""</f>
        <v/>
      </c>
      <c r="R701" s="748"/>
      <c r="S701" s="747" t="str">
        <f>VLOOKUP($C678,'2026年度(D23後期)'!$B$5:$N$207,COLUMN('2026年度(D23後期)'!$K$5)+1,0)&amp;""</f>
        <v/>
      </c>
      <c r="T701" s="748"/>
      <c r="U701" s="675" t="s">
        <v>323</v>
      </c>
      <c r="Z701" s="755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</row>
    <row r="702" spans="1:74" ht="13.5" customHeight="1">
      <c r="A702" s="756"/>
      <c r="B702" s="16" t="s">
        <v>68</v>
      </c>
      <c r="C702" s="792" t="s">
        <v>260</v>
      </c>
      <c r="D702" s="793"/>
      <c r="E702" s="743"/>
      <c r="F702" s="744"/>
      <c r="G702" s="743"/>
      <c r="H702" s="744"/>
      <c r="I702" s="743"/>
      <c r="J702" s="744"/>
      <c r="K702" s="745"/>
      <c r="L702" s="745"/>
      <c r="M702" s="746"/>
      <c r="N702" s="744"/>
      <c r="O702" s="745"/>
      <c r="P702" s="744"/>
      <c r="Q702" s="745"/>
      <c r="R702" s="744"/>
      <c r="S702" s="745"/>
      <c r="T702" s="744"/>
      <c r="U702" s="684" t="s">
        <v>324</v>
      </c>
      <c r="V702" s="19"/>
      <c r="W702" s="19"/>
      <c r="X702" s="19"/>
      <c r="Y702" s="19"/>
      <c r="Z702" s="756"/>
      <c r="AA702" s="735"/>
      <c r="AB702" s="735"/>
      <c r="AC702" s="735"/>
      <c r="AD702" s="735"/>
      <c r="AE702" s="735"/>
      <c r="AF702" s="735"/>
      <c r="AG702" s="735"/>
      <c r="AH702" s="735"/>
      <c r="AI702" s="735"/>
      <c r="AJ702" s="735"/>
      <c r="AK702" s="735"/>
      <c r="AL702" s="735"/>
      <c r="AM702" s="735"/>
      <c r="AN702" s="735"/>
      <c r="AO702" s="735"/>
      <c r="AP702" s="735"/>
      <c r="AQ702" s="735"/>
      <c r="AR702" s="735"/>
      <c r="AS702" s="735"/>
      <c r="AT702" s="735"/>
      <c r="AU702" s="735"/>
      <c r="AV702" s="735"/>
      <c r="AW702" s="735"/>
      <c r="AX702" s="735"/>
      <c r="AY702" s="735"/>
      <c r="AZ702" s="735"/>
      <c r="BA702" s="735"/>
      <c r="BB702" s="735"/>
      <c r="BC702" s="735"/>
      <c r="BD702" s="735"/>
      <c r="BE702" s="735"/>
      <c r="BF702" s="735"/>
      <c r="BG702" s="735"/>
      <c r="BH702" s="735"/>
      <c r="BI702" s="735"/>
      <c r="BJ702" s="735"/>
      <c r="BK702" s="735"/>
      <c r="BL702" s="735"/>
      <c r="BM702" s="735"/>
      <c r="BN702" s="735"/>
      <c r="BO702" s="735"/>
      <c r="BP702" s="735"/>
      <c r="BQ702" s="735"/>
      <c r="BR702" s="735"/>
      <c r="BS702" s="735"/>
      <c r="BT702" s="735"/>
      <c r="BU702" s="735"/>
      <c r="BV702" s="735"/>
    </row>
    <row r="703" spans="1:74" ht="21">
      <c r="A703" s="5"/>
      <c r="B703" s="6"/>
      <c r="C703" s="791">
        <f>C678+1</f>
        <v>46324</v>
      </c>
      <c r="D703" s="791"/>
      <c r="E703" s="791"/>
      <c r="F703" s="791"/>
      <c r="G703" s="791"/>
      <c r="H703" s="791"/>
      <c r="I703" s="791"/>
      <c r="J703" s="791"/>
      <c r="K703" s="791"/>
      <c r="L703" s="791"/>
      <c r="M703" s="791"/>
      <c r="N703" s="791"/>
      <c r="O703" s="791"/>
      <c r="P703" s="791"/>
      <c r="Q703" s="791"/>
      <c r="R703" s="791"/>
      <c r="S703" s="791"/>
      <c r="T703" s="791"/>
      <c r="U703" s="842">
        <f>C703</f>
        <v>46324</v>
      </c>
      <c r="V703" s="843"/>
      <c r="W703" s="843"/>
      <c r="X703" s="843"/>
      <c r="Y703" s="843"/>
      <c r="Z703" s="844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5" t="s">
        <v>52</v>
      </c>
      <c r="B704" s="12" t="s">
        <v>53</v>
      </c>
      <c r="C704" s="767" t="str">
        <f>VLOOKUP($C703,'2026年度(1年後期)'!$B$5:$N$207,COLUMN('2026年度(1年後期)'!$C$5),0)&amp;""</f>
        <v>人体の構造と機能Ⅳ</v>
      </c>
      <c r="D704" s="768"/>
      <c r="E704" s="771" t="str">
        <f>VLOOKUP($C703,'2026年度(2年後期)'!$B$5:$N$207,COLUMN('2026年度(2年後期)'!$C$5),0)&amp;""</f>
        <v>小児看護学概論</v>
      </c>
      <c r="F704" s="768"/>
      <c r="G704" s="771" t="str">
        <f>VLOOKUP($C703,'2026年度(3年後期)'!$B$5:$N$207,COLUMN('2026年度(3年後期)'!$C$5),0)&amp;""</f>
        <v/>
      </c>
      <c r="H704" s="768"/>
      <c r="I704" s="771" t="str">
        <f>VLOOKUP($C703,'2026年度(4年後期)'!$B$5:$N$206,COLUMN('2026年度(4年後期)'!$C$5),0)&amp;""</f>
        <v/>
      </c>
      <c r="J704" s="768"/>
      <c r="K704" s="752" t="str">
        <f>VLOOKUP($C703,'2026年度(助産後期)'!$B$5:$N$207,COLUMN('2026年度(助産後期)'!$C$5),0)&amp;""</f>
        <v>助産学実習Ⅰ</v>
      </c>
      <c r="L704" s="769"/>
      <c r="M704" s="778" t="str">
        <f>VLOOKUP($C703,'2026年度(M1後期)'!$B$5:$N$207,COLUMN('2026年度(M1後期)'!$C$5),0)&amp;""</f>
        <v>がん看護学演習A-Ⅰ
感染症学特論
感染症学演習</v>
      </c>
      <c r="N704" s="769"/>
      <c r="O704" s="771" t="str">
        <f>VLOOKUP($C703,'2026年度(M2後期)'!$B$5:$N$207,COLUMN('2026年度(M2後期)'!$C$5),0)&amp;""</f>
        <v>特別研究</v>
      </c>
      <c r="P704" s="768"/>
      <c r="Q704" s="771" t="str">
        <f>VLOOKUP($C703,'2026年度(D1後期)'!$B$5:$N$207,COLUMN('2026年度(D1後期)'!$C$5),0)&amp;""</f>
        <v>看護情報・管理学演習Ｂ
長寿看護学演習Ｂ</v>
      </c>
      <c r="R704" s="768"/>
      <c r="S704" s="752" t="str">
        <f>VLOOKUP($C703,'2026年度(D23後期)'!$B$5:$N$207,COLUMN('2026年度(D23後期)'!$C$5),0)&amp;""</f>
        <v>特別研究</v>
      </c>
      <c r="T704" s="768"/>
      <c r="U704" s="20"/>
      <c r="V704" s="651" t="s">
        <v>308</v>
      </c>
      <c r="Z704" s="754" t="str">
        <f>A704</f>
        <v xml:space="preserve">１時限（09：20～10：50） </v>
      </c>
      <c r="AA704" s="733" t="s">
        <v>335</v>
      </c>
      <c r="AB704" s="733"/>
      <c r="AC704" s="733"/>
      <c r="AD704" s="733"/>
      <c r="AE704" s="733"/>
      <c r="AF704" s="733"/>
      <c r="AG704" s="733" t="s">
        <v>128</v>
      </c>
      <c r="AH704" s="733"/>
      <c r="AI704" s="733"/>
      <c r="AJ704" s="733"/>
      <c r="AK704" s="733"/>
      <c r="AL704" s="733"/>
      <c r="AM704" s="733" t="s">
        <v>309</v>
      </c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3"/>
      <c r="BL704" s="733"/>
      <c r="BM704" s="733"/>
      <c r="BN704" s="733"/>
      <c r="BO704" s="733"/>
      <c r="BP704" s="733"/>
      <c r="BQ704" s="733"/>
      <c r="BR704" s="733"/>
      <c r="BS704" s="733"/>
      <c r="BT704" s="733"/>
      <c r="BU704" s="733"/>
      <c r="BV704" s="733"/>
    </row>
    <row r="705" spans="1:74" ht="13.5" customHeight="1">
      <c r="A705" s="755"/>
      <c r="B705" s="15" t="s">
        <v>61</v>
      </c>
      <c r="C705" s="763" t="str">
        <f>IFERROR(VLOOKUP(C704,科目・教員!$A$2:$B$342,2,0),"")</f>
        <v>本間　典子</v>
      </c>
      <c r="D705" s="761"/>
      <c r="E705" s="762" t="str">
        <f>IFERROR(VLOOKUP(E704,科目・教員!$A$2:$B$342,2,0),"")</f>
        <v>来生　奈巳子</v>
      </c>
      <c r="F705" s="761"/>
      <c r="G705" s="762" t="str">
        <f>IFERROR(VLOOKUP(G704,科目・教員!$A$2:$B$342,2,0),"")</f>
        <v/>
      </c>
      <c r="H705" s="761"/>
      <c r="I705" s="762" t="str">
        <f>IFERROR(VLOOKUP(I704,科目・教員!$A$2:$B$342,2,0),"")</f>
        <v/>
      </c>
      <c r="J705" s="761"/>
      <c r="K705" s="748" t="str">
        <f>IFERROR(VLOOKUP(K704,科目・教員!$A$2:$B$342,2,0),"")</f>
        <v>池田　真弓</v>
      </c>
      <c r="L705" s="764"/>
      <c r="M705" s="760" t="str">
        <f>IFERROR(VLOOKUP(M704,科目・教員!$A$2:$B$342,2,0),"")</f>
        <v/>
      </c>
      <c r="N705" s="761"/>
      <c r="O705" s="762" t="str">
        <f>IFERROR(VLOOKUP(O704,科目・教員!$A$2:$B$342,2,0),"")</f>
        <v/>
      </c>
      <c r="P705" s="761"/>
      <c r="Q705" s="762" t="str">
        <f>IFERROR(VLOOKUP(Q704,科目・教員!$A$2:$B$342,2,0),"")</f>
        <v/>
      </c>
      <c r="R705" s="761"/>
      <c r="S705" s="748" t="str">
        <f>IFERROR(VLOOKUP(S704,科目・教員!$A$2:$B$342,2,0),"")</f>
        <v/>
      </c>
      <c r="T705" s="761"/>
      <c r="U705" s="20"/>
      <c r="V705" s="651" t="s">
        <v>309</v>
      </c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5"/>
      <c r="B706" s="15" t="s">
        <v>65</v>
      </c>
      <c r="C706" s="763" t="str">
        <f>VLOOKUP($C703,'2026年度(1年後期)'!$B$5:$N$207,COLUMN('2026年度(1年後期)'!$C$5)+1,0)&amp;""</f>
        <v>101</v>
      </c>
      <c r="D706" s="761"/>
      <c r="E706" s="762" t="str">
        <f>VLOOKUP($C703,'2026年度(2年後期)'!$B$5:$N$207,COLUMN('2026年度(2年後期)'!$C$5)+1,0)&amp;""</f>
        <v>201</v>
      </c>
      <c r="F706" s="761"/>
      <c r="G706" s="762" t="str">
        <f>VLOOKUP($C703,'2026年度(3年後期)'!$B$5:$N$207,COLUMN('2026年度(3年後期)'!$C$5)+1,0)&amp;""</f>
        <v/>
      </c>
      <c r="H706" s="761"/>
      <c r="I706" s="762" t="str">
        <f>VLOOKUP($C703,'2026年度(4年後期)'!$B$5:$N$206,COLUMN('2026年度(4年後期)'!$C$5)+1,0)&amp;""</f>
        <v/>
      </c>
      <c r="J706" s="761"/>
      <c r="K706" s="748" t="str">
        <f>VLOOKUP($C703,'2026年度(助産後期)'!$B$5:$N$207,COLUMN('2026年度(助産後期)'!$C$5)+1,0)&amp;""</f>
        <v/>
      </c>
      <c r="L706" s="764"/>
      <c r="M706" s="760" t="str">
        <f>VLOOKUP($C703,'2026年度(M1後期)'!$B$5:$N$207,COLUMN('2026年度(M1後期)'!$C$5)+1,0)&amp;""</f>
        <v/>
      </c>
      <c r="N706" s="761"/>
      <c r="O706" s="762" t="str">
        <f>VLOOKUP($C703,'2026年度(M2後期)'!$B$5:$N$207,COLUMN('2026年度(M2後期)'!$C$5)+1,0)&amp;""</f>
        <v/>
      </c>
      <c r="P706" s="761"/>
      <c r="Q706" s="762" t="str">
        <f>VLOOKUP($C703,'2026年度(D1後期)'!$B$5:$N$207,COLUMN('2026年度(D1後期)'!$C$5)+1,0)&amp;""</f>
        <v/>
      </c>
      <c r="R706" s="761"/>
      <c r="S706" s="748" t="str">
        <f>VLOOKUP($C703,'2026年度(D23後期)'!$B$5:$N$207,COLUMN('2026年度(D23後期)'!$C$5)+1,0)&amp;""</f>
        <v/>
      </c>
      <c r="T706" s="761"/>
      <c r="U706" s="20"/>
      <c r="V706" s="651" t="s">
        <v>312</v>
      </c>
      <c r="Z706" s="755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4"/>
      <c r="BL706" s="734"/>
      <c r="BM706" s="734"/>
      <c r="BN706" s="734"/>
      <c r="BO706" s="734"/>
      <c r="BP706" s="734"/>
      <c r="BQ706" s="734"/>
      <c r="BR706" s="734"/>
      <c r="BS706" s="734"/>
      <c r="BT706" s="734"/>
      <c r="BU706" s="734"/>
      <c r="BV706" s="734"/>
    </row>
    <row r="707" spans="1:74" ht="13.5" customHeight="1">
      <c r="A707" s="756"/>
      <c r="B707" s="16" t="s">
        <v>68</v>
      </c>
      <c r="C707" s="746"/>
      <c r="D707" s="765"/>
      <c r="E707" s="743"/>
      <c r="F707" s="765"/>
      <c r="G707" s="743"/>
      <c r="H707" s="765"/>
      <c r="I707" s="743"/>
      <c r="J707" s="765"/>
      <c r="K707" s="745"/>
      <c r="L707" s="766"/>
      <c r="M707" s="776"/>
      <c r="N707" s="765"/>
      <c r="O707" s="743"/>
      <c r="P707" s="765"/>
      <c r="Q707" s="743"/>
      <c r="R707" s="765"/>
      <c r="S707" s="745"/>
      <c r="T707" s="765"/>
      <c r="U707" s="20"/>
      <c r="V707" s="651" t="s">
        <v>313</v>
      </c>
      <c r="Z707" s="756"/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55" t="s">
        <v>73</v>
      </c>
      <c r="B708" s="15" t="s">
        <v>53</v>
      </c>
      <c r="C708" s="767" t="str">
        <f>VLOOKUP($C703,'2026年度(1年後期)'!$B$5:$N$207,COLUMN('2026年度(1年後期)'!$E$5),0)&amp;""</f>
        <v>法と社会</v>
      </c>
      <c r="D708" s="768"/>
      <c r="E708" s="771" t="str">
        <f>VLOOKUP($C703,'2026年度(2年後期)'!$B$5:$N$207,COLUMN('2026年度(2年後期)'!$E$5),0)&amp;""</f>
        <v>生活援助論Ⅳ
(ABCD)</v>
      </c>
      <c r="F708" s="768"/>
      <c r="G708" s="771" t="str">
        <f>VLOOKUP($C703,'2026年度(3年後期)'!$B$5:$N$207,COLUMN('2026年度(3年後期)'!$E$5),0)&amp;""</f>
        <v/>
      </c>
      <c r="H708" s="768"/>
      <c r="I708" s="771" t="str">
        <f>VLOOKUP($C703,'2026年度(4年後期)'!$B$5:$N$206,COLUMN('2026年度(4年後期)'!$E$5),0)&amp;""</f>
        <v/>
      </c>
      <c r="J708" s="768"/>
      <c r="K708" s="752" t="str">
        <f>VLOOKUP($C703,'2026年度(助産後期)'!$B$5:$N$207,COLUMN('2026年度(助産後期)'!$E$5),0)&amp;""</f>
        <v>助産学実習Ⅰ</v>
      </c>
      <c r="L708" s="769"/>
      <c r="M708" s="767" t="str">
        <f>VLOOKUP($C703,'2026年度(M1後期)'!$B$5:$N$207,COLUMN('2026年度(M1後期)'!$E$5),0)&amp;""</f>
        <v>がん看護学演習A-Ⅰ
感染症学特論
感染症学演習</v>
      </c>
      <c r="N708" s="768"/>
      <c r="O708" s="752" t="str">
        <f>VLOOKUP($C703,'2026年度(M2後期)'!$B$5:$N$207,COLUMN('2026年度(M2後期)'!$E$5),0)&amp;""</f>
        <v>特別研究</v>
      </c>
      <c r="P708" s="768"/>
      <c r="Q708" s="752" t="str">
        <f>VLOOKUP($C703,'2026年度(D1後期)'!$B$5:$N$207,COLUMN('2026年度(D1後期)'!$E$5),0)&amp;""</f>
        <v>看護情報・管理学演習Ｂ
長寿看護学演習Ｂ</v>
      </c>
      <c r="R708" s="768"/>
      <c r="S708" s="752" t="str">
        <f>VLOOKUP($C703,'2026年度(D23後期)'!$B$5:$N$207,COLUMN('2026年度(D23後期)'!$E$5),0)&amp;""</f>
        <v>特別研究</v>
      </c>
      <c r="T708" s="768"/>
      <c r="U708" s="21"/>
      <c r="Z708" s="755" t="str">
        <f>A708</f>
        <v>２時限（11：00～12：30）</v>
      </c>
      <c r="AA708" s="733" t="s">
        <v>302</v>
      </c>
      <c r="AB708" s="733"/>
      <c r="AC708" s="733"/>
      <c r="AD708" s="733"/>
      <c r="AE708" s="733"/>
      <c r="AF708" s="733"/>
      <c r="AG708" s="733" t="s">
        <v>336</v>
      </c>
      <c r="AH708" s="733" t="s">
        <v>336</v>
      </c>
      <c r="AI708" s="733" t="s">
        <v>336</v>
      </c>
      <c r="AJ708" s="733" t="s">
        <v>336</v>
      </c>
      <c r="AK708" s="733"/>
      <c r="AL708" s="733" t="s">
        <v>336</v>
      </c>
      <c r="AM708" s="733" t="s">
        <v>309</v>
      </c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3"/>
      <c r="BL708" s="733"/>
      <c r="BM708" s="733"/>
      <c r="BN708" s="733"/>
      <c r="BO708" s="733"/>
      <c r="BP708" s="733"/>
      <c r="BQ708" s="733"/>
      <c r="BR708" s="733"/>
      <c r="BS708" s="733"/>
      <c r="BT708" s="733"/>
      <c r="BU708" s="733"/>
      <c r="BV708" s="733"/>
    </row>
    <row r="709" spans="1:74" ht="13.5" customHeight="1">
      <c r="A709" s="755"/>
      <c r="B709" s="15" t="s">
        <v>61</v>
      </c>
      <c r="C709" s="763" t="str">
        <f>IFERROR(VLOOKUP(C708,科目・教員!$A$2:$B$342,2,0),"")</f>
        <v>渡辺　幹司</v>
      </c>
      <c r="D709" s="761"/>
      <c r="E709" s="762" t="str">
        <f>IFERROR(VLOOKUP(E708,科目・教員!$A$2:$B$342,2,0),"")</f>
        <v/>
      </c>
      <c r="F709" s="761"/>
      <c r="G709" s="762" t="str">
        <f>IFERROR(VLOOKUP(G708,科目・教員!$A$2:$B$342,2,0),"")</f>
        <v/>
      </c>
      <c r="H709" s="761"/>
      <c r="I709" s="762" t="str">
        <f>IFERROR(VLOOKUP(I708,科目・教員!$A$2:$B$342,2,0),"")</f>
        <v/>
      </c>
      <c r="J709" s="761"/>
      <c r="K709" s="748" t="str">
        <f>IFERROR(VLOOKUP(K708,科目・教員!$A$2:$B$342,2,0),"")</f>
        <v>池田　真弓</v>
      </c>
      <c r="L709" s="764"/>
      <c r="M709" s="763" t="str">
        <f>IFERROR(VLOOKUP(M708,科目・教員!$A$2:$B$342,2,0),"")</f>
        <v/>
      </c>
      <c r="N709" s="761"/>
      <c r="O709" s="748" t="str">
        <f>IFERROR(VLOOKUP(O708,科目・教員!$A$2:$B$342,2,0),"")</f>
        <v/>
      </c>
      <c r="P709" s="761"/>
      <c r="Q709" s="748" t="str">
        <f>IFERROR(VLOOKUP(Q708,科目・教員!$A$2:$B$342,2,0),"")</f>
        <v/>
      </c>
      <c r="R709" s="761"/>
      <c r="S709" s="748" t="str">
        <f>IFERROR(VLOOKUP(S708,科目・教員!$A$2:$B$342,2,0),"")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55"/>
      <c r="B710" s="15" t="s">
        <v>65</v>
      </c>
      <c r="C710" s="763" t="str">
        <f>VLOOKUP($C703,'2026年度(1年後期)'!$B$5:$N$207,COLUMN('2026年度(1年後期)'!$E$5)+1,0)&amp;""</f>
        <v>101</v>
      </c>
      <c r="D710" s="761"/>
      <c r="E710" s="762" t="str">
        <f>VLOOKUP($C703,'2026年度(2年後期)'!$B$5:$N$207,COLUMN('2026年度(2年後期)'!$E$5)+1,0)&amp;""</f>
        <v>201･202･203･204･基礎実</v>
      </c>
      <c r="F710" s="761"/>
      <c r="G710" s="762" t="str">
        <f>VLOOKUP($C703,'2026年度(3年後期)'!$B$5:$N$207,COLUMN('2026年度(3年後期)'!$E$5)+1,0)&amp;""</f>
        <v/>
      </c>
      <c r="H710" s="761"/>
      <c r="I710" s="762" t="str">
        <f>VLOOKUP($C703,'2026年度(4年後期)'!$B$5:$N$206,COLUMN('2026年度(4年後期)'!$E$5)+1,0)&amp;""</f>
        <v/>
      </c>
      <c r="J710" s="761"/>
      <c r="K710" s="748" t="str">
        <f>VLOOKUP($C703,'2026年度(助産後期)'!$B$5:$N$207,COLUMN('2026年度(助産後期)'!$E$5)+1,0)&amp;""</f>
        <v/>
      </c>
      <c r="L710" s="764"/>
      <c r="M710" s="763" t="str">
        <f>VLOOKUP($C703,'2026年度(M1後期)'!$B$5:$N$207,COLUMN('2026年度(M1後期)'!$E$5)+1,0)&amp;""</f>
        <v/>
      </c>
      <c r="N710" s="761"/>
      <c r="O710" s="748" t="str">
        <f>VLOOKUP($C703,'2026年度(M2後期)'!$B$5:$N$207,COLUMN('2026年度(M2後期)'!$E$5)+1,0)&amp;""</f>
        <v/>
      </c>
      <c r="P710" s="761"/>
      <c r="Q710" s="748" t="str">
        <f>VLOOKUP($C703,'2026年度(D1後期)'!$B$5:$N$207,COLUMN('2026年度(D1後期)'!$E$5)+1,0)&amp;""</f>
        <v/>
      </c>
      <c r="R710" s="761"/>
      <c r="S710" s="748" t="str">
        <f>VLOOKUP($C703,'2026年度(D23後期)'!$B$5:$N$207,COLUMN('2026年度(D23後期)'!$E$5)+1,0)&amp;""</f>
        <v/>
      </c>
      <c r="T710" s="761"/>
      <c r="U710" s="21"/>
      <c r="Z710" s="755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4"/>
      <c r="BL710" s="734"/>
      <c r="BM710" s="734"/>
      <c r="BN710" s="734"/>
      <c r="BO710" s="734"/>
      <c r="BP710" s="734"/>
      <c r="BQ710" s="734"/>
      <c r="BR710" s="734"/>
      <c r="BS710" s="734"/>
      <c r="BT710" s="734"/>
      <c r="BU710" s="734"/>
      <c r="BV710" s="734"/>
    </row>
    <row r="711" spans="1:74" ht="13.5" customHeight="1">
      <c r="A711" s="770"/>
      <c r="B711" s="16" t="s">
        <v>68</v>
      </c>
      <c r="C711" s="746"/>
      <c r="D711" s="744"/>
      <c r="E711" s="743"/>
      <c r="F711" s="744"/>
      <c r="G711" s="743"/>
      <c r="H711" s="744"/>
      <c r="I711" s="743"/>
      <c r="J711" s="744"/>
      <c r="K711" s="745"/>
      <c r="L711" s="745"/>
      <c r="M711" s="746"/>
      <c r="N711" s="744"/>
      <c r="O711" s="745"/>
      <c r="P711" s="744"/>
      <c r="Q711" s="745"/>
      <c r="R711" s="744"/>
      <c r="S711" s="745"/>
      <c r="T711" s="744"/>
      <c r="U711" s="21"/>
      <c r="Z711" s="756"/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54" t="s">
        <v>79</v>
      </c>
      <c r="B712" s="17" t="s">
        <v>80</v>
      </c>
      <c r="C712" s="767"/>
      <c r="D712" s="768"/>
      <c r="E712" s="771"/>
      <c r="F712" s="768"/>
      <c r="G712" s="771"/>
      <c r="H712" s="768"/>
      <c r="I712" s="771"/>
      <c r="J712" s="768"/>
      <c r="K712" s="752"/>
      <c r="L712" s="769"/>
      <c r="M712" s="767"/>
      <c r="N712" s="768"/>
      <c r="O712" s="752"/>
      <c r="P712" s="768"/>
      <c r="Q712" s="752"/>
      <c r="R712" s="768"/>
      <c r="S712" s="752"/>
      <c r="T712" s="768"/>
      <c r="U712" s="21"/>
      <c r="Z712" s="755" t="str">
        <f>A712</f>
        <v>昼休み（12：30～13：30）</v>
      </c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 t="s">
        <v>309</v>
      </c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3"/>
      <c r="BL712" s="733"/>
      <c r="BM712" s="733"/>
      <c r="BN712" s="733"/>
      <c r="BO712" s="733"/>
      <c r="BP712" s="733"/>
      <c r="BQ712" s="733"/>
      <c r="BR712" s="733"/>
      <c r="BS712" s="733"/>
      <c r="BT712" s="733"/>
      <c r="BU712" s="733"/>
      <c r="BV712" s="733"/>
    </row>
    <row r="713" spans="1:74" ht="13.5" customHeight="1">
      <c r="A713" s="755"/>
      <c r="B713" s="17" t="s">
        <v>83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5"/>
      <c r="B714" s="17" t="s">
        <v>65</v>
      </c>
      <c r="C714" s="763"/>
      <c r="D714" s="761"/>
      <c r="E714" s="762"/>
      <c r="F714" s="761"/>
      <c r="G714" s="762"/>
      <c r="H714" s="761"/>
      <c r="I714" s="762"/>
      <c r="J714" s="761"/>
      <c r="K714" s="748"/>
      <c r="L714" s="764"/>
      <c r="M714" s="763"/>
      <c r="N714" s="761"/>
      <c r="O714" s="748"/>
      <c r="P714" s="761"/>
      <c r="Q714" s="748"/>
      <c r="R714" s="761"/>
      <c r="S714" s="748"/>
      <c r="T714" s="761"/>
      <c r="U714" s="21"/>
      <c r="Z714" s="755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4"/>
      <c r="BL714" s="734"/>
      <c r="BM714" s="734"/>
      <c r="BN714" s="734"/>
      <c r="BO714" s="734"/>
      <c r="BP714" s="734"/>
      <c r="BQ714" s="734"/>
      <c r="BR714" s="734"/>
      <c r="BS714" s="734"/>
      <c r="BT714" s="734"/>
      <c r="BU714" s="734"/>
      <c r="BV714" s="734"/>
    </row>
    <row r="715" spans="1:74" ht="13.5" customHeight="1">
      <c r="A715" s="756"/>
      <c r="B715" s="18" t="s">
        <v>68</v>
      </c>
      <c r="C715" s="772"/>
      <c r="D715" s="773"/>
      <c r="E715" s="774"/>
      <c r="F715" s="773"/>
      <c r="G715" s="774"/>
      <c r="H715" s="773"/>
      <c r="I715" s="774"/>
      <c r="J715" s="773"/>
      <c r="K715" s="775"/>
      <c r="L715" s="775"/>
      <c r="M715" s="772"/>
      <c r="N715" s="773"/>
      <c r="O715" s="775"/>
      <c r="P715" s="773"/>
      <c r="Q715" s="775"/>
      <c r="R715" s="773"/>
      <c r="S715" s="775"/>
      <c r="T715" s="773"/>
      <c r="U715" s="21"/>
      <c r="Z715" s="756"/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55" t="s">
        <v>87</v>
      </c>
      <c r="B716" s="15" t="s">
        <v>53</v>
      </c>
      <c r="C716" s="751" t="str">
        <f>VLOOKUP($C703,'2026年度(1年後期)'!$B$5:$N$207,COLUMN('2026年度(1年後期)'!$G$5),0)&amp;""</f>
        <v>疾病・病態論Ⅰ</v>
      </c>
      <c r="D716" s="752"/>
      <c r="E716" s="757" t="str">
        <f>VLOOKUP($C703,'2026年度(2年後期)'!$B$5:$N$207,COLUMN('2026年度(2年後期)'!$G$5),0)&amp;""</f>
        <v>生活援助論Ⅳ
(ABCD)</v>
      </c>
      <c r="F716" s="752"/>
      <c r="G716" s="757" t="str">
        <f>VLOOKUP($C703,'2026年度(3年後期)'!$B$5:$N$207,COLUMN('2026年度(3年後期)'!$G$5),0)&amp;""</f>
        <v/>
      </c>
      <c r="H716" s="752"/>
      <c r="I716" s="757" t="str">
        <f>VLOOKUP($C703,'2026年度(4年後期)'!$B$5:$N$206,COLUMN('2026年度(4年後期)'!$G$5),0)&amp;""</f>
        <v/>
      </c>
      <c r="J716" s="752"/>
      <c r="K716" s="753" t="str">
        <f>VLOOKUP($C703,'2026年度(助産後期)'!$B$5:$N$207,COLUMN('2026年度(助産後期)'!$G$5),0)&amp;""</f>
        <v>助産学実習Ⅰ</v>
      </c>
      <c r="L716" s="753"/>
      <c r="M716" s="751" t="str">
        <f>VLOOKUP($C703,'2026年度(M1後期)'!$B$5:$N$207,COLUMN('2026年度(M1後期)'!$G$5),0)&amp;""</f>
        <v>感染症学特論
感染症学演習
成育看護学特論A-Ⅲ</v>
      </c>
      <c r="N716" s="752"/>
      <c r="O716" s="753" t="str">
        <f>VLOOKUP($C703,'2026年度(M2後期)'!$B$5:$N$207,COLUMN('2026年度(M2後期)'!$G$5),0)&amp;""</f>
        <v>特別研究</v>
      </c>
      <c r="P716" s="752"/>
      <c r="Q716" s="753" t="str">
        <f>VLOOKUP($C703,'2026年度(D1後期)'!$B$5:$N$207,COLUMN('2026年度(D1後期)'!$G$5),0)&amp;""</f>
        <v/>
      </c>
      <c r="R716" s="752"/>
      <c r="S716" s="753" t="str">
        <f>VLOOKUP($C703,'2026年度(D23後期)'!$B$5:$N$207,COLUMN('2026年度(D23後期)'!$G$5),0)&amp;""</f>
        <v>特別研究</v>
      </c>
      <c r="T716" s="752"/>
      <c r="U716" s="21"/>
      <c r="V716" s="622" t="s">
        <v>88</v>
      </c>
      <c r="Z716" s="755" t="str">
        <f>A716</f>
        <v>３時限（13：30～15：00）</v>
      </c>
      <c r="AA716" s="733" t="s">
        <v>247</v>
      </c>
      <c r="AB716" s="733"/>
      <c r="AC716" s="733"/>
      <c r="AD716" s="733"/>
      <c r="AE716" s="733"/>
      <c r="AF716" s="733"/>
      <c r="AG716" s="733" t="s">
        <v>336</v>
      </c>
      <c r="AH716" s="733" t="s">
        <v>336</v>
      </c>
      <c r="AI716" s="733" t="s">
        <v>336</v>
      </c>
      <c r="AJ716" s="733" t="s">
        <v>336</v>
      </c>
      <c r="AK716" s="733"/>
      <c r="AL716" s="733" t="s">
        <v>336</v>
      </c>
      <c r="AM716" s="733" t="s">
        <v>309</v>
      </c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3" t="s">
        <v>166</v>
      </c>
      <c r="BL716" s="733"/>
      <c r="BM716" s="733"/>
      <c r="BN716" s="733"/>
      <c r="BO716" s="733"/>
      <c r="BP716" s="733"/>
      <c r="BQ716" s="733"/>
      <c r="BR716" s="733"/>
      <c r="BS716" s="733"/>
      <c r="BT716" s="733"/>
      <c r="BU716" s="733"/>
      <c r="BV716" s="733"/>
    </row>
    <row r="717" spans="1:74" ht="13.5" customHeight="1">
      <c r="A717" s="755"/>
      <c r="B717" s="15" t="s">
        <v>61</v>
      </c>
      <c r="C717" s="749" t="str">
        <f>IFERROR(VLOOKUP(C716,科目・教員!$A$2:$B$342,2,0),"")</f>
        <v>水野　正之</v>
      </c>
      <c r="D717" s="748"/>
      <c r="E717" s="750" t="str">
        <f>IFERROR(VLOOKUP(E716,科目・教員!$A$2:$B$342,2,0),"")</f>
        <v/>
      </c>
      <c r="F717" s="748"/>
      <c r="G717" s="750" t="str">
        <f>IFERROR(VLOOKUP(G716,科目・教員!$A$2:$B$342,2,0),"")</f>
        <v/>
      </c>
      <c r="H717" s="748"/>
      <c r="I717" s="750" t="str">
        <f>IFERROR(VLOOKUP(I716,科目・教員!$A$2:$B$342,2,0),"")</f>
        <v/>
      </c>
      <c r="J717" s="748"/>
      <c r="K717" s="747" t="str">
        <f>IFERROR(VLOOKUP(K716,科目・教員!$A$2:$B$342,2,0),"")</f>
        <v>池田　真弓</v>
      </c>
      <c r="L717" s="747"/>
      <c r="M717" s="749" t="str">
        <f>IFERROR(VLOOKUP(M716,科目・教員!$A$2:$B$342,2,0),"")</f>
        <v/>
      </c>
      <c r="N717" s="748"/>
      <c r="O717" s="747" t="str">
        <f>IFERROR(VLOOKUP(O716,科目・教員!$A$2:$B$342,2,0),"")</f>
        <v/>
      </c>
      <c r="P717" s="748"/>
      <c r="Q717" s="747" t="str">
        <f>IFERROR(VLOOKUP(Q716,科目・教員!$A$2:$B$342,2,0),"")</f>
        <v/>
      </c>
      <c r="R717" s="748"/>
      <c r="S717" s="747" t="str">
        <f>IFERROR(VLOOKUP(S716,科目・教員!$A$2:$B$342,2,0),"")</f>
        <v/>
      </c>
      <c r="T717" s="748"/>
      <c r="U717" s="21"/>
      <c r="V717" s="622" t="s">
        <v>261</v>
      </c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55"/>
      <c r="B718" s="15" t="s">
        <v>65</v>
      </c>
      <c r="C718" s="749" t="str">
        <f>VLOOKUP($C703,'2026年度(1年後期)'!$B$5:$N$207,COLUMN('2026年度(1年後期)'!$G$5)+1,0)&amp;""</f>
        <v>101</v>
      </c>
      <c r="D718" s="748"/>
      <c r="E718" s="750" t="str">
        <f>VLOOKUP($C703,'2026年度(2年後期)'!$B$5:$N$207,COLUMN('2026年度(2年後期)'!$G$5)+1,0)&amp;""</f>
        <v>201･202･203･204･基礎実</v>
      </c>
      <c r="F718" s="748"/>
      <c r="G718" s="750" t="str">
        <f>VLOOKUP($C703,'2026年度(3年後期)'!$B$5:$N$207,COLUMN('2026年度(3年後期)'!$G$5)+1,0)&amp;""</f>
        <v/>
      </c>
      <c r="H718" s="748"/>
      <c r="I718" s="750" t="str">
        <f>VLOOKUP($C703,'2026年度(4年後期)'!$B$5:$N$206,COLUMN('2026年度(4年後期)'!$G$5)+1,0)&amp;""</f>
        <v/>
      </c>
      <c r="J718" s="748"/>
      <c r="K718" s="747" t="str">
        <f>VLOOKUP($C703,'2026年度(助産後期)'!$B$5:$N$207,COLUMN('2026年度(助産後期)'!$G$5)+1,0)&amp;""</f>
        <v/>
      </c>
      <c r="L718" s="747"/>
      <c r="M718" s="749" t="str">
        <f>VLOOKUP($C703,'2026年度(M1後期)'!$B$5:$N$207,COLUMN('2026年度(M1後期)'!$G$5)+1,0)&amp;""</f>
        <v/>
      </c>
      <c r="N718" s="748"/>
      <c r="O718" s="747" t="str">
        <f>VLOOKUP($C703,'2026年度(M2後期)'!$B$5:$N$207,COLUMN('2026年度(M2後期)'!$G$5)+1,0)&amp;""</f>
        <v/>
      </c>
      <c r="P718" s="748"/>
      <c r="Q718" s="747" t="str">
        <f>VLOOKUP($C703,'2026年度(D1後期)'!$B$5:$N$207,COLUMN('2026年度(D1後期)'!$G$5)+1,0)&amp;""</f>
        <v/>
      </c>
      <c r="R718" s="748"/>
      <c r="S718" s="747" t="str">
        <f>VLOOKUP($C703,'2026年度(D23後期)'!$B$5:$N$207,COLUMN('2026年度(D23後期)'!$G$5)+1,0)&amp;""</f>
        <v/>
      </c>
      <c r="T718" s="748"/>
      <c r="U718" s="21"/>
      <c r="V718" s="622" t="s">
        <v>166</v>
      </c>
      <c r="Z718" s="755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4"/>
      <c r="BL718" s="734"/>
      <c r="BM718" s="734"/>
      <c r="BN718" s="734"/>
      <c r="BO718" s="734"/>
      <c r="BP718" s="734"/>
      <c r="BQ718" s="734"/>
      <c r="BR718" s="734"/>
      <c r="BS718" s="734"/>
      <c r="BT718" s="734"/>
      <c r="BU718" s="734"/>
      <c r="BV718" s="734"/>
    </row>
    <row r="719" spans="1:74" ht="13.5" customHeight="1">
      <c r="A719" s="770"/>
      <c r="B719" s="16" t="s">
        <v>68</v>
      </c>
      <c r="C719" s="746"/>
      <c r="D719" s="744"/>
      <c r="E719" s="743"/>
      <c r="F719" s="744"/>
      <c r="G719" s="743"/>
      <c r="H719" s="744"/>
      <c r="I719" s="743"/>
      <c r="J719" s="744"/>
      <c r="K719" s="745"/>
      <c r="L719" s="745"/>
      <c r="M719" s="746"/>
      <c r="N719" s="744"/>
      <c r="O719" s="745"/>
      <c r="P719" s="744"/>
      <c r="Q719" s="745"/>
      <c r="R719" s="744"/>
      <c r="S719" s="745"/>
      <c r="T719" s="744"/>
      <c r="U719" s="21"/>
      <c r="V719" s="622" t="s">
        <v>192</v>
      </c>
      <c r="Z719" s="756"/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55" t="s">
        <v>103</v>
      </c>
      <c r="B720" s="15" t="s">
        <v>53</v>
      </c>
      <c r="C720" s="751" t="str">
        <f>VLOOKUP($C703,'2026年度(1年後期)'!$B$5:$N$207,COLUMN('2026年度(1年後期)'!$I$5),0)&amp;""</f>
        <v>生命倫理</v>
      </c>
      <c r="D720" s="752"/>
      <c r="E720" s="757" t="str">
        <f>VLOOKUP($C703,'2026年度(2年後期)'!$B$5:$N$207,COLUMN('2026年度(2年後期)'!$I$5),0)&amp;""</f>
        <v>生活援助論Ⅳ
(ABCD)</v>
      </c>
      <c r="F720" s="752"/>
      <c r="G720" s="757" t="str">
        <f>VLOOKUP($C703,'2026年度(3年後期)'!$B$5:$N$207,COLUMN('2026年度(3年後期)'!$I$5),0)&amp;""</f>
        <v/>
      </c>
      <c r="H720" s="752"/>
      <c r="I720" s="757" t="str">
        <f>VLOOKUP($C703,'2026年度(4年後期)'!$B$5:$N$206,COLUMN('2026年度(4年後期)'!$I$5),0)&amp;""</f>
        <v/>
      </c>
      <c r="J720" s="752"/>
      <c r="K720" s="753" t="str">
        <f>VLOOKUP($C703,'2026年度(助産後期)'!$B$5:$N$207,COLUMN('2026年度(助産後期)'!$I$5),0)&amp;""</f>
        <v>助産学実習Ⅰ</v>
      </c>
      <c r="L720" s="753"/>
      <c r="M720" s="751" t="str">
        <f>VLOOKUP($C703,'2026年度(M1後期)'!$B$5:$N$207,COLUMN('2026年度(M1後期)'!$I$5),0)&amp;""</f>
        <v>感染症学特論
感染症学演習
成育看護学特論A-Ⅲ</v>
      </c>
      <c r="N720" s="752"/>
      <c r="O720" s="753" t="str">
        <f>VLOOKUP($C703,'2026年度(M2後期)'!$B$5:$N$207,COLUMN('2026年度(M2後期)'!$I$5),0)&amp;""</f>
        <v>特別研究</v>
      </c>
      <c r="P720" s="752"/>
      <c r="Q720" s="753" t="str">
        <f>VLOOKUP($C703,'2026年度(D1後期)'!$B$5:$N$207,COLUMN('2026年度(D1後期)'!$I$5),0)&amp;""</f>
        <v/>
      </c>
      <c r="R720" s="752"/>
      <c r="S720" s="753" t="str">
        <f>VLOOKUP($C703,'2026年度(D23後期)'!$B$5:$N$207,COLUMN('2026年度(D23後期)'!$I$5),0)&amp;""</f>
        <v>特別研究</v>
      </c>
      <c r="T720" s="752"/>
      <c r="U720" s="21"/>
      <c r="Z720" s="755" t="str">
        <f>A720</f>
        <v>４時限（15：10～16：40）</v>
      </c>
      <c r="AA720" s="733" t="s">
        <v>201</v>
      </c>
      <c r="AB720" s="733"/>
      <c r="AC720" s="733"/>
      <c r="AD720" s="733"/>
      <c r="AE720" s="733"/>
      <c r="AF720" s="733"/>
      <c r="AG720" s="733" t="s">
        <v>336</v>
      </c>
      <c r="AH720" s="733" t="s">
        <v>336</v>
      </c>
      <c r="AI720" s="733" t="s">
        <v>336</v>
      </c>
      <c r="AJ720" s="733" t="s">
        <v>336</v>
      </c>
      <c r="AK720" s="733"/>
      <c r="AL720" s="733" t="s">
        <v>336</v>
      </c>
      <c r="AM720" s="733" t="s">
        <v>309</v>
      </c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3"/>
      <c r="BL720" s="733"/>
      <c r="BM720" s="733"/>
      <c r="BN720" s="733"/>
      <c r="BO720" s="733"/>
      <c r="BP720" s="733"/>
      <c r="BQ720" s="733"/>
      <c r="BR720" s="733"/>
      <c r="BS720" s="733"/>
      <c r="BT720" s="733"/>
      <c r="BU720" s="733"/>
      <c r="BV720" s="733"/>
    </row>
    <row r="721" spans="1:74" ht="13.5" customHeight="1">
      <c r="A721" s="755"/>
      <c r="B721" s="15" t="s">
        <v>61</v>
      </c>
      <c r="C721" s="749" t="str">
        <f>IFERROR(VLOOKUP(C720,科目・教員!$A$2:$B$342,2,0),"")</f>
        <v>小島　優子</v>
      </c>
      <c r="D721" s="748"/>
      <c r="E721" s="750" t="str">
        <f>IFERROR(VLOOKUP(E720,科目・教員!$A$2:$B$342,2,0),"")</f>
        <v/>
      </c>
      <c r="F721" s="748"/>
      <c r="G721" s="750" t="str">
        <f>IFERROR(VLOOKUP(G720,科目・教員!$A$2:$B$342,2,0),"")</f>
        <v/>
      </c>
      <c r="H721" s="748"/>
      <c r="I721" s="750" t="str">
        <f>IFERROR(VLOOKUP(I720,科目・教員!$A$2:$B$342,2,0),"")</f>
        <v/>
      </c>
      <c r="J721" s="748"/>
      <c r="K721" s="747" t="str">
        <f>IFERROR(VLOOKUP(K720,科目・教員!$A$2:$B$342,2,0),"")</f>
        <v>池田　真弓</v>
      </c>
      <c r="L721" s="747"/>
      <c r="M721" s="749" t="str">
        <f>IFERROR(VLOOKUP(M720,科目・教員!$A$2:$B$342,2,0),"")</f>
        <v/>
      </c>
      <c r="N721" s="748"/>
      <c r="O721" s="747" t="str">
        <f>IFERROR(VLOOKUP(O720,科目・教員!$A$2:$B$342,2,0),"")</f>
        <v/>
      </c>
      <c r="P721" s="748"/>
      <c r="Q721" s="747" t="str">
        <f>IFERROR(VLOOKUP(Q720,科目・教員!$A$2:$B$342,2,0),"")</f>
        <v/>
      </c>
      <c r="R721" s="748"/>
      <c r="S721" s="747" t="str">
        <f>IFERROR(VLOOKUP(S720,科目・教員!$A$2:$B$342,2,0),"")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5"/>
      <c r="B722" s="15" t="s">
        <v>65</v>
      </c>
      <c r="C722" s="749" t="str">
        <f>VLOOKUP($C703,'2026年度(1年後期)'!$B$5:$N$207,COLUMN('2026年度(1年後期)'!$I$5)+1,0)&amp;""</f>
        <v>101</v>
      </c>
      <c r="D722" s="748"/>
      <c r="E722" s="750" t="str">
        <f>VLOOKUP($C703,'2026年度(2年後期)'!$B$5:$N$207,COLUMN('2026年度(2年後期)'!$I$5)+1,0)&amp;""</f>
        <v>201･202･203･204･基礎実</v>
      </c>
      <c r="F722" s="748"/>
      <c r="G722" s="750" t="str">
        <f>VLOOKUP($C703,'2026年度(3年後期)'!$B$5:$N$207,COLUMN('2026年度(3年後期)'!$I$5)+1,0)&amp;""</f>
        <v/>
      </c>
      <c r="H722" s="748"/>
      <c r="I722" s="750" t="str">
        <f>VLOOKUP($C703,'2026年度(4年後期)'!$B$5:$N$206,COLUMN('2026年度(4年後期)'!$I$5)+1,0)&amp;""</f>
        <v/>
      </c>
      <c r="J722" s="748"/>
      <c r="K722" s="747" t="str">
        <f>VLOOKUP($C703,'2026年度(助産後期)'!$B$5:$N$207,COLUMN('2026年度(助産後期)'!$I$5)+1,0)&amp;""</f>
        <v/>
      </c>
      <c r="L722" s="747"/>
      <c r="M722" s="749" t="str">
        <f>VLOOKUP($C703,'2026年度(M1後期)'!$B$5:$N$207,COLUMN('2026年度(M1後期)'!$I$5)+1,0)&amp;""</f>
        <v/>
      </c>
      <c r="N722" s="748"/>
      <c r="O722" s="747" t="str">
        <f>VLOOKUP($C703,'2026年度(M2後期)'!$B$5:$N$207,COLUMN('2026年度(M2後期)'!$I$5)+1,0)&amp;""</f>
        <v/>
      </c>
      <c r="P722" s="748"/>
      <c r="Q722" s="747" t="str">
        <f>VLOOKUP($C703,'2026年度(D1後期)'!$B$5:$N$207,COLUMN('2026年度(D1後期)'!$I$5)+1,0)&amp;""</f>
        <v/>
      </c>
      <c r="R722" s="748"/>
      <c r="S722" s="747" t="str">
        <f>VLOOKUP($C703,'2026年度(D23後期)'!$B$5:$N$207,COLUMN('2026年度(D23後期)'!$I$5)+1,0)&amp;""</f>
        <v/>
      </c>
      <c r="T722" s="748"/>
      <c r="U722" s="21"/>
      <c r="Z722" s="755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4"/>
      <c r="BL722" s="734"/>
      <c r="BM722" s="734"/>
      <c r="BN722" s="734"/>
      <c r="BO722" s="734"/>
      <c r="BP722" s="734"/>
      <c r="BQ722" s="734"/>
      <c r="BR722" s="734"/>
      <c r="BS722" s="734"/>
      <c r="BT722" s="734"/>
      <c r="BU722" s="734"/>
      <c r="BV722" s="734"/>
    </row>
    <row r="723" spans="1:74" ht="13.5" customHeight="1">
      <c r="A723" s="756"/>
      <c r="B723" s="16" t="s">
        <v>68</v>
      </c>
      <c r="C723" s="746"/>
      <c r="D723" s="744"/>
      <c r="E723" s="743"/>
      <c r="F723" s="744"/>
      <c r="G723" s="743"/>
      <c r="H723" s="744"/>
      <c r="I723" s="743"/>
      <c r="J723" s="744"/>
      <c r="K723" s="745"/>
      <c r="L723" s="745"/>
      <c r="M723" s="746"/>
      <c r="N723" s="744"/>
      <c r="O723" s="745"/>
      <c r="P723" s="744"/>
      <c r="Q723" s="745"/>
      <c r="R723" s="744"/>
      <c r="S723" s="745"/>
      <c r="T723" s="744"/>
      <c r="U723" s="21"/>
      <c r="Z723" s="756"/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55" t="s">
        <v>112</v>
      </c>
      <c r="B724" s="15" t="s">
        <v>53</v>
      </c>
      <c r="C724" s="751" t="str">
        <f>VLOOKUP($C703,'2026年度(1年後期)'!$B$5:$N$207,COLUMN('2026年度(1年後期)'!$K$5),0)&amp;""</f>
        <v/>
      </c>
      <c r="D724" s="752"/>
      <c r="E724" s="757" t="str">
        <f>VLOOKUP($C703,'2026年度(2年後期)'!$B$5:$N$207,COLUMN('2026年度(2年後期)'!$K$5),0)&amp;""</f>
        <v/>
      </c>
      <c r="F724" s="752"/>
      <c r="G724" s="757" t="str">
        <f>VLOOKUP($C703,'2026年度(3年後期)'!$B$5:$N$207,COLUMN('2026年度(3年後期)'!$K$5),0)&amp;""</f>
        <v/>
      </c>
      <c r="H724" s="752"/>
      <c r="I724" s="757" t="str">
        <f>VLOOKUP($C703,'2026年度(4年後期)'!$B$5:$N$206,COLUMN('2026年度(4年後期)'!$K$5),0)&amp;""</f>
        <v/>
      </c>
      <c r="J724" s="752"/>
      <c r="K724" s="753" t="str">
        <f>VLOOKUP($C703,'2026年度(助産後期)'!$B$5:$N$207,COLUMN('2026年度(助産後期)'!$K$5),0)&amp;""</f>
        <v/>
      </c>
      <c r="L724" s="753"/>
      <c r="M724" s="751" t="str">
        <f>VLOOKUP($C703,'2026年度(M1後期)'!$B$5:$N$207,COLUMN('2026年度(M1後期)'!$K$5),0)&amp;""</f>
        <v/>
      </c>
      <c r="N724" s="752"/>
      <c r="O724" s="753" t="str">
        <f>VLOOKUP($C703,'2026年度(M2後期)'!$B$5:$N$207,COLUMN('2026年度(M2後期)'!$K$5),0)&amp;""</f>
        <v/>
      </c>
      <c r="P724" s="752"/>
      <c r="Q724" s="753" t="str">
        <f>VLOOKUP($C703,'2026年度(D1後期)'!$B$5:$N$207,COLUMN('2026年度(D1後期)'!$K$5),0)&amp;""</f>
        <v/>
      </c>
      <c r="R724" s="752"/>
      <c r="S724" s="753" t="str">
        <f>VLOOKUP($C703,'2026年度(D23後期)'!$B$5:$N$207,COLUMN('2026年度(D23後期)'!$K$5),0)&amp;""</f>
        <v/>
      </c>
      <c r="T724" s="752"/>
      <c r="U724" s="631" t="s">
        <v>113</v>
      </c>
      <c r="Z724" s="755" t="str">
        <f>A724</f>
        <v>５時限（16：50～18：20）</v>
      </c>
      <c r="AA724" s="733" t="s">
        <v>334</v>
      </c>
      <c r="AB724" s="733"/>
      <c r="AC724" s="733"/>
      <c r="AD724" s="733"/>
      <c r="AE724" s="733"/>
      <c r="AF724" s="733"/>
      <c r="AG724" s="733" t="s">
        <v>334</v>
      </c>
      <c r="AH724" s="733" t="s">
        <v>334</v>
      </c>
      <c r="AI724" s="733"/>
      <c r="AJ724" s="733"/>
      <c r="AK724" s="733"/>
      <c r="AL724" s="733"/>
      <c r="AM724" s="733" t="s">
        <v>309</v>
      </c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3"/>
      <c r="BL724" s="733"/>
      <c r="BM724" s="733"/>
      <c r="BN724" s="733"/>
      <c r="BO724" s="733"/>
      <c r="BP724" s="733"/>
      <c r="BQ724" s="733"/>
      <c r="BR724" s="733"/>
      <c r="BS724" s="733"/>
      <c r="BT724" s="733"/>
      <c r="BU724" s="733"/>
      <c r="BV724" s="733"/>
    </row>
    <row r="725" spans="1:74" ht="13.5" customHeight="1">
      <c r="A725" s="755"/>
      <c r="B725" s="15" t="s">
        <v>61</v>
      </c>
      <c r="C725" s="749" t="str">
        <f>IFERROR(VLOOKUP(C724,科目・教員!$A$2:$B$342,2,0),"")</f>
        <v/>
      </c>
      <c r="D725" s="748"/>
      <c r="E725" s="750" t="str">
        <f>IFERROR(VLOOKUP(E724,科目・教員!$A$2:$B$342,2,0),"")</f>
        <v/>
      </c>
      <c r="F725" s="748"/>
      <c r="G725" s="750" t="str">
        <f>IFERROR(VLOOKUP(G724,科目・教員!$A$2:$B$342,2,0),"")</f>
        <v/>
      </c>
      <c r="H725" s="748"/>
      <c r="I725" s="750" t="str">
        <f>IFERROR(VLOOKUP(I724,科目・教員!$A$2:$B$342,2,0),"")</f>
        <v/>
      </c>
      <c r="J725" s="748"/>
      <c r="K725" s="747" t="str">
        <f>IFERROR(VLOOKUP(K724,科目・教員!$A$2:$B$342,2,0),"")</f>
        <v/>
      </c>
      <c r="L725" s="747"/>
      <c r="M725" s="749" t="str">
        <f>IFERROR(VLOOKUP(M724,科目・教員!$A$2:$B$342,2,0),"")</f>
        <v/>
      </c>
      <c r="N725" s="748"/>
      <c r="O725" s="747" t="str">
        <f>IFERROR(VLOOKUP(O724,科目・教員!$A$2:$B$342,2,0),"")</f>
        <v/>
      </c>
      <c r="P725" s="748"/>
      <c r="Q725" s="747" t="str">
        <f>IFERROR(VLOOKUP(Q724,科目・教員!$A$2:$B$342,2,0),"")</f>
        <v/>
      </c>
      <c r="R725" s="748"/>
      <c r="S725" s="747" t="str">
        <f>IFERROR(VLOOKUP(S724,科目・教員!$A$2:$B$342,2,0),"")</f>
        <v/>
      </c>
      <c r="T725" s="748"/>
      <c r="U725" s="631" t="s">
        <v>334</v>
      </c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5"/>
      <c r="B726" s="15" t="s">
        <v>65</v>
      </c>
      <c r="C726" s="749" t="str">
        <f>VLOOKUP($C703,'2026年度(1年後期)'!$B$5:$N$207,COLUMN('2026年度(1年後期)'!$K$5)+1,0)&amp;""</f>
        <v/>
      </c>
      <c r="D726" s="748"/>
      <c r="E726" s="750" t="str">
        <f>VLOOKUP($C703,'2026年度(2年後期)'!$B$5:$N$207,COLUMN('2026年度(2年後期)'!$K$5)+1,0)&amp;""</f>
        <v/>
      </c>
      <c r="F726" s="748"/>
      <c r="G726" s="750" t="str">
        <f>VLOOKUP($C703,'2026年度(3年後期)'!$B$5:$N$207,COLUMN('2026年度(3年後期)'!$K$5)+1,0)&amp;""</f>
        <v/>
      </c>
      <c r="H726" s="748"/>
      <c r="I726" s="750" t="str">
        <f>VLOOKUP($C703,'2026年度(4年後期)'!$B$5:$N$206,COLUMN('2026年度(4年後期)'!$K$5)+1,0)&amp;""</f>
        <v/>
      </c>
      <c r="J726" s="748"/>
      <c r="K726" s="747" t="str">
        <f>VLOOKUP($C703,'2026年度(助産後期)'!$B$5:$N$207,COLUMN('2026年度(助産後期)'!$K$5)+1,0)&amp;""</f>
        <v/>
      </c>
      <c r="L726" s="747"/>
      <c r="M726" s="749" t="str">
        <f>VLOOKUP($C703,'2026年度(M1後期)'!$B$5:$N$207,COLUMN('2026年度(M1後期)'!$K$5)+1,0)&amp;""</f>
        <v/>
      </c>
      <c r="N726" s="748"/>
      <c r="O726" s="747" t="str">
        <f>VLOOKUP($C703,'2026年度(M2後期)'!$B$5:$N$207,COLUMN('2026年度(M2後期)'!$K$5)+1,0)&amp;""</f>
        <v/>
      </c>
      <c r="P726" s="748"/>
      <c r="Q726" s="747" t="str">
        <f>VLOOKUP($C703,'2026年度(D1後期)'!$B$5:$N$207,COLUMN('2026年度(D1後期)'!$K$5)+1,0)&amp;""</f>
        <v/>
      </c>
      <c r="R726" s="748"/>
      <c r="S726" s="747" t="str">
        <f>VLOOKUP($C703,'2026年度(D23後期)'!$B$5:$N$207,COLUMN('2026年度(D23後期)'!$K$5)+1,0)&amp;""</f>
        <v/>
      </c>
      <c r="T726" s="748"/>
      <c r="U726" s="631" t="s">
        <v>337</v>
      </c>
      <c r="Z726" s="755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4"/>
      <c r="BL726" s="734"/>
      <c r="BM726" s="734"/>
      <c r="BN726" s="734"/>
      <c r="BO726" s="734"/>
      <c r="BP726" s="734"/>
      <c r="BQ726" s="734"/>
      <c r="BR726" s="734"/>
      <c r="BS726" s="734"/>
      <c r="BT726" s="734"/>
      <c r="BU726" s="734"/>
      <c r="BV726" s="734"/>
    </row>
    <row r="727" spans="1:74" ht="13.5" customHeight="1">
      <c r="A727" s="756"/>
      <c r="B727" s="16" t="s">
        <v>68</v>
      </c>
      <c r="C727" s="746"/>
      <c r="D727" s="744"/>
      <c r="E727" s="743"/>
      <c r="F727" s="744"/>
      <c r="G727" s="743"/>
      <c r="H727" s="744"/>
      <c r="I727" s="743"/>
      <c r="J727" s="744"/>
      <c r="K727" s="745"/>
      <c r="L727" s="745"/>
      <c r="M727" s="746"/>
      <c r="N727" s="744"/>
      <c r="O727" s="745"/>
      <c r="P727" s="744"/>
      <c r="Q727" s="745"/>
      <c r="R727" s="744"/>
      <c r="S727" s="745"/>
      <c r="T727" s="744"/>
      <c r="U727" s="632"/>
      <c r="V727" s="19"/>
      <c r="W727" s="19"/>
      <c r="X727" s="19"/>
      <c r="Y727" s="19"/>
      <c r="Z727" s="756"/>
      <c r="AA727" s="735"/>
      <c r="AB727" s="735"/>
      <c r="AC727" s="735"/>
      <c r="AD727" s="735"/>
      <c r="AE727" s="735"/>
      <c r="AF727" s="735"/>
      <c r="AG727" s="735"/>
      <c r="AH727" s="735"/>
      <c r="AI727" s="735"/>
      <c r="AJ727" s="735"/>
      <c r="AK727" s="735"/>
      <c r="AL727" s="735"/>
      <c r="AM727" s="735"/>
      <c r="AN727" s="735"/>
      <c r="AO727" s="735"/>
      <c r="AP727" s="735"/>
      <c r="AQ727" s="735"/>
      <c r="AR727" s="735"/>
      <c r="AS727" s="735"/>
      <c r="AT727" s="735"/>
      <c r="AU727" s="735"/>
      <c r="AV727" s="735"/>
      <c r="AW727" s="735"/>
      <c r="AX727" s="735"/>
      <c r="AY727" s="735"/>
      <c r="AZ727" s="735"/>
      <c r="BA727" s="735"/>
      <c r="BB727" s="735"/>
      <c r="BC727" s="735"/>
      <c r="BD727" s="735"/>
      <c r="BE727" s="735"/>
      <c r="BF727" s="735"/>
      <c r="BG727" s="735"/>
      <c r="BH727" s="735"/>
      <c r="BI727" s="735"/>
      <c r="BJ727" s="735"/>
      <c r="BK727" s="735"/>
      <c r="BL727" s="735"/>
      <c r="BM727" s="735"/>
      <c r="BN727" s="735"/>
      <c r="BO727" s="735"/>
      <c r="BP727" s="735"/>
      <c r="BQ727" s="735"/>
      <c r="BR727" s="735"/>
      <c r="BS727" s="735"/>
      <c r="BT727" s="735"/>
      <c r="BU727" s="735"/>
      <c r="BV727" s="735"/>
    </row>
    <row r="728" spans="1:74" ht="21">
      <c r="A728" s="5"/>
      <c r="B728" s="6"/>
      <c r="C728" s="791">
        <f>C703+1</f>
        <v>46325</v>
      </c>
      <c r="D728" s="791"/>
      <c r="E728" s="791"/>
      <c r="F728" s="791"/>
      <c r="G728" s="791"/>
      <c r="H728" s="791"/>
      <c r="I728" s="791"/>
      <c r="J728" s="791"/>
      <c r="K728" s="791"/>
      <c r="L728" s="791"/>
      <c r="M728" s="791"/>
      <c r="N728" s="791"/>
      <c r="O728" s="791"/>
      <c r="P728" s="791"/>
      <c r="Q728" s="791"/>
      <c r="R728" s="791"/>
      <c r="S728" s="791"/>
      <c r="T728" s="791"/>
      <c r="U728" s="842">
        <f>C728</f>
        <v>46325</v>
      </c>
      <c r="V728" s="843"/>
      <c r="W728" s="843"/>
      <c r="X728" s="843"/>
      <c r="Y728" s="843"/>
      <c r="Z728" s="844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5" t="s">
        <v>52</v>
      </c>
      <c r="B729" s="12" t="s">
        <v>53</v>
      </c>
      <c r="C729" s="767" t="str">
        <f>VLOOKUP($C728,'2026年度(1年後期)'!$B$5:$N$207,COLUMN('2026年度(1年後期)'!$C$5),0)&amp;""</f>
        <v/>
      </c>
      <c r="D729" s="768"/>
      <c r="E729" s="771" t="str">
        <f>VLOOKUP($C728,'2026年度(2年後期)'!$B$5:$N$207,COLUMN('2026年度(2年後期)'!$C$5),0)&amp;""</f>
        <v/>
      </c>
      <c r="F729" s="768"/>
      <c r="G729" s="771" t="str">
        <f>VLOOKUP($C728,'2026年度(3年後期)'!$B$5:$N$207,COLUMN('2026年度(3年後期)'!$C$5),0)&amp;""</f>
        <v>卒業研究発表会(聴講)</v>
      </c>
      <c r="H729" s="768"/>
      <c r="I729" s="771" t="str">
        <f>VLOOKUP($C728,'2026年度(4年後期)'!$B$5:$N$206,COLUMN('2026年度(4年後期)'!$C$5),0)&amp;""</f>
        <v>卒業研究発表会</v>
      </c>
      <c r="J729" s="768"/>
      <c r="K729" s="752" t="str">
        <f>VLOOKUP($C728,'2026年度(助産後期)'!$B$5:$N$207,COLUMN('2026年度(助産後期)'!$C$5),0)&amp;""</f>
        <v>助産学実習Ⅰ</v>
      </c>
      <c r="L729" s="769"/>
      <c r="M729" s="778" t="str">
        <f>VLOOKUP($C728,'2026年度(M1後期)'!$B$5:$N$207,COLUMN('2026年度(M1後期)'!$C$5),0)&amp;""</f>
        <v>長寿看護学演習A-Ⅰ</v>
      </c>
      <c r="N729" s="769"/>
      <c r="O729" s="771" t="str">
        <f>VLOOKUP($C728,'2026年度(M2後期)'!$B$5:$N$207,COLUMN('2026年度(M2後期)'!$C$5),0)&amp;""</f>
        <v>感染管理看護学演習A-Ⅱ
特別研究</v>
      </c>
      <c r="P729" s="768"/>
      <c r="Q729" s="771" t="str">
        <f>VLOOKUP($C728,'2026年度(D1後期)'!$B$5:$N$207,COLUMN('2026年度(D1後期)'!$C$5),0)&amp;""</f>
        <v>精神看護学演習Ｂ</v>
      </c>
      <c r="R729" s="768"/>
      <c r="S729" s="752" t="str">
        <f>VLOOKUP($C728,'2026年度(D23後期)'!$B$5:$N$207,COLUMN('2026年度(D23後期)'!$C$5),0)&amp;""</f>
        <v>特別研究</v>
      </c>
      <c r="T729" s="768"/>
      <c r="U729" s="25"/>
      <c r="V729" s="651" t="s">
        <v>308</v>
      </c>
      <c r="Z729" s="754" t="str">
        <f>A729</f>
        <v xml:space="preserve">１時限（09：20～10：50） </v>
      </c>
      <c r="AA729" s="733" t="s">
        <v>338</v>
      </c>
      <c r="AB729" s="733"/>
      <c r="AC729" s="733"/>
      <c r="AD729" s="733"/>
      <c r="AE729" s="733"/>
      <c r="AF729" s="733"/>
      <c r="AG729" s="733" t="s">
        <v>338</v>
      </c>
      <c r="AH729" s="733" t="s">
        <v>338</v>
      </c>
      <c r="AI729" s="733"/>
      <c r="AJ729" s="733"/>
      <c r="AK729" s="733"/>
      <c r="AL729" s="733"/>
      <c r="AM729" s="733" t="s">
        <v>309</v>
      </c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 t="s">
        <v>338</v>
      </c>
      <c r="AX729" s="733"/>
      <c r="AY729" s="733"/>
      <c r="AZ729" s="736" t="s">
        <v>126</v>
      </c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3"/>
      <c r="BL729" s="733"/>
      <c r="BM729" s="733"/>
      <c r="BN729" s="733"/>
      <c r="BO729" s="733"/>
      <c r="BP729" s="733"/>
      <c r="BQ729" s="733"/>
      <c r="BR729" s="733"/>
      <c r="BS729" s="733"/>
      <c r="BT729" s="733"/>
      <c r="BU729" s="733"/>
      <c r="BV729" s="733"/>
    </row>
    <row r="730" spans="1:74" ht="13.5" customHeight="1">
      <c r="A730" s="755"/>
      <c r="B730" s="15" t="s">
        <v>61</v>
      </c>
      <c r="C730" s="763" t="str">
        <f>IFERROR(VLOOKUP(C729,科目・教員!$A$2:$B$342,2,0),"")</f>
        <v/>
      </c>
      <c r="D730" s="761"/>
      <c r="E730" s="762" t="str">
        <f>IFERROR(VLOOKUP(E729,科目・教員!$A$2:$B$342,2,0),"")</f>
        <v/>
      </c>
      <c r="F730" s="761"/>
      <c r="G730" s="762" t="str">
        <f>IFERROR(VLOOKUP(G729,科目・教員!$A$2:$B$342,2,0),"")</f>
        <v/>
      </c>
      <c r="H730" s="761"/>
      <c r="I730" s="762" t="str">
        <f>IFERROR(VLOOKUP(I729,科目・教員!$A$2:$B$342,2,0),"")</f>
        <v/>
      </c>
      <c r="J730" s="761"/>
      <c r="K730" s="748" t="str">
        <f>IFERROR(VLOOKUP(K729,科目・教員!$A$2:$B$342,2,0),"")</f>
        <v>池田　真弓</v>
      </c>
      <c r="L730" s="764"/>
      <c r="M730" s="760" t="str">
        <f>IFERROR(VLOOKUP(M729,科目・教員!$A$2:$B$342,2,0),"")</f>
        <v/>
      </c>
      <c r="N730" s="761"/>
      <c r="O730" s="762" t="str">
        <f>IFERROR(VLOOKUP(O729,科目・教員!$A$2:$B$342,2,0),"")</f>
        <v/>
      </c>
      <c r="P730" s="761"/>
      <c r="Q730" s="762" t="str">
        <f>IFERROR(VLOOKUP(Q729,科目・教員!$A$2:$B$342,2,0),"")</f>
        <v/>
      </c>
      <c r="R730" s="761"/>
      <c r="S730" s="748" t="str">
        <f>IFERROR(VLOOKUP(S729,科目・教員!$A$2:$B$342,2,0),"")</f>
        <v/>
      </c>
      <c r="T730" s="761"/>
      <c r="U730" s="25"/>
      <c r="V730" s="651" t="s">
        <v>309</v>
      </c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7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5"/>
      <c r="B731" s="15" t="s">
        <v>65</v>
      </c>
      <c r="C731" s="763" t="str">
        <f>VLOOKUP($C728,'2026年度(1年後期)'!$B$5:$N$207,COLUMN('2026年度(1年後期)'!$C$5)+1,0)&amp;""</f>
        <v/>
      </c>
      <c r="D731" s="761"/>
      <c r="E731" s="762" t="str">
        <f>VLOOKUP($C728,'2026年度(2年後期)'!$B$5:$N$207,COLUMN('2026年度(2年後期)'!$C$5)+1,0)&amp;""</f>
        <v/>
      </c>
      <c r="F731" s="761"/>
      <c r="G731" s="762" t="str">
        <f>VLOOKUP($C728,'2026年度(3年後期)'!$B$5:$N$207,COLUMN('2026年度(3年後期)'!$C$5)+1,0)&amp;""</f>
        <v>101･201･202･301</v>
      </c>
      <c r="H731" s="761"/>
      <c r="I731" s="762" t="str">
        <f>VLOOKUP($C728,'2026年度(4年後期)'!$B$5:$N$206,COLUMN('2026年度(4年後期)'!$C$5)+1,0)&amp;""</f>
        <v>101･201･202･301</v>
      </c>
      <c r="J731" s="761"/>
      <c r="K731" s="748" t="str">
        <f>VLOOKUP($C728,'2026年度(助産後期)'!$B$5:$N$207,COLUMN('2026年度(助産後期)'!$C$5)+1,0)&amp;""</f>
        <v/>
      </c>
      <c r="L731" s="764"/>
      <c r="M731" s="760" t="str">
        <f>VLOOKUP($C728,'2026年度(M1後期)'!$B$5:$N$207,COLUMN('2026年度(M1後期)'!$C$5)+1,0)&amp;""</f>
        <v/>
      </c>
      <c r="N731" s="761"/>
      <c r="O731" s="762" t="str">
        <f>VLOOKUP($C728,'2026年度(M2後期)'!$B$5:$N$207,COLUMN('2026年度(M2後期)'!$C$5)+1,0)&amp;""</f>
        <v/>
      </c>
      <c r="P731" s="761"/>
      <c r="Q731" s="762" t="str">
        <f>VLOOKUP($C728,'2026年度(D1後期)'!$B$5:$N$207,COLUMN('2026年度(D1後期)'!$C$5)+1,0)&amp;""</f>
        <v/>
      </c>
      <c r="R731" s="761"/>
      <c r="S731" s="748" t="str">
        <f>VLOOKUP($C728,'2026年度(D23後期)'!$B$5:$N$207,COLUMN('2026年度(D23後期)'!$C$5)+1,0)&amp;""</f>
        <v/>
      </c>
      <c r="T731" s="761"/>
      <c r="U731" s="25"/>
      <c r="V731" s="651" t="s">
        <v>312</v>
      </c>
      <c r="Z731" s="755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7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4"/>
      <c r="BL731" s="734"/>
      <c r="BM731" s="734"/>
      <c r="BN731" s="734"/>
      <c r="BO731" s="734"/>
      <c r="BP731" s="734"/>
      <c r="BQ731" s="734"/>
      <c r="BR731" s="734"/>
      <c r="BS731" s="734"/>
      <c r="BT731" s="734"/>
      <c r="BU731" s="734"/>
      <c r="BV731" s="734"/>
    </row>
    <row r="732" spans="1:74" ht="13.5" customHeight="1">
      <c r="A732" s="756"/>
      <c r="B732" s="16" t="s">
        <v>68</v>
      </c>
      <c r="C732" s="789"/>
      <c r="D732" s="790"/>
      <c r="E732" s="743"/>
      <c r="F732" s="765"/>
      <c r="G732" s="743"/>
      <c r="H732" s="765"/>
      <c r="I732" s="743"/>
      <c r="J732" s="765"/>
      <c r="K732" s="745"/>
      <c r="L732" s="766"/>
      <c r="M732" s="776"/>
      <c r="N732" s="765"/>
      <c r="O732" s="743"/>
      <c r="P732" s="765"/>
      <c r="Q732" s="743"/>
      <c r="R732" s="765"/>
      <c r="S732" s="745"/>
      <c r="T732" s="765"/>
      <c r="U732" s="25"/>
      <c r="V732" s="651" t="s">
        <v>313</v>
      </c>
      <c r="Z732" s="756"/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8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55" t="s">
        <v>73</v>
      </c>
      <c r="B733" s="15" t="s">
        <v>53</v>
      </c>
      <c r="C733" s="787" t="str">
        <f>VLOOKUP($C728,'2026年度(1年後期)'!$B$5:$N$207,COLUMN('2026年度(1年後期)'!$E$5),0)&amp;""</f>
        <v>脳と行動</v>
      </c>
      <c r="D733" s="788"/>
      <c r="E733" s="771" t="str">
        <f>VLOOKUP($C728,'2026年度(2年後期)'!$B$5:$N$207,COLUMN('2026年度(2年後期)'!$E$5),0)&amp;""</f>
        <v/>
      </c>
      <c r="F733" s="768"/>
      <c r="G733" s="771" t="str">
        <f>VLOOKUP($C728,'2026年度(3年後期)'!$B$5:$N$207,COLUMN('2026年度(3年後期)'!$E$5),0)&amp;""</f>
        <v>卒業研究発表会(聴講)</v>
      </c>
      <c r="H733" s="768"/>
      <c r="I733" s="771" t="str">
        <f>VLOOKUP($C728,'2026年度(4年後期)'!$B$5:$N$206,COLUMN('2026年度(4年後期)'!$E$5),0)&amp;""</f>
        <v>卒業研究発表会</v>
      </c>
      <c r="J733" s="768"/>
      <c r="K733" s="752" t="str">
        <f>VLOOKUP($C728,'2026年度(助産後期)'!$B$5:$N$207,COLUMN('2026年度(助産後期)'!$E$5),0)&amp;""</f>
        <v>助産学実習Ⅰ</v>
      </c>
      <c r="L733" s="769"/>
      <c r="M733" s="767" t="str">
        <f>VLOOKUP($C728,'2026年度(M1後期)'!$B$5:$N$207,COLUMN('2026年度(M1後期)'!$E$5),0)&amp;""</f>
        <v>看護継続教育
長寿看護学演習A-Ⅰ</v>
      </c>
      <c r="N733" s="768"/>
      <c r="O733" s="752" t="str">
        <f>VLOOKUP($C728,'2026年度(M2後期)'!$B$5:$N$207,COLUMN('2026年度(M2後期)'!$E$5),0)&amp;""</f>
        <v>感染管理看護学演習A-Ⅱ
特別研究</v>
      </c>
      <c r="P733" s="768"/>
      <c r="Q733" s="752" t="str">
        <f>VLOOKUP($C728,'2026年度(D1後期)'!$B$5:$N$207,COLUMN('2026年度(D1後期)'!$E$5),0)&amp;""</f>
        <v>精神看護学演習Ｂ</v>
      </c>
      <c r="R733" s="768"/>
      <c r="S733" s="752" t="str">
        <f>VLOOKUP($C728,'2026年度(D23後期)'!$B$5:$N$207,COLUMN('2026年度(D23後期)'!$E$5),0)&amp;""</f>
        <v>特別研究</v>
      </c>
      <c r="T733" s="768"/>
      <c r="U733" s="21"/>
      <c r="Z733" s="755" t="str">
        <f>A733</f>
        <v>２時限（11：00～12：30）</v>
      </c>
      <c r="AA733" s="733" t="s">
        <v>338</v>
      </c>
      <c r="AB733" s="733"/>
      <c r="AC733" s="733"/>
      <c r="AD733" s="733"/>
      <c r="AE733" s="733"/>
      <c r="AF733" s="733"/>
      <c r="AG733" s="733" t="s">
        <v>338</v>
      </c>
      <c r="AH733" s="733" t="s">
        <v>338</v>
      </c>
      <c r="AI733" s="733"/>
      <c r="AJ733" s="733"/>
      <c r="AK733" s="733"/>
      <c r="AL733" s="733"/>
      <c r="AM733" s="733" t="s">
        <v>309</v>
      </c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 t="s">
        <v>338</v>
      </c>
      <c r="AX733" s="733"/>
      <c r="AY733" s="733"/>
      <c r="AZ733" s="736" t="s">
        <v>126</v>
      </c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3"/>
      <c r="BL733" s="733"/>
      <c r="BM733" s="733"/>
      <c r="BN733" s="733" t="s">
        <v>339</v>
      </c>
      <c r="BO733" s="733"/>
      <c r="BP733" s="733"/>
      <c r="BQ733" s="733"/>
      <c r="BR733" s="733"/>
      <c r="BS733" s="733"/>
      <c r="BT733" s="733"/>
      <c r="BU733" s="733"/>
      <c r="BV733" s="733"/>
    </row>
    <row r="734" spans="1:74" ht="13.5" customHeight="1">
      <c r="A734" s="755"/>
      <c r="B734" s="15" t="s">
        <v>61</v>
      </c>
      <c r="C734" s="785" t="str">
        <f>IFERROR(VLOOKUP(C733,科目・教員!$A$2:$B$342,2,0),"")</f>
        <v>田中　健一</v>
      </c>
      <c r="D734" s="786"/>
      <c r="E734" s="762" t="str">
        <f>IFERROR(VLOOKUP(E733,科目・教員!$A$2:$B$342,2,0),"")</f>
        <v/>
      </c>
      <c r="F734" s="761"/>
      <c r="G734" s="762" t="str">
        <f>IFERROR(VLOOKUP(G733,科目・教員!$A$2:$B$342,2,0),"")</f>
        <v/>
      </c>
      <c r="H734" s="761"/>
      <c r="I734" s="762" t="str">
        <f>IFERROR(VLOOKUP(I733,科目・教員!$A$2:$B$342,2,0),"")</f>
        <v/>
      </c>
      <c r="J734" s="761"/>
      <c r="K734" s="748" t="str">
        <f>IFERROR(VLOOKUP(K733,科目・教員!$A$2:$B$342,2,0),"")</f>
        <v>池田　真弓</v>
      </c>
      <c r="L734" s="764"/>
      <c r="M734" s="763" t="str">
        <f>IFERROR(VLOOKUP(M733,科目・教員!$A$2:$B$342,2,0),"")</f>
        <v/>
      </c>
      <c r="N734" s="761"/>
      <c r="O734" s="748" t="str">
        <f>IFERROR(VLOOKUP(O733,科目・教員!$A$2:$B$342,2,0),"")</f>
        <v/>
      </c>
      <c r="P734" s="761"/>
      <c r="Q734" s="748" t="str">
        <f>IFERROR(VLOOKUP(Q733,科目・教員!$A$2:$B$342,2,0),"")</f>
        <v/>
      </c>
      <c r="R734" s="761"/>
      <c r="S734" s="748" t="str">
        <f>IFERROR(VLOOKUP(S733,科目・教員!$A$2:$B$342,2,0),"")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7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55"/>
      <c r="B735" s="15" t="s">
        <v>65</v>
      </c>
      <c r="C735" s="785" t="str">
        <f>VLOOKUP($C728,'2026年度(1年後期)'!$B$5:$N$207,COLUMN('2026年度(1年後期)'!$E$5)+1,0)&amp;""</f>
        <v>大講義室
(ﾘｱﾙﾀｲﾑ)</v>
      </c>
      <c r="D735" s="786"/>
      <c r="E735" s="762" t="str">
        <f>VLOOKUP($C728,'2026年度(2年後期)'!$B$5:$N$207,COLUMN('2026年度(2年後期)'!$E$5)+1,0)&amp;""</f>
        <v/>
      </c>
      <c r="F735" s="761"/>
      <c r="G735" s="762" t="str">
        <f>VLOOKUP($C728,'2026年度(3年後期)'!$B$5:$N$207,COLUMN('2026年度(3年後期)'!$E$5)+1,0)&amp;""</f>
        <v>101･201･202･301</v>
      </c>
      <c r="H735" s="761"/>
      <c r="I735" s="762" t="str">
        <f>VLOOKUP($C728,'2026年度(4年後期)'!$B$5:$N$206,COLUMN('2026年度(4年後期)'!$E$5)+1,0)&amp;""</f>
        <v>101･201･202･301</v>
      </c>
      <c r="J735" s="761"/>
      <c r="K735" s="748" t="str">
        <f>VLOOKUP($C728,'2026年度(助産後期)'!$B$5:$N$207,COLUMN('2026年度(助産後期)'!$E$5)+1,0)&amp;""</f>
        <v/>
      </c>
      <c r="L735" s="764"/>
      <c r="M735" s="763" t="str">
        <f>VLOOKUP($C728,'2026年度(M1後期)'!$B$5:$N$207,COLUMN('2026年度(M1後期)'!$E$5)+1,0)&amp;""</f>
        <v/>
      </c>
      <c r="N735" s="761"/>
      <c r="O735" s="748" t="str">
        <f>VLOOKUP($C728,'2026年度(M2後期)'!$B$5:$N$207,COLUMN('2026年度(M2後期)'!$E$5)+1,0)&amp;""</f>
        <v/>
      </c>
      <c r="P735" s="761"/>
      <c r="Q735" s="748" t="str">
        <f>VLOOKUP($C728,'2026年度(D1後期)'!$B$5:$N$207,COLUMN('2026年度(D1後期)'!$E$5)+1,0)&amp;""</f>
        <v/>
      </c>
      <c r="R735" s="761"/>
      <c r="S735" s="748" t="str">
        <f>VLOOKUP($C728,'2026年度(D23後期)'!$B$5:$N$207,COLUMN('2026年度(D23後期)'!$E$5)+1,0)&amp;""</f>
        <v/>
      </c>
      <c r="T735" s="761"/>
      <c r="U735" s="21"/>
      <c r="Z735" s="755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7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4"/>
      <c r="BL735" s="734"/>
      <c r="BM735" s="734"/>
      <c r="BN735" s="734"/>
      <c r="BO735" s="734"/>
      <c r="BP735" s="734"/>
      <c r="BQ735" s="734"/>
      <c r="BR735" s="734"/>
      <c r="BS735" s="734"/>
      <c r="BT735" s="734"/>
      <c r="BU735" s="734"/>
      <c r="BV735" s="734"/>
    </row>
    <row r="736" spans="1:74" ht="13.5" customHeight="1">
      <c r="A736" s="770"/>
      <c r="B736" s="16" t="s">
        <v>68</v>
      </c>
      <c r="C736" s="779"/>
      <c r="D736" s="780"/>
      <c r="E736" s="743"/>
      <c r="F736" s="744"/>
      <c r="G736" s="743"/>
      <c r="H736" s="744"/>
      <c r="I736" s="743"/>
      <c r="J736" s="744"/>
      <c r="K736" s="745"/>
      <c r="L736" s="745"/>
      <c r="M736" s="746"/>
      <c r="N736" s="744"/>
      <c r="O736" s="745"/>
      <c r="P736" s="744"/>
      <c r="Q736" s="745"/>
      <c r="R736" s="744"/>
      <c r="S736" s="745"/>
      <c r="T736" s="744"/>
      <c r="U736" s="21"/>
      <c r="Z736" s="756"/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8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54" t="s">
        <v>79</v>
      </c>
      <c r="B737" s="17" t="s">
        <v>80</v>
      </c>
      <c r="C737" s="767"/>
      <c r="D737" s="768"/>
      <c r="E737" s="771"/>
      <c r="F737" s="768"/>
      <c r="G737" s="771"/>
      <c r="H737" s="768"/>
      <c r="I737" s="771"/>
      <c r="J737" s="768"/>
      <c r="K737" s="752"/>
      <c r="L737" s="769"/>
      <c r="M737" s="767"/>
      <c r="N737" s="768"/>
      <c r="O737" s="752"/>
      <c r="P737" s="768"/>
      <c r="Q737" s="752"/>
      <c r="R737" s="768"/>
      <c r="S737" s="752"/>
      <c r="T737" s="768"/>
      <c r="U737" s="21"/>
      <c r="Z737" s="755" t="str">
        <f>A737</f>
        <v>昼休み（12：30～13：30）</v>
      </c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 t="s">
        <v>309</v>
      </c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3"/>
      <c r="BL737" s="733"/>
      <c r="BM737" s="733"/>
      <c r="BN737" s="733"/>
      <c r="BO737" s="733"/>
      <c r="BP737" s="733"/>
      <c r="BQ737" s="733"/>
      <c r="BR737" s="733"/>
      <c r="BS737" s="733"/>
      <c r="BT737" s="733"/>
      <c r="BU737" s="733"/>
      <c r="BV737" s="733"/>
    </row>
    <row r="738" spans="1:74" ht="13.5" customHeight="1">
      <c r="A738" s="755"/>
      <c r="B738" s="17" t="s">
        <v>83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5"/>
      <c r="B739" s="17" t="s">
        <v>65</v>
      </c>
      <c r="C739" s="763"/>
      <c r="D739" s="761"/>
      <c r="E739" s="762"/>
      <c r="F739" s="761"/>
      <c r="G739" s="762"/>
      <c r="H739" s="761"/>
      <c r="I739" s="762"/>
      <c r="J739" s="761"/>
      <c r="K739" s="748"/>
      <c r="L739" s="764"/>
      <c r="M739" s="763"/>
      <c r="N739" s="761"/>
      <c r="O739" s="748"/>
      <c r="P739" s="761"/>
      <c r="Q739" s="748"/>
      <c r="R739" s="761"/>
      <c r="S739" s="748"/>
      <c r="T739" s="761"/>
      <c r="U739" s="21"/>
      <c r="Z739" s="755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4"/>
      <c r="BL739" s="734"/>
      <c r="BM739" s="734"/>
      <c r="BN739" s="734"/>
      <c r="BO739" s="734"/>
      <c r="BP739" s="734"/>
      <c r="BQ739" s="734"/>
      <c r="BR739" s="734"/>
      <c r="BS739" s="734"/>
      <c r="BT739" s="734"/>
      <c r="BU739" s="734"/>
      <c r="BV739" s="734"/>
    </row>
    <row r="740" spans="1:74" ht="13.5" customHeight="1">
      <c r="A740" s="756"/>
      <c r="B740" s="18" t="s">
        <v>68</v>
      </c>
      <c r="C740" s="772"/>
      <c r="D740" s="773"/>
      <c r="E740" s="774"/>
      <c r="F740" s="773"/>
      <c r="G740" s="774"/>
      <c r="H740" s="773"/>
      <c r="I740" s="774"/>
      <c r="J740" s="773"/>
      <c r="K740" s="775"/>
      <c r="L740" s="775"/>
      <c r="M740" s="772"/>
      <c r="N740" s="773"/>
      <c r="O740" s="775"/>
      <c r="P740" s="773"/>
      <c r="Q740" s="775"/>
      <c r="R740" s="773"/>
      <c r="S740" s="775"/>
      <c r="T740" s="773"/>
      <c r="U740" s="21"/>
      <c r="Z740" s="756"/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55" t="s">
        <v>87</v>
      </c>
      <c r="B741" s="15" t="s">
        <v>53</v>
      </c>
      <c r="C741" s="783" t="str">
        <f>VLOOKUP($C728,'2026年度(1年後期)'!$B$5:$N$207,COLUMN('2026年度(1年後期)'!$G$5),0)&amp;""</f>
        <v>スポーツと健康</v>
      </c>
      <c r="D741" s="784"/>
      <c r="E741" s="757" t="str">
        <f>VLOOKUP($C728,'2026年度(2年後期)'!$B$5:$N$207,COLUMN('2026年度(2年後期)'!$G$5),0)&amp;""</f>
        <v/>
      </c>
      <c r="F741" s="752"/>
      <c r="G741" s="757" t="str">
        <f>VLOOKUP($C728,'2026年度(3年後期)'!$B$5:$N$207,COLUMN('2026年度(3年後期)'!$G$5),0)&amp;""</f>
        <v>卒業研究発表会(聴講)</v>
      </c>
      <c r="H741" s="752"/>
      <c r="I741" s="757" t="str">
        <f>VLOOKUP($C728,'2026年度(4年後期)'!$B$5:$N$206,COLUMN('2026年度(4年後期)'!$G$5),0)&amp;""</f>
        <v>卒業研究発表会</v>
      </c>
      <c r="J741" s="752"/>
      <c r="K741" s="753" t="str">
        <f>VLOOKUP($C728,'2026年度(助産後期)'!$B$5:$N$207,COLUMN('2026年度(助産後期)'!$G$5),0)&amp;""</f>
        <v>助産学実習Ⅰ</v>
      </c>
      <c r="L741" s="753"/>
      <c r="M741" s="751" t="str">
        <f>VLOOKUP($C728,'2026年度(M1後期)'!$B$5:$N$207,COLUMN('2026年度(M1後期)'!$G$5),0)&amp;""</f>
        <v>看護統計学</v>
      </c>
      <c r="N741" s="752"/>
      <c r="O741" s="753" t="str">
        <f>VLOOKUP($C728,'2026年度(M2後期)'!$B$5:$N$207,COLUMN('2026年度(M2後期)'!$G$5),0)&amp;""</f>
        <v>特別研究</v>
      </c>
      <c r="P741" s="752"/>
      <c r="Q741" s="753" t="str">
        <f>VLOOKUP($C728,'2026年度(D1後期)'!$B$5:$N$207,COLUMN('2026年度(D1後期)'!$G$5),0)&amp;""</f>
        <v/>
      </c>
      <c r="R741" s="752"/>
      <c r="S741" s="753" t="str">
        <f>VLOOKUP($C728,'2026年度(D23後期)'!$B$5:$N$207,COLUMN('2026年度(D23後期)'!$G$5),0)&amp;""</f>
        <v>特別研究</v>
      </c>
      <c r="T741" s="752"/>
      <c r="U741" s="21"/>
      <c r="Z741" s="755" t="str">
        <f>A741</f>
        <v>３時限（13：30～15：00）</v>
      </c>
      <c r="AA741" s="733" t="s">
        <v>338</v>
      </c>
      <c r="AB741" s="733"/>
      <c r="AC741" s="733"/>
      <c r="AD741" s="733"/>
      <c r="AE741" s="733"/>
      <c r="AF741" s="733"/>
      <c r="AG741" s="733" t="s">
        <v>338</v>
      </c>
      <c r="AH741" s="733" t="s">
        <v>338</v>
      </c>
      <c r="AI741" s="733"/>
      <c r="AJ741" s="733"/>
      <c r="AK741" s="733"/>
      <c r="AL741" s="733"/>
      <c r="AM741" s="733" t="s">
        <v>309</v>
      </c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 t="s">
        <v>338</v>
      </c>
      <c r="AX741" s="733"/>
      <c r="AY741" s="733"/>
      <c r="AZ741" s="733"/>
      <c r="BA741" s="733"/>
      <c r="BB741" s="733"/>
      <c r="BC741" s="733"/>
      <c r="BD741" s="733"/>
      <c r="BE741" s="733"/>
      <c r="BF741" s="733" t="s">
        <v>132</v>
      </c>
      <c r="BG741" s="733"/>
      <c r="BH741" s="733"/>
      <c r="BI741" s="733"/>
      <c r="BJ741" s="733"/>
      <c r="BK741" s="733"/>
      <c r="BL741" s="733"/>
      <c r="BM741" s="733"/>
      <c r="BN741" s="733" t="s">
        <v>277</v>
      </c>
      <c r="BO741" s="733" t="s">
        <v>277</v>
      </c>
      <c r="BP741" s="733"/>
      <c r="BQ741" s="733"/>
      <c r="BR741" s="733"/>
      <c r="BS741" s="733"/>
      <c r="BT741" s="733"/>
      <c r="BU741" s="733"/>
      <c r="BV741" s="733"/>
    </row>
    <row r="742" spans="1:74" ht="13.5" customHeight="1">
      <c r="A742" s="755"/>
      <c r="B742" s="15" t="s">
        <v>61</v>
      </c>
      <c r="C742" s="781" t="str">
        <f>IFERROR(VLOOKUP(C741,科目・教員!$A$2:$B$342,2,0),"")</f>
        <v>有賀　雅史</v>
      </c>
      <c r="D742" s="782"/>
      <c r="E742" s="750" t="str">
        <f>IFERROR(VLOOKUP(E741,科目・教員!$A$2:$B$342,2,0),"")</f>
        <v/>
      </c>
      <c r="F742" s="748"/>
      <c r="G742" s="750" t="str">
        <f>IFERROR(VLOOKUP(G741,科目・教員!$A$2:$B$342,2,0),"")</f>
        <v/>
      </c>
      <c r="H742" s="748"/>
      <c r="I742" s="750" t="str">
        <f>IFERROR(VLOOKUP(I741,科目・教員!$A$2:$B$342,2,0),"")</f>
        <v/>
      </c>
      <c r="J742" s="748"/>
      <c r="K742" s="747" t="str">
        <f>IFERROR(VLOOKUP(K741,科目・教員!$A$2:$B$342,2,0),"")</f>
        <v>池田　真弓</v>
      </c>
      <c r="L742" s="747"/>
      <c r="M742" s="749" t="str">
        <f>IFERROR(VLOOKUP(M741,科目・教員!$A$2:$B$342,2,0),"")</f>
        <v>柏木　公一</v>
      </c>
      <c r="N742" s="748"/>
      <c r="O742" s="747" t="str">
        <f>IFERROR(VLOOKUP(O741,科目・教員!$A$2:$B$342,2,0),"")</f>
        <v/>
      </c>
      <c r="P742" s="748"/>
      <c r="Q742" s="747" t="str">
        <f>IFERROR(VLOOKUP(Q741,科目・教員!$A$2:$B$342,2,0),"")</f>
        <v/>
      </c>
      <c r="R742" s="748"/>
      <c r="S742" s="747" t="str">
        <f>IFERROR(VLOOKUP(S741,科目・教員!$A$2:$B$342,2,0),"")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55"/>
      <c r="B743" s="15" t="s">
        <v>65</v>
      </c>
      <c r="C743" s="781" t="str">
        <f>VLOOKUP($C728,'2026年度(1年後期)'!$B$5:$N$207,COLUMN('2026年度(1年後期)'!$G$5)+1,0)&amp;""</f>
        <v>グラウンド･
アリーナ･
大講義室</v>
      </c>
      <c r="D743" s="782"/>
      <c r="E743" s="750" t="str">
        <f>VLOOKUP($C728,'2026年度(2年後期)'!$B$5:$N$207,COLUMN('2026年度(2年後期)'!$G$5)+1,0)&amp;""</f>
        <v/>
      </c>
      <c r="F743" s="748"/>
      <c r="G743" s="750" t="str">
        <f>VLOOKUP($C728,'2026年度(3年後期)'!$B$5:$N$207,COLUMN('2026年度(3年後期)'!$G$5)+1,0)&amp;""</f>
        <v>101･201･202･301</v>
      </c>
      <c r="H743" s="748"/>
      <c r="I743" s="750" t="str">
        <f>VLOOKUP($C728,'2026年度(4年後期)'!$B$5:$N$206,COLUMN('2026年度(4年後期)'!$G$5)+1,0)&amp;""</f>
        <v>101･201･202･301</v>
      </c>
      <c r="J743" s="748"/>
      <c r="K743" s="747" t="str">
        <f>VLOOKUP($C728,'2026年度(助産後期)'!$B$5:$N$207,COLUMN('2026年度(助産後期)'!$G$5)+1,0)&amp;""</f>
        <v/>
      </c>
      <c r="L743" s="747"/>
      <c r="M743" s="749" t="str">
        <f>VLOOKUP($C728,'2026年度(M1後期)'!$B$5:$N$207,COLUMN('2026年度(M1後期)'!$G$5)+1,0)&amp;""</f>
        <v>情報処理室</v>
      </c>
      <c r="N743" s="748"/>
      <c r="O743" s="747" t="str">
        <f>VLOOKUP($C728,'2026年度(M2後期)'!$B$5:$N$207,COLUMN('2026年度(M2後期)'!$G$5)+1,0)&amp;""</f>
        <v/>
      </c>
      <c r="P743" s="748"/>
      <c r="Q743" s="747" t="str">
        <f>VLOOKUP($C728,'2026年度(D1後期)'!$B$5:$N$207,COLUMN('2026年度(D1後期)'!$G$5)+1,0)&amp;""</f>
        <v/>
      </c>
      <c r="R743" s="748"/>
      <c r="S743" s="747" t="str">
        <f>VLOOKUP($C728,'2026年度(D23後期)'!$B$5:$N$207,COLUMN('2026年度(D23後期)'!$G$5)+1,0)&amp;""</f>
        <v/>
      </c>
      <c r="T743" s="748"/>
      <c r="U743" s="21"/>
      <c r="Z743" s="755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4"/>
      <c r="BL743" s="734"/>
      <c r="BM743" s="734"/>
      <c r="BN743" s="734"/>
      <c r="BO743" s="734"/>
      <c r="BP743" s="734"/>
      <c r="BQ743" s="734"/>
      <c r="BR743" s="734"/>
      <c r="BS743" s="734"/>
      <c r="BT743" s="734"/>
      <c r="BU743" s="734"/>
      <c r="BV743" s="734"/>
    </row>
    <row r="744" spans="1:74" ht="13.5" customHeight="1">
      <c r="A744" s="770"/>
      <c r="B744" s="16" t="s">
        <v>68</v>
      </c>
      <c r="C744" s="779" t="s">
        <v>280</v>
      </c>
      <c r="D744" s="780"/>
      <c r="E744" s="743"/>
      <c r="F744" s="744"/>
      <c r="G744" s="743"/>
      <c r="H744" s="744"/>
      <c r="I744" s="743"/>
      <c r="J744" s="744"/>
      <c r="K744" s="745"/>
      <c r="L744" s="745"/>
      <c r="M744" s="746"/>
      <c r="N744" s="744"/>
      <c r="O744" s="745"/>
      <c r="P744" s="744"/>
      <c r="Q744" s="745"/>
      <c r="R744" s="744"/>
      <c r="S744" s="745"/>
      <c r="T744" s="744"/>
      <c r="U744" s="21"/>
      <c r="Z744" s="756"/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55" t="s">
        <v>103</v>
      </c>
      <c r="B745" s="15" t="s">
        <v>53</v>
      </c>
      <c r="C745" s="783" t="str">
        <f>VLOOKUP($C728,'2026年度(1年後期)'!$B$5:$N$207,COLUMN('2026年度(1年後期)'!$I$5),0)&amp;""</f>
        <v>スポーツと健康</v>
      </c>
      <c r="D745" s="784"/>
      <c r="E745" s="757" t="str">
        <f>VLOOKUP($C728,'2026年度(2年後期)'!$B$5:$N$207,COLUMN('2026年度(2年後期)'!$I$5),0)&amp;""</f>
        <v/>
      </c>
      <c r="F745" s="752"/>
      <c r="G745" s="757" t="str">
        <f>VLOOKUP($C728,'2026年度(3年後期)'!$B$5:$N$207,COLUMN('2026年度(3年後期)'!$I$5),0)&amp;""</f>
        <v>卒業研究発表会(聴講)</v>
      </c>
      <c r="H745" s="752"/>
      <c r="I745" s="757" t="str">
        <f>VLOOKUP($C728,'2026年度(4年後期)'!$B$5:$N$206,COLUMN('2026年度(4年後期)'!$I$5),0)&amp;""</f>
        <v>卒業研究発表会</v>
      </c>
      <c r="J745" s="752"/>
      <c r="K745" s="753" t="str">
        <f>VLOOKUP($C728,'2026年度(助産後期)'!$B$5:$N$207,COLUMN('2026年度(助産後期)'!$I$5),0)&amp;""</f>
        <v>助産学実習Ⅰ</v>
      </c>
      <c r="L745" s="753"/>
      <c r="M745" s="751" t="str">
        <f>VLOOKUP($C728,'2026年度(M1後期)'!$B$5:$N$207,COLUMN('2026年度(M1後期)'!$I$5),0)&amp;""</f>
        <v>看護統計学</v>
      </c>
      <c r="N745" s="752"/>
      <c r="O745" s="753" t="str">
        <f>VLOOKUP($C728,'2026年度(M2後期)'!$B$5:$N$207,COLUMN('2026年度(M2後期)'!$I$5),0)&amp;""</f>
        <v>特別研究</v>
      </c>
      <c r="P745" s="752"/>
      <c r="Q745" s="753" t="str">
        <f>VLOOKUP($C728,'2026年度(D1後期)'!$B$5:$N$207,COLUMN('2026年度(D1後期)'!$I$5),0)&amp;""</f>
        <v/>
      </c>
      <c r="R745" s="752"/>
      <c r="S745" s="753" t="str">
        <f>VLOOKUP($C728,'2026年度(D23後期)'!$B$5:$N$207,COLUMN('2026年度(D23後期)'!$I$5),0)&amp;""</f>
        <v>特別研究</v>
      </c>
      <c r="T745" s="752"/>
      <c r="U745" s="21"/>
      <c r="Z745" s="755" t="str">
        <f>A745</f>
        <v>４時限（15：10～16：40）</v>
      </c>
      <c r="AA745" s="733" t="s">
        <v>338</v>
      </c>
      <c r="AB745" s="733"/>
      <c r="AC745" s="733"/>
      <c r="AD745" s="733"/>
      <c r="AE745" s="733"/>
      <c r="AF745" s="733"/>
      <c r="AG745" s="733" t="s">
        <v>338</v>
      </c>
      <c r="AH745" s="733" t="s">
        <v>338</v>
      </c>
      <c r="AI745" s="733"/>
      <c r="AJ745" s="733"/>
      <c r="AK745" s="733"/>
      <c r="AL745" s="733"/>
      <c r="AM745" s="733" t="s">
        <v>309</v>
      </c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 t="s">
        <v>338</v>
      </c>
      <c r="AX745" s="733"/>
      <c r="AY745" s="733"/>
      <c r="AZ745" s="733"/>
      <c r="BA745" s="733"/>
      <c r="BB745" s="733"/>
      <c r="BC745" s="733"/>
      <c r="BD745" s="733"/>
      <c r="BE745" s="733"/>
      <c r="BF745" s="733" t="s">
        <v>132</v>
      </c>
      <c r="BG745" s="733"/>
      <c r="BH745" s="733"/>
      <c r="BI745" s="733"/>
      <c r="BJ745" s="733"/>
      <c r="BK745" s="733"/>
      <c r="BL745" s="733"/>
      <c r="BM745" s="733"/>
      <c r="BN745" s="733" t="s">
        <v>277</v>
      </c>
      <c r="BO745" s="733" t="s">
        <v>277</v>
      </c>
      <c r="BP745" s="733"/>
      <c r="BQ745" s="733"/>
      <c r="BR745" s="733"/>
      <c r="BS745" s="733"/>
      <c r="BT745" s="733"/>
      <c r="BU745" s="733"/>
      <c r="BV745" s="733"/>
    </row>
    <row r="746" spans="1:74" ht="13.5" customHeight="1">
      <c r="A746" s="755"/>
      <c r="B746" s="15" t="s">
        <v>61</v>
      </c>
      <c r="C746" s="781" t="str">
        <f>IFERROR(VLOOKUP(C745,科目・教員!$A$2:$B$342,2,0),"")</f>
        <v>有賀　雅史</v>
      </c>
      <c r="D746" s="782"/>
      <c r="E746" s="750" t="str">
        <f>IFERROR(VLOOKUP(E745,科目・教員!$A$2:$B$342,2,0),"")</f>
        <v/>
      </c>
      <c r="F746" s="748"/>
      <c r="G746" s="750" t="str">
        <f>IFERROR(VLOOKUP(G745,科目・教員!$A$2:$B$342,2,0),"")</f>
        <v/>
      </c>
      <c r="H746" s="748"/>
      <c r="I746" s="750" t="str">
        <f>IFERROR(VLOOKUP(I745,科目・教員!$A$2:$B$342,2,0),"")</f>
        <v/>
      </c>
      <c r="J746" s="748"/>
      <c r="K746" s="747" t="str">
        <f>IFERROR(VLOOKUP(K745,科目・教員!$A$2:$B$342,2,0),"")</f>
        <v>池田　真弓</v>
      </c>
      <c r="L746" s="747"/>
      <c r="M746" s="749" t="str">
        <f>IFERROR(VLOOKUP(M745,科目・教員!$A$2:$B$342,2,0),"")</f>
        <v>柏木　公一</v>
      </c>
      <c r="N746" s="748"/>
      <c r="O746" s="747" t="str">
        <f>IFERROR(VLOOKUP(O745,科目・教員!$A$2:$B$342,2,0),"")</f>
        <v/>
      </c>
      <c r="P746" s="748"/>
      <c r="Q746" s="747" t="str">
        <f>IFERROR(VLOOKUP(Q745,科目・教員!$A$2:$B$342,2,0),"")</f>
        <v/>
      </c>
      <c r="R746" s="748"/>
      <c r="S746" s="747" t="str">
        <f>IFERROR(VLOOKUP(S745,科目・教員!$A$2:$B$342,2,0),"")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5"/>
      <c r="B747" s="15" t="s">
        <v>65</v>
      </c>
      <c r="C747" s="781" t="str">
        <f>VLOOKUP($C728,'2026年度(1年後期)'!$B$5:$N$207,COLUMN('2026年度(1年後期)'!$I$5)+1,0)&amp;""</f>
        <v>グラウンド･
アリーナ･
大講義室</v>
      </c>
      <c r="D747" s="782"/>
      <c r="E747" s="750" t="str">
        <f>VLOOKUP($C728,'2026年度(2年後期)'!$B$5:$N$207,COLUMN('2026年度(2年後期)'!$I$5)+1,0)&amp;""</f>
        <v/>
      </c>
      <c r="F747" s="748"/>
      <c r="G747" s="750" t="str">
        <f>VLOOKUP($C728,'2026年度(3年後期)'!$B$5:$N$207,COLUMN('2026年度(3年後期)'!$I$5)+1,0)&amp;""</f>
        <v>101･201･202･301</v>
      </c>
      <c r="H747" s="748"/>
      <c r="I747" s="750" t="str">
        <f>VLOOKUP($C728,'2026年度(4年後期)'!$B$5:$N$206,COLUMN('2026年度(4年後期)'!$I$5)+1,0)&amp;""</f>
        <v>101･201･202･301</v>
      </c>
      <c r="J747" s="748"/>
      <c r="K747" s="747" t="str">
        <f>VLOOKUP($C728,'2026年度(助産後期)'!$B$5:$N$207,COLUMN('2026年度(助産後期)'!$I$5)+1,0)&amp;""</f>
        <v/>
      </c>
      <c r="L747" s="747"/>
      <c r="M747" s="749" t="str">
        <f>VLOOKUP($C728,'2026年度(M1後期)'!$B$5:$N$207,COLUMN('2026年度(M1後期)'!$I$5)+1,0)&amp;""</f>
        <v>情報処理室</v>
      </c>
      <c r="N747" s="748"/>
      <c r="O747" s="747" t="str">
        <f>VLOOKUP($C728,'2026年度(M2後期)'!$B$5:$N$207,COLUMN('2026年度(M2後期)'!$I$5)+1,0)&amp;""</f>
        <v/>
      </c>
      <c r="P747" s="748"/>
      <c r="Q747" s="747" t="str">
        <f>VLOOKUP($C728,'2026年度(D1後期)'!$B$5:$N$207,COLUMN('2026年度(D1後期)'!$I$5)+1,0)&amp;""</f>
        <v/>
      </c>
      <c r="R747" s="748"/>
      <c r="S747" s="747" t="str">
        <f>VLOOKUP($C728,'2026年度(D23後期)'!$B$5:$N$207,COLUMN('2026年度(D23後期)'!$I$5)+1,0)&amp;""</f>
        <v/>
      </c>
      <c r="T747" s="748"/>
      <c r="U747" s="21"/>
      <c r="Z747" s="755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4"/>
      <c r="BL747" s="734"/>
      <c r="BM747" s="734"/>
      <c r="BN747" s="734"/>
      <c r="BO747" s="734"/>
      <c r="BP747" s="734"/>
      <c r="BQ747" s="734"/>
      <c r="BR747" s="734"/>
      <c r="BS747" s="734"/>
      <c r="BT747" s="734"/>
      <c r="BU747" s="734"/>
      <c r="BV747" s="734"/>
    </row>
    <row r="748" spans="1:74" ht="13.5" customHeight="1">
      <c r="A748" s="756"/>
      <c r="B748" s="16" t="s">
        <v>68</v>
      </c>
      <c r="C748" s="779" t="s">
        <v>280</v>
      </c>
      <c r="D748" s="780"/>
      <c r="E748" s="743"/>
      <c r="F748" s="744"/>
      <c r="G748" s="743"/>
      <c r="H748" s="744"/>
      <c r="I748" s="743"/>
      <c r="J748" s="744"/>
      <c r="K748" s="745"/>
      <c r="L748" s="745"/>
      <c r="M748" s="746"/>
      <c r="N748" s="744"/>
      <c r="O748" s="745"/>
      <c r="P748" s="744"/>
      <c r="Q748" s="745"/>
      <c r="R748" s="744"/>
      <c r="S748" s="745"/>
      <c r="T748" s="744"/>
      <c r="U748" s="21"/>
      <c r="Z748" s="756"/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55" t="s">
        <v>112</v>
      </c>
      <c r="B749" s="15" t="s">
        <v>53</v>
      </c>
      <c r="C749" s="751" t="str">
        <f>VLOOKUP($C728,'2026年度(1年後期)'!$B$5:$N$207,COLUMN('2026年度(1年後期)'!$K$5),0)&amp;""</f>
        <v/>
      </c>
      <c r="D749" s="752"/>
      <c r="E749" s="757" t="str">
        <f>VLOOKUP($C728,'2026年度(2年後期)'!$B$5:$N$207,COLUMN('2026年度(2年後期)'!$K$5),0)&amp;""</f>
        <v/>
      </c>
      <c r="F749" s="752"/>
      <c r="G749" s="757" t="str">
        <f>VLOOKUP($C728,'2026年度(3年後期)'!$B$5:$N$207,COLUMN('2026年度(3年後期)'!$K$5),0)&amp;""</f>
        <v/>
      </c>
      <c r="H749" s="752"/>
      <c r="I749" s="757" t="str">
        <f>VLOOKUP($C728,'2026年度(4年後期)'!$B$5:$N$206,COLUMN('2026年度(4年後期)'!$K$5),0)&amp;""</f>
        <v/>
      </c>
      <c r="J749" s="752"/>
      <c r="K749" s="753" t="str">
        <f>VLOOKUP($C728,'2026年度(助産後期)'!$B$5:$N$207,COLUMN('2026年度(助産後期)'!$K$5),0)&amp;""</f>
        <v/>
      </c>
      <c r="L749" s="753"/>
      <c r="M749" s="751" t="str">
        <f>VLOOKUP($C728,'2026年度(M1後期)'!$B$5:$N$207,COLUMN('2026年度(M1後期)'!$K$5),0)&amp;""</f>
        <v/>
      </c>
      <c r="N749" s="752"/>
      <c r="O749" s="753" t="str">
        <f>VLOOKUP($C728,'2026年度(M2後期)'!$B$5:$N$207,COLUMN('2026年度(M2後期)'!$K$5),0)&amp;""</f>
        <v/>
      </c>
      <c r="P749" s="752"/>
      <c r="Q749" s="753" t="str">
        <f>VLOOKUP($C728,'2026年度(D1後期)'!$B$5:$N$207,COLUMN('2026年度(D1後期)'!$K$5),0)&amp;""</f>
        <v/>
      </c>
      <c r="R749" s="752"/>
      <c r="S749" s="753" t="str">
        <f>VLOOKUP($C728,'2026年度(D23後期)'!$B$5:$N$207,COLUMN('2026年度(D23後期)'!$K$5),0)&amp;""</f>
        <v/>
      </c>
      <c r="T749" s="752"/>
      <c r="U749" s="601" t="s">
        <v>113</v>
      </c>
      <c r="X749" s="702" t="s">
        <v>292</v>
      </c>
      <c r="Z749" s="755" t="str">
        <f>A749</f>
        <v>５時限（16：50～18：20）</v>
      </c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 t="s">
        <v>309</v>
      </c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 t="s">
        <v>340</v>
      </c>
      <c r="AX749" s="733" t="s">
        <v>340</v>
      </c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3"/>
      <c r="BL749" s="733" t="s">
        <v>230</v>
      </c>
      <c r="BM749" s="733"/>
      <c r="BN749" s="733"/>
      <c r="BO749" s="733"/>
      <c r="BP749" s="733"/>
      <c r="BQ749" s="733"/>
      <c r="BR749" s="733"/>
      <c r="BS749" s="733"/>
      <c r="BT749" s="733"/>
      <c r="BU749" s="733"/>
      <c r="BV749" s="733"/>
    </row>
    <row r="750" spans="1:74" ht="13.5" customHeight="1">
      <c r="A750" s="755"/>
      <c r="B750" s="15" t="s">
        <v>61</v>
      </c>
      <c r="C750" s="749" t="str">
        <f>IFERROR(VLOOKUP(C749,科目・教員!$A$2:$B$342,2,0),"")</f>
        <v/>
      </c>
      <c r="D750" s="748"/>
      <c r="E750" s="750" t="str">
        <f>IFERROR(VLOOKUP(E749,科目・教員!$A$2:$B$342,2,0),"")</f>
        <v/>
      </c>
      <c r="F750" s="748"/>
      <c r="G750" s="750" t="str">
        <f>IFERROR(VLOOKUP(G749,科目・教員!$A$2:$B$342,2,0),"")</f>
        <v/>
      </c>
      <c r="H750" s="748"/>
      <c r="I750" s="750" t="str">
        <f>IFERROR(VLOOKUP(I749,科目・教員!$A$2:$B$342,2,0),"")</f>
        <v/>
      </c>
      <c r="J750" s="748"/>
      <c r="K750" s="747" t="str">
        <f>IFERROR(VLOOKUP(K749,科目・教員!$A$2:$B$342,2,0),"")</f>
        <v/>
      </c>
      <c r="L750" s="747"/>
      <c r="M750" s="749" t="str">
        <f>IFERROR(VLOOKUP(M749,科目・教員!$A$2:$B$342,2,0),"")</f>
        <v/>
      </c>
      <c r="N750" s="748"/>
      <c r="O750" s="747" t="str">
        <f>IFERROR(VLOOKUP(O749,科目・教員!$A$2:$B$342,2,0),"")</f>
        <v/>
      </c>
      <c r="P750" s="748"/>
      <c r="Q750" s="747" t="str">
        <f>IFERROR(VLOOKUP(Q749,科目・教員!$A$2:$B$342,2,0),"")</f>
        <v/>
      </c>
      <c r="R750" s="748"/>
      <c r="S750" s="747" t="str">
        <f>IFERROR(VLOOKUP(S749,科目・教員!$A$2:$B$342,2,0),"")</f>
        <v/>
      </c>
      <c r="T750" s="748"/>
      <c r="U750" s="601" t="s">
        <v>340</v>
      </c>
      <c r="X750" s="702" t="s">
        <v>150</v>
      </c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5"/>
      <c r="B751" s="15" t="s">
        <v>65</v>
      </c>
      <c r="C751" s="749" t="str">
        <f>VLOOKUP($C728,'2026年度(1年後期)'!$B$5:$N$207,COLUMN('2026年度(1年後期)'!$K$5)+1,0)&amp;""</f>
        <v/>
      </c>
      <c r="D751" s="748"/>
      <c r="E751" s="750" t="str">
        <f>VLOOKUP($C728,'2026年度(2年後期)'!$B$5:$N$207,COLUMN('2026年度(2年後期)'!$K$5)+1,0)&amp;""</f>
        <v/>
      </c>
      <c r="F751" s="748"/>
      <c r="G751" s="750" t="str">
        <f>VLOOKUP($C728,'2026年度(3年後期)'!$B$5:$N$207,COLUMN('2026年度(3年後期)'!$K$5)+1,0)&amp;""</f>
        <v/>
      </c>
      <c r="H751" s="748"/>
      <c r="I751" s="750" t="str">
        <f>VLOOKUP($C728,'2026年度(4年後期)'!$B$5:$N$206,COLUMN('2026年度(4年後期)'!$K$5)+1,0)&amp;""</f>
        <v/>
      </c>
      <c r="J751" s="748"/>
      <c r="K751" s="747" t="str">
        <f>VLOOKUP($C728,'2026年度(助産後期)'!$B$5:$N$207,COLUMN('2026年度(助産後期)'!$K$5)+1,0)&amp;""</f>
        <v/>
      </c>
      <c r="L751" s="747"/>
      <c r="M751" s="749" t="str">
        <f>VLOOKUP($C728,'2026年度(M1後期)'!$B$5:$N$207,COLUMN('2026年度(M1後期)'!$K$5)+1,0)&amp;""</f>
        <v/>
      </c>
      <c r="N751" s="748"/>
      <c r="O751" s="747" t="str">
        <f>VLOOKUP($C728,'2026年度(M2後期)'!$B$5:$N$207,COLUMN('2026年度(M2後期)'!$K$5)+1,0)&amp;""</f>
        <v/>
      </c>
      <c r="P751" s="748"/>
      <c r="Q751" s="747" t="str">
        <f>VLOOKUP($C728,'2026年度(D1後期)'!$B$5:$N$207,COLUMN('2026年度(D1後期)'!$K$5)+1,0)&amp;""</f>
        <v/>
      </c>
      <c r="R751" s="748"/>
      <c r="S751" s="747" t="str">
        <f>VLOOKUP($C728,'2026年度(D23後期)'!$B$5:$N$207,COLUMN('2026年度(D23後期)'!$K$5)+1,0)&amp;""</f>
        <v/>
      </c>
      <c r="T751" s="748"/>
      <c r="U751" s="601" t="s">
        <v>341</v>
      </c>
      <c r="X751" s="702" t="s">
        <v>230</v>
      </c>
      <c r="Z751" s="755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4"/>
      <c r="BL751" s="734"/>
      <c r="BM751" s="734"/>
      <c r="BN751" s="734"/>
      <c r="BO751" s="734"/>
      <c r="BP751" s="734"/>
      <c r="BQ751" s="734"/>
      <c r="BR751" s="734"/>
      <c r="BS751" s="734"/>
      <c r="BT751" s="734"/>
      <c r="BU751" s="734"/>
      <c r="BV751" s="734"/>
    </row>
    <row r="752" spans="1:74" ht="13.5" customHeight="1">
      <c r="A752" s="756"/>
      <c r="B752" s="16" t="s">
        <v>68</v>
      </c>
      <c r="C752" s="746"/>
      <c r="D752" s="744"/>
      <c r="E752" s="743"/>
      <c r="F752" s="744"/>
      <c r="G752" s="743"/>
      <c r="H752" s="744"/>
      <c r="I752" s="743"/>
      <c r="J752" s="744"/>
      <c r="K752" s="745"/>
      <c r="L752" s="745"/>
      <c r="M752" s="746"/>
      <c r="N752" s="744"/>
      <c r="O752" s="745"/>
      <c r="P752" s="744"/>
      <c r="Q752" s="745"/>
      <c r="R752" s="744"/>
      <c r="S752" s="745"/>
      <c r="T752" s="744"/>
      <c r="U752" s="618" t="s">
        <v>319</v>
      </c>
      <c r="V752" s="19"/>
      <c r="W752" s="19"/>
      <c r="X752" s="702" t="s">
        <v>231</v>
      </c>
      <c r="Y752" s="19"/>
      <c r="Z752" s="756"/>
      <c r="AA752" s="735"/>
      <c r="AB752" s="735"/>
      <c r="AC752" s="735"/>
      <c r="AD752" s="735"/>
      <c r="AE752" s="735"/>
      <c r="AF752" s="735"/>
      <c r="AG752" s="735"/>
      <c r="AH752" s="735"/>
      <c r="AI752" s="735"/>
      <c r="AJ752" s="735"/>
      <c r="AK752" s="735"/>
      <c r="AL752" s="735"/>
      <c r="AM752" s="735"/>
      <c r="AN752" s="735"/>
      <c r="AO752" s="735"/>
      <c r="AP752" s="735"/>
      <c r="AQ752" s="735"/>
      <c r="AR752" s="735"/>
      <c r="AS752" s="735"/>
      <c r="AT752" s="735"/>
      <c r="AU752" s="735"/>
      <c r="AV752" s="735"/>
      <c r="AW752" s="735"/>
      <c r="AX752" s="735"/>
      <c r="AY752" s="735"/>
      <c r="AZ752" s="735"/>
      <c r="BA752" s="735"/>
      <c r="BB752" s="735"/>
      <c r="BC752" s="735"/>
      <c r="BD752" s="735"/>
      <c r="BE752" s="735"/>
      <c r="BF752" s="735"/>
      <c r="BG752" s="735"/>
      <c r="BH752" s="735"/>
      <c r="BI752" s="735"/>
      <c r="BJ752" s="735"/>
      <c r="BK752" s="735"/>
      <c r="BL752" s="735"/>
      <c r="BM752" s="735"/>
      <c r="BN752" s="735"/>
      <c r="BO752" s="735"/>
      <c r="BP752" s="735"/>
      <c r="BQ752" s="735"/>
      <c r="BR752" s="735"/>
      <c r="BS752" s="735"/>
      <c r="BT752" s="735"/>
      <c r="BU752" s="735"/>
      <c r="BV752" s="735"/>
    </row>
    <row r="753" spans="1:74" s="44" customFormat="1" ht="21.75">
      <c r="A753" s="23"/>
      <c r="B753" s="24"/>
      <c r="C753" s="777">
        <f>C728+1</f>
        <v>46326</v>
      </c>
      <c r="D753" s="777"/>
      <c r="E753" s="777"/>
      <c r="F753" s="777"/>
      <c r="G753" s="777"/>
      <c r="H753" s="777"/>
      <c r="I753" s="777"/>
      <c r="J753" s="777"/>
      <c r="K753" s="777"/>
      <c r="L753" s="777"/>
      <c r="M753" s="777"/>
      <c r="N753" s="777"/>
      <c r="O753" s="777"/>
      <c r="P753" s="777"/>
      <c r="Q753" s="777"/>
      <c r="R753" s="777"/>
      <c r="S753" s="777"/>
      <c r="T753" s="777"/>
      <c r="U753" s="845">
        <f>C753</f>
        <v>46326</v>
      </c>
      <c r="V753" s="846"/>
      <c r="W753" s="846"/>
      <c r="X753" s="846"/>
      <c r="Y753" s="846"/>
      <c r="Z753" s="847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5" t="s">
        <v>52</v>
      </c>
      <c r="B754" s="12" t="s">
        <v>53</v>
      </c>
      <c r="C754" s="767" t="str">
        <f>VLOOKUP($C753,'2026年度(1年後期)'!$B$5:$N$207,COLUMN('2026年度(1年後期)'!$C$5),0)&amp;""</f>
        <v/>
      </c>
      <c r="D754" s="768"/>
      <c r="E754" s="771" t="str">
        <f>VLOOKUP($C753,'2026年度(2年後期)'!$B$5:$N$207,COLUMN('2026年度(2年後期)'!$C$5),0)&amp;""</f>
        <v/>
      </c>
      <c r="F754" s="768"/>
      <c r="G754" s="771" t="str">
        <f>VLOOKUP($C753,'2026年度(3年後期)'!$B$5:$N$207,COLUMN('2026年度(3年後期)'!$C$5),0)&amp;""</f>
        <v/>
      </c>
      <c r="H754" s="768"/>
      <c r="I754" s="771" t="str">
        <f>VLOOKUP($C753,'2026年度(4年後期)'!$B$5:$N$206,COLUMN('2026年度(4年後期)'!$C$5),0)&amp;""</f>
        <v/>
      </c>
      <c r="J754" s="768"/>
      <c r="K754" s="752" t="str">
        <f>VLOOKUP($C753,'2026年度(助産後期)'!$B$5:$N$207,COLUMN('2026年度(助産後期)'!$C$5),0)&amp;""</f>
        <v/>
      </c>
      <c r="L754" s="769"/>
      <c r="M754" s="778" t="str">
        <f>VLOOKUP($C753,'2026年度(M1後期)'!$B$5:$N$207,COLUMN('2026年度(M1後期)'!$C$5),0)&amp;""</f>
        <v/>
      </c>
      <c r="N754" s="769"/>
      <c r="O754" s="771" t="str">
        <f>VLOOKUP($C753,'2026年度(M2後期)'!$B$5:$N$207,COLUMN('2026年度(M2後期)'!$C$5),0)&amp;""</f>
        <v/>
      </c>
      <c r="P754" s="768"/>
      <c r="Q754" s="771" t="str">
        <f>VLOOKUP($C753,'2026年度(D1後期)'!$B$5:$N$207,COLUMN('2026年度(D1後期)'!$C$5),0)&amp;""</f>
        <v/>
      </c>
      <c r="R754" s="768"/>
      <c r="S754" s="752" t="str">
        <f>VLOOKUP($C753,'2026年度(D23後期)'!$B$5:$N$207,COLUMN('2026年度(D23後期)'!$C$5),0)&amp;""</f>
        <v/>
      </c>
      <c r="T754" s="768"/>
      <c r="U754" s="25"/>
      <c r="Z754" s="754" t="str">
        <f>A754</f>
        <v xml:space="preserve">１時限（09：20～10：50） </v>
      </c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3"/>
      <c r="BL754" s="733"/>
      <c r="BM754" s="733"/>
      <c r="BN754" s="733"/>
      <c r="BO754" s="733"/>
      <c r="BP754" s="733"/>
      <c r="BQ754" s="733"/>
      <c r="BR754" s="733"/>
      <c r="BS754" s="733"/>
      <c r="BT754" s="733"/>
      <c r="BU754" s="733"/>
      <c r="BV754" s="733"/>
    </row>
    <row r="755" spans="1:74" ht="13.5" customHeight="1">
      <c r="A755" s="755"/>
      <c r="B755" s="15" t="s">
        <v>61</v>
      </c>
      <c r="C755" s="763" t="str">
        <f>IFERROR(VLOOKUP(C754,科目・教員!$A$2:$B$342,2,0),"")</f>
        <v/>
      </c>
      <c r="D755" s="761"/>
      <c r="E755" s="762" t="str">
        <f>IFERROR(VLOOKUP(E754,科目・教員!$A$2:$B$342,2,0),"")</f>
        <v/>
      </c>
      <c r="F755" s="761"/>
      <c r="G755" s="762" t="str">
        <f>IFERROR(VLOOKUP(G754,科目・教員!$A$2:$B$342,2,0),"")</f>
        <v/>
      </c>
      <c r="H755" s="761"/>
      <c r="I755" s="762" t="str">
        <f>IFERROR(VLOOKUP(I754,科目・教員!$A$2:$B$342,2,0),"")</f>
        <v/>
      </c>
      <c r="J755" s="761"/>
      <c r="K755" s="748" t="str">
        <f>IFERROR(VLOOKUP(K754,科目・教員!$A$2:$B$342,2,0),"")</f>
        <v/>
      </c>
      <c r="L755" s="764"/>
      <c r="M755" s="760" t="str">
        <f>IFERROR(VLOOKUP(M754,科目・教員!$A$2:$B$342,2,0),"")</f>
        <v/>
      </c>
      <c r="N755" s="761"/>
      <c r="O755" s="762" t="str">
        <f>IFERROR(VLOOKUP(O754,科目・教員!$A$2:$B$342,2,0),"")</f>
        <v/>
      </c>
      <c r="P755" s="761"/>
      <c r="Q755" s="762" t="str">
        <f>IFERROR(VLOOKUP(Q754,科目・教員!$A$2:$B$342,2,0),"")</f>
        <v/>
      </c>
      <c r="R755" s="761"/>
      <c r="S755" s="748" t="str">
        <f>IFERROR(VLOOKUP(S754,科目・教員!$A$2:$B$342,2,0),"")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3.5" customHeight="1">
      <c r="A756" s="755"/>
      <c r="B756" s="15" t="s">
        <v>65</v>
      </c>
      <c r="C756" s="763" t="str">
        <f>VLOOKUP($C753,'2026年度(1年後期)'!$B$5:$N$207,COLUMN('2026年度(1年後期)'!$C$5)+1,0)&amp;""</f>
        <v/>
      </c>
      <c r="D756" s="761"/>
      <c r="E756" s="762" t="str">
        <f>VLOOKUP($C753,'2026年度(2年後期)'!$B$5:$N$207,COLUMN('2026年度(2年後期)'!$C$5)+1,0)&amp;""</f>
        <v/>
      </c>
      <c r="F756" s="761"/>
      <c r="G756" s="762" t="str">
        <f>VLOOKUP($C753,'2026年度(3年後期)'!$B$5:$N$207,COLUMN('2026年度(3年後期)'!$C$5)+1,0)&amp;""</f>
        <v/>
      </c>
      <c r="H756" s="761"/>
      <c r="I756" s="762" t="str">
        <f>VLOOKUP($C753,'2026年度(4年後期)'!$B$5:$N$206,COLUMN('2026年度(4年後期)'!$C$5)+1,0)&amp;""</f>
        <v/>
      </c>
      <c r="J756" s="761"/>
      <c r="K756" s="748" t="str">
        <f>VLOOKUP($C753,'2026年度(助産後期)'!$B$5:$N$207,COLUMN('2026年度(助産後期)'!$C$5)+1,0)&amp;""</f>
        <v/>
      </c>
      <c r="L756" s="764"/>
      <c r="M756" s="760" t="str">
        <f>VLOOKUP($C753,'2026年度(M1後期)'!$B$5:$N$207,COLUMN('2026年度(M1後期)'!$C$5)+1,0)&amp;""</f>
        <v/>
      </c>
      <c r="N756" s="761"/>
      <c r="O756" s="762" t="str">
        <f>VLOOKUP($C753,'2026年度(M2後期)'!$B$5:$N$207,COLUMN('2026年度(M2後期)'!$C$5)+1,0)&amp;""</f>
        <v/>
      </c>
      <c r="P756" s="761"/>
      <c r="Q756" s="762" t="str">
        <f>VLOOKUP($C753,'2026年度(D1後期)'!$B$5:$N$207,COLUMN('2026年度(D1後期)'!$C$5)+1,0)&amp;""</f>
        <v/>
      </c>
      <c r="R756" s="761"/>
      <c r="S756" s="748" t="str">
        <f>VLOOKUP($C753,'2026年度(D23後期)'!$B$5:$N$207,COLUMN('2026年度(D23後期)'!$C$5)+1,0)&amp;""</f>
        <v/>
      </c>
      <c r="T756" s="761"/>
      <c r="U756" s="25"/>
      <c r="Z756" s="755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4"/>
      <c r="BL756" s="734"/>
      <c r="BM756" s="734"/>
      <c r="BN756" s="734"/>
      <c r="BO756" s="734"/>
      <c r="BP756" s="734"/>
      <c r="BQ756" s="734"/>
      <c r="BR756" s="734"/>
      <c r="BS756" s="734"/>
      <c r="BT756" s="734"/>
      <c r="BU756" s="734"/>
      <c r="BV756" s="734"/>
    </row>
    <row r="757" spans="1:74" ht="13.5" customHeight="1">
      <c r="A757" s="756"/>
      <c r="B757" s="16" t="s">
        <v>68</v>
      </c>
      <c r="C757" s="746"/>
      <c r="D757" s="765"/>
      <c r="E757" s="743"/>
      <c r="F757" s="765"/>
      <c r="G757" s="743"/>
      <c r="H757" s="765"/>
      <c r="I757" s="743"/>
      <c r="J757" s="765"/>
      <c r="K757" s="745"/>
      <c r="L757" s="766"/>
      <c r="M757" s="776"/>
      <c r="N757" s="765"/>
      <c r="O757" s="743"/>
      <c r="P757" s="765"/>
      <c r="Q757" s="743"/>
      <c r="R757" s="765"/>
      <c r="S757" s="745"/>
      <c r="T757" s="765"/>
      <c r="U757" s="25"/>
      <c r="Z757" s="756"/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3.5" customHeight="1">
      <c r="A758" s="755" t="s">
        <v>73</v>
      </c>
      <c r="B758" s="15" t="s">
        <v>53</v>
      </c>
      <c r="C758" s="767" t="str">
        <f>VLOOKUP($C753,'2026年度(1年後期)'!$B$5:$N$207,COLUMN('2026年度(1年後期)'!$E$5),0)&amp;""</f>
        <v/>
      </c>
      <c r="D758" s="768"/>
      <c r="E758" s="771" t="str">
        <f>VLOOKUP($C753,'2026年度(2年後期)'!$B$5:$N$207,COLUMN('2026年度(2年後期)'!$E$5),0)&amp;""</f>
        <v/>
      </c>
      <c r="F758" s="768"/>
      <c r="G758" s="771" t="str">
        <f>VLOOKUP($C753,'2026年度(3年後期)'!$B$5:$N$207,COLUMN('2026年度(3年後期)'!$E$5),0)&amp;""</f>
        <v/>
      </c>
      <c r="H758" s="768"/>
      <c r="I758" s="771" t="str">
        <f>VLOOKUP($C753,'2026年度(4年後期)'!$B$5:$N$206,COLUMN('2026年度(4年後期)'!$E$5),0)&amp;""</f>
        <v/>
      </c>
      <c r="J758" s="768"/>
      <c r="K758" s="752" t="str">
        <f>VLOOKUP($C753,'2026年度(助産後期)'!$B$5:$N$207,COLUMN('2026年度(助産後期)'!$E$5),0)&amp;""</f>
        <v/>
      </c>
      <c r="L758" s="769"/>
      <c r="M758" s="767" t="str">
        <f>VLOOKUP($C753,'2026年度(M1後期)'!$B$5:$N$207,COLUMN('2026年度(M1後期)'!$E$5),0)&amp;""</f>
        <v/>
      </c>
      <c r="N758" s="768"/>
      <c r="O758" s="752" t="str">
        <f>VLOOKUP($C753,'2026年度(M2後期)'!$B$5:$N$207,COLUMN('2026年度(M2後期)'!$E$5),0)&amp;""</f>
        <v/>
      </c>
      <c r="P758" s="768"/>
      <c r="Q758" s="752" t="str">
        <f>VLOOKUP($C753,'2026年度(D1後期)'!$B$5:$N$207,COLUMN('2026年度(D1後期)'!$E$5),0)&amp;""</f>
        <v/>
      </c>
      <c r="R758" s="768"/>
      <c r="S758" s="752" t="str">
        <f>VLOOKUP($C753,'2026年度(D23後期)'!$B$5:$N$207,COLUMN('2026年度(D23後期)'!$E$5),0)&amp;""</f>
        <v/>
      </c>
      <c r="T758" s="768"/>
      <c r="U758" s="21"/>
      <c r="Z758" s="754" t="str">
        <f>A758</f>
        <v>２時限（11：00～12：30）</v>
      </c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3"/>
      <c r="BL758" s="733"/>
      <c r="BM758" s="733"/>
      <c r="BN758" s="733"/>
      <c r="BO758" s="733"/>
      <c r="BP758" s="733"/>
      <c r="BQ758" s="733"/>
      <c r="BR758" s="733"/>
      <c r="BS758" s="733"/>
      <c r="BT758" s="733"/>
      <c r="BU758" s="733"/>
      <c r="BV758" s="733"/>
    </row>
    <row r="759" spans="1:74" ht="13.5" customHeight="1">
      <c r="A759" s="755"/>
      <c r="B759" s="15" t="s">
        <v>61</v>
      </c>
      <c r="C759" s="763" t="str">
        <f>IFERROR(VLOOKUP(C758,科目・教員!$A$2:$B$342,2,0),"")</f>
        <v/>
      </c>
      <c r="D759" s="761"/>
      <c r="E759" s="762" t="str">
        <f>IFERROR(VLOOKUP(E758,科目・教員!$A$2:$B$342,2,0),"")</f>
        <v/>
      </c>
      <c r="F759" s="761"/>
      <c r="G759" s="762" t="str">
        <f>IFERROR(VLOOKUP(G758,科目・教員!$A$2:$B$342,2,0),"")</f>
        <v/>
      </c>
      <c r="H759" s="761"/>
      <c r="I759" s="762" t="str">
        <f>IFERROR(VLOOKUP(I758,科目・教員!$A$2:$B$342,2,0),"")</f>
        <v/>
      </c>
      <c r="J759" s="761"/>
      <c r="K759" s="748" t="str">
        <f>IFERROR(VLOOKUP(K758,科目・教員!$A$2:$B$342,2,0),"")</f>
        <v/>
      </c>
      <c r="L759" s="764"/>
      <c r="M759" s="763" t="str">
        <f>IFERROR(VLOOKUP(M758,科目・教員!$A$2:$B$342,2,0),"")</f>
        <v/>
      </c>
      <c r="N759" s="761"/>
      <c r="O759" s="748" t="str">
        <f>IFERROR(VLOOKUP(O758,科目・教員!$A$2:$B$342,2,0),"")</f>
        <v/>
      </c>
      <c r="P759" s="761"/>
      <c r="Q759" s="748" t="str">
        <f>IFERROR(VLOOKUP(Q758,科目・教員!$A$2:$B$342,2,0),"")</f>
        <v/>
      </c>
      <c r="R759" s="761"/>
      <c r="S759" s="748" t="str">
        <f>IFERROR(VLOOKUP(S758,科目・教員!$A$2:$B$342,2,0),"")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3.5" customHeight="1">
      <c r="A760" s="755"/>
      <c r="B760" s="15" t="s">
        <v>65</v>
      </c>
      <c r="C760" s="763" t="str">
        <f>VLOOKUP($C753,'2026年度(1年後期)'!$B$5:$N$207,COLUMN('2026年度(1年後期)'!$E$5)+1,0)&amp;""</f>
        <v/>
      </c>
      <c r="D760" s="761"/>
      <c r="E760" s="762" t="str">
        <f>VLOOKUP($C753,'2026年度(2年後期)'!$B$5:$N$207,COLUMN('2026年度(2年後期)'!$E$5)+1,0)&amp;""</f>
        <v/>
      </c>
      <c r="F760" s="761"/>
      <c r="G760" s="762" t="str">
        <f>VLOOKUP($C753,'2026年度(3年後期)'!$B$5:$N$207,COLUMN('2026年度(3年後期)'!$E$5)+1,0)&amp;""</f>
        <v/>
      </c>
      <c r="H760" s="761"/>
      <c r="I760" s="762" t="str">
        <f>VLOOKUP($C753,'2026年度(4年後期)'!$B$5:$N$206,COLUMN('2026年度(4年後期)'!$E$5)+1,0)&amp;""</f>
        <v/>
      </c>
      <c r="J760" s="761"/>
      <c r="K760" s="748" t="str">
        <f>VLOOKUP($C753,'2026年度(助産後期)'!$B$5:$N$207,COLUMN('2026年度(助産後期)'!$E$5)+1,0)&amp;""</f>
        <v/>
      </c>
      <c r="L760" s="764"/>
      <c r="M760" s="763" t="str">
        <f>VLOOKUP($C753,'2026年度(M1後期)'!$B$5:$N$207,COLUMN('2026年度(M1後期)'!$E$5)+1,0)&amp;""</f>
        <v/>
      </c>
      <c r="N760" s="761"/>
      <c r="O760" s="748" t="str">
        <f>VLOOKUP($C753,'2026年度(M2後期)'!$B$5:$N$207,COLUMN('2026年度(M2後期)'!$E$5)+1,0)&amp;""</f>
        <v/>
      </c>
      <c r="P760" s="761"/>
      <c r="Q760" s="748" t="str">
        <f>VLOOKUP($C753,'2026年度(D1後期)'!$B$5:$N$207,COLUMN('2026年度(D1後期)'!$E$5)+1,0)&amp;""</f>
        <v/>
      </c>
      <c r="R760" s="761"/>
      <c r="S760" s="748" t="str">
        <f>VLOOKUP($C753,'2026年度(D23後期)'!$B$5:$N$207,COLUMN('2026年度(D23後期)'!$E$5)+1,0)&amp;""</f>
        <v/>
      </c>
      <c r="T760" s="761"/>
      <c r="U760" s="21"/>
      <c r="Z760" s="755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4"/>
      <c r="BL760" s="734"/>
      <c r="BM760" s="734"/>
      <c r="BN760" s="734"/>
      <c r="BO760" s="734"/>
      <c r="BP760" s="734"/>
      <c r="BQ760" s="734"/>
      <c r="BR760" s="734"/>
      <c r="BS760" s="734"/>
      <c r="BT760" s="734"/>
      <c r="BU760" s="734"/>
      <c r="BV760" s="734"/>
    </row>
    <row r="761" spans="1:74" ht="13.5" customHeight="1">
      <c r="A761" s="770"/>
      <c r="B761" s="16" t="s">
        <v>68</v>
      </c>
      <c r="C761" s="746"/>
      <c r="D761" s="744"/>
      <c r="E761" s="743"/>
      <c r="F761" s="744"/>
      <c r="G761" s="743"/>
      <c r="H761" s="744"/>
      <c r="I761" s="743"/>
      <c r="J761" s="744"/>
      <c r="K761" s="745"/>
      <c r="L761" s="745"/>
      <c r="M761" s="746"/>
      <c r="N761" s="744"/>
      <c r="O761" s="745"/>
      <c r="P761" s="744"/>
      <c r="Q761" s="745"/>
      <c r="R761" s="744"/>
      <c r="S761" s="745"/>
      <c r="T761" s="744"/>
      <c r="U761" s="21"/>
      <c r="Z761" s="756"/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3.5" customHeight="1">
      <c r="A762" s="754" t="s">
        <v>79</v>
      </c>
      <c r="B762" s="17" t="s">
        <v>80</v>
      </c>
      <c r="C762" s="767"/>
      <c r="D762" s="768"/>
      <c r="E762" s="771"/>
      <c r="F762" s="768"/>
      <c r="G762" s="771"/>
      <c r="H762" s="768"/>
      <c r="I762" s="771"/>
      <c r="J762" s="768"/>
      <c r="K762" s="752"/>
      <c r="L762" s="769"/>
      <c r="M762" s="767"/>
      <c r="N762" s="768"/>
      <c r="O762" s="752"/>
      <c r="P762" s="768"/>
      <c r="Q762" s="752"/>
      <c r="R762" s="768"/>
      <c r="S762" s="752"/>
      <c r="T762" s="768"/>
      <c r="U762" s="21"/>
      <c r="Z762" s="754" t="str">
        <f>A762</f>
        <v>昼休み（12：30～13：30）</v>
      </c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3"/>
      <c r="BL762" s="733"/>
      <c r="BM762" s="733"/>
      <c r="BN762" s="733"/>
      <c r="BO762" s="733"/>
      <c r="BP762" s="733"/>
      <c r="BQ762" s="733"/>
      <c r="BR762" s="733"/>
      <c r="BS762" s="733"/>
      <c r="BT762" s="733"/>
      <c r="BU762" s="733"/>
      <c r="BV762" s="733"/>
    </row>
    <row r="763" spans="1:74" ht="13.5" customHeight="1">
      <c r="A763" s="755"/>
      <c r="B763" s="17" t="s">
        <v>83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3.5" customHeight="1">
      <c r="A764" s="755"/>
      <c r="B764" s="17" t="s">
        <v>65</v>
      </c>
      <c r="C764" s="763"/>
      <c r="D764" s="761"/>
      <c r="E764" s="762"/>
      <c r="F764" s="761"/>
      <c r="G764" s="762"/>
      <c r="H764" s="761"/>
      <c r="I764" s="762"/>
      <c r="J764" s="761"/>
      <c r="K764" s="748"/>
      <c r="L764" s="764"/>
      <c r="M764" s="763"/>
      <c r="N764" s="761"/>
      <c r="O764" s="748"/>
      <c r="P764" s="761"/>
      <c r="Q764" s="748"/>
      <c r="R764" s="761"/>
      <c r="S764" s="748"/>
      <c r="T764" s="761"/>
      <c r="U764" s="21"/>
      <c r="Z764" s="755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4"/>
      <c r="BL764" s="734"/>
      <c r="BM764" s="734"/>
      <c r="BN764" s="734"/>
      <c r="BO764" s="734"/>
      <c r="BP764" s="734"/>
      <c r="BQ764" s="734"/>
      <c r="BR764" s="734"/>
      <c r="BS764" s="734"/>
      <c r="BT764" s="734"/>
      <c r="BU764" s="734"/>
      <c r="BV764" s="734"/>
    </row>
    <row r="765" spans="1:74" ht="13.5" customHeight="1">
      <c r="A765" s="756"/>
      <c r="B765" s="18" t="s">
        <v>68</v>
      </c>
      <c r="C765" s="772"/>
      <c r="D765" s="773"/>
      <c r="E765" s="774"/>
      <c r="F765" s="773"/>
      <c r="G765" s="774"/>
      <c r="H765" s="773"/>
      <c r="I765" s="774"/>
      <c r="J765" s="773"/>
      <c r="K765" s="775"/>
      <c r="L765" s="775"/>
      <c r="M765" s="772"/>
      <c r="N765" s="773"/>
      <c r="O765" s="775"/>
      <c r="P765" s="773"/>
      <c r="Q765" s="775"/>
      <c r="R765" s="773"/>
      <c r="S765" s="775"/>
      <c r="T765" s="773"/>
      <c r="U765" s="21"/>
      <c r="Z765" s="756"/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3.5" customHeight="1">
      <c r="A766" s="754" t="s">
        <v>87</v>
      </c>
      <c r="B766" s="15" t="s">
        <v>53</v>
      </c>
      <c r="C766" s="751" t="str">
        <f>VLOOKUP($C753,'2026年度(1年後期)'!$B$5:$N$207,COLUMN('2026年度(1年後期)'!$G$5),0)&amp;""</f>
        <v/>
      </c>
      <c r="D766" s="752"/>
      <c r="E766" s="757" t="str">
        <f>VLOOKUP($C753,'2026年度(2年後期)'!$B$5:$N$207,COLUMN('2026年度(2年後期)'!$G$5),0)&amp;""</f>
        <v/>
      </c>
      <c r="F766" s="752"/>
      <c r="G766" s="757" t="str">
        <f>VLOOKUP($C753,'2026年度(3年後期)'!$B$5:$N$207,COLUMN('2026年度(3年後期)'!$G$5),0)&amp;""</f>
        <v/>
      </c>
      <c r="H766" s="752"/>
      <c r="I766" s="757" t="str">
        <f>VLOOKUP($C753,'2026年度(4年後期)'!$B$5:$N$206,COLUMN('2026年度(4年後期)'!$G$5),0)&amp;""</f>
        <v/>
      </c>
      <c r="J766" s="752"/>
      <c r="K766" s="753" t="str">
        <f>VLOOKUP($C753,'2026年度(助産後期)'!$B$5:$N$207,COLUMN('2026年度(助産後期)'!$G$5),0)&amp;""</f>
        <v/>
      </c>
      <c r="L766" s="753"/>
      <c r="M766" s="751" t="str">
        <f>VLOOKUP($C753,'2026年度(M1後期)'!$B$5:$N$207,COLUMN('2026年度(M1後期)'!$G$5),0)&amp;""</f>
        <v/>
      </c>
      <c r="N766" s="752"/>
      <c r="O766" s="753" t="str">
        <f>VLOOKUP($C753,'2026年度(M2後期)'!$B$5:$N$207,COLUMN('2026年度(M2後期)'!$G$5),0)&amp;""</f>
        <v/>
      </c>
      <c r="P766" s="752"/>
      <c r="Q766" s="753" t="str">
        <f>VLOOKUP($C753,'2026年度(D1後期)'!$B$5:$N$207,COLUMN('2026年度(D1後期)'!$G$5),0)&amp;""</f>
        <v/>
      </c>
      <c r="R766" s="752"/>
      <c r="S766" s="753" t="str">
        <f>VLOOKUP($C753,'2026年度(D23後期)'!$B$5:$N$207,COLUMN('2026年度(D23後期)'!$G$5),0)&amp;""</f>
        <v/>
      </c>
      <c r="T766" s="752"/>
      <c r="U766" s="21"/>
      <c r="Z766" s="754" t="str">
        <f>A766</f>
        <v>３時限（13：30～15：00）</v>
      </c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3"/>
      <c r="BL766" s="733"/>
      <c r="BM766" s="733"/>
      <c r="BN766" s="733"/>
      <c r="BO766" s="733"/>
      <c r="BP766" s="733"/>
      <c r="BQ766" s="733"/>
      <c r="BR766" s="733"/>
      <c r="BS766" s="733"/>
      <c r="BT766" s="733"/>
      <c r="BU766" s="733"/>
      <c r="BV766" s="733"/>
    </row>
    <row r="767" spans="1:74" ht="13.5" customHeight="1">
      <c r="A767" s="755"/>
      <c r="B767" s="15" t="s">
        <v>61</v>
      </c>
      <c r="C767" s="749" t="str">
        <f>IFERROR(VLOOKUP(C766,科目・教員!$A$2:$B$342,2,0),"")</f>
        <v/>
      </c>
      <c r="D767" s="748"/>
      <c r="E767" s="750" t="str">
        <f>IFERROR(VLOOKUP(E766,科目・教員!$A$2:$B$342,2,0),"")</f>
        <v/>
      </c>
      <c r="F767" s="748"/>
      <c r="G767" s="750" t="str">
        <f>IFERROR(VLOOKUP(G766,科目・教員!$A$2:$B$342,2,0),"")</f>
        <v/>
      </c>
      <c r="H767" s="748"/>
      <c r="I767" s="750" t="str">
        <f>IFERROR(VLOOKUP(I766,科目・教員!$A$2:$B$342,2,0),"")</f>
        <v/>
      </c>
      <c r="J767" s="748"/>
      <c r="K767" s="747" t="str">
        <f>IFERROR(VLOOKUP(K766,科目・教員!$A$2:$B$342,2,0),"")</f>
        <v/>
      </c>
      <c r="L767" s="747"/>
      <c r="M767" s="749" t="str">
        <f>IFERROR(VLOOKUP(M766,科目・教員!$A$2:$B$342,2,0),"")</f>
        <v/>
      </c>
      <c r="N767" s="748"/>
      <c r="O767" s="747" t="str">
        <f>IFERROR(VLOOKUP(O766,科目・教員!$A$2:$B$342,2,0),"")</f>
        <v/>
      </c>
      <c r="P767" s="748"/>
      <c r="Q767" s="747" t="str">
        <f>IFERROR(VLOOKUP(Q766,科目・教員!$A$2:$B$342,2,0),"")</f>
        <v/>
      </c>
      <c r="R767" s="748"/>
      <c r="S767" s="747" t="str">
        <f>IFERROR(VLOOKUP(S766,科目・教員!$A$2:$B$342,2,0),"")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3.5" customHeight="1">
      <c r="A768" s="755"/>
      <c r="B768" s="15" t="s">
        <v>65</v>
      </c>
      <c r="C768" s="749" t="str">
        <f>VLOOKUP($C753,'2026年度(1年後期)'!$B$5:$N$207,COLUMN('2026年度(1年後期)'!$G$5)+1,0)&amp;""</f>
        <v/>
      </c>
      <c r="D768" s="748"/>
      <c r="E768" s="750" t="str">
        <f>VLOOKUP($C753,'2026年度(2年後期)'!$B$5:$N$207,COLUMN('2026年度(2年後期)'!$G$5)+1,0)&amp;""</f>
        <v/>
      </c>
      <c r="F768" s="748"/>
      <c r="G768" s="750" t="str">
        <f>VLOOKUP($C753,'2026年度(3年後期)'!$B$5:$N$207,COLUMN('2026年度(3年後期)'!$G$5)+1,0)&amp;""</f>
        <v/>
      </c>
      <c r="H768" s="748"/>
      <c r="I768" s="750" t="str">
        <f>VLOOKUP($C753,'2026年度(4年後期)'!$B$5:$N$206,COLUMN('2026年度(4年後期)'!$G$5)+1,0)&amp;""</f>
        <v/>
      </c>
      <c r="J768" s="748"/>
      <c r="K768" s="747" t="str">
        <f>VLOOKUP($C753,'2026年度(助産後期)'!$B$5:$N$207,COLUMN('2026年度(助産後期)'!$G$5)+1,0)&amp;""</f>
        <v/>
      </c>
      <c r="L768" s="747"/>
      <c r="M768" s="749" t="str">
        <f>VLOOKUP($C753,'2026年度(M1後期)'!$B$5:$N$207,COLUMN('2026年度(M1後期)'!$G$5)+1,0)&amp;""</f>
        <v/>
      </c>
      <c r="N768" s="748"/>
      <c r="O768" s="747" t="str">
        <f>VLOOKUP($C753,'2026年度(M2後期)'!$B$5:$N$207,COLUMN('2026年度(M2後期)'!$G$5)+1,0)&amp;""</f>
        <v/>
      </c>
      <c r="P768" s="748"/>
      <c r="Q768" s="747" t="str">
        <f>VLOOKUP($C753,'2026年度(D1後期)'!$B$5:$N$207,COLUMN('2026年度(D1後期)'!$G$5)+1,0)&amp;""</f>
        <v/>
      </c>
      <c r="R768" s="748"/>
      <c r="S768" s="747" t="str">
        <f>VLOOKUP($C753,'2026年度(D23後期)'!$B$5:$N$207,COLUMN('2026年度(D23後期)'!$G$5)+1,0)&amp;""</f>
        <v/>
      </c>
      <c r="T768" s="748"/>
      <c r="U768" s="21"/>
      <c r="Z768" s="755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4"/>
      <c r="BL768" s="734"/>
      <c r="BM768" s="734"/>
      <c r="BN768" s="734"/>
      <c r="BO768" s="734"/>
      <c r="BP768" s="734"/>
      <c r="BQ768" s="734"/>
      <c r="BR768" s="734"/>
      <c r="BS768" s="734"/>
      <c r="BT768" s="734"/>
      <c r="BU768" s="734"/>
      <c r="BV768" s="734"/>
    </row>
    <row r="769" spans="1:74" ht="13.5" customHeight="1">
      <c r="A769" s="756"/>
      <c r="B769" s="16" t="s">
        <v>68</v>
      </c>
      <c r="C769" s="758"/>
      <c r="D769" s="759"/>
      <c r="E769" s="743"/>
      <c r="F769" s="744"/>
      <c r="G769" s="743"/>
      <c r="H769" s="744"/>
      <c r="I769" s="743"/>
      <c r="J769" s="744"/>
      <c r="K769" s="745"/>
      <c r="L769" s="745"/>
      <c r="M769" s="746"/>
      <c r="N769" s="744"/>
      <c r="O769" s="745"/>
      <c r="P769" s="744"/>
      <c r="Q769" s="745"/>
      <c r="R769" s="744"/>
      <c r="S769" s="745"/>
      <c r="T769" s="744"/>
      <c r="U769" s="21"/>
      <c r="Z769" s="756"/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3.5" customHeight="1">
      <c r="A770" s="754" t="s">
        <v>103</v>
      </c>
      <c r="B770" s="15" t="s">
        <v>53</v>
      </c>
      <c r="C770" s="751" t="str">
        <f>VLOOKUP($C753,'2026年度(1年後期)'!$B$5:$N$207,COLUMN('2026年度(1年後期)'!$I$5),0)&amp;""</f>
        <v/>
      </c>
      <c r="D770" s="752"/>
      <c r="E770" s="757" t="str">
        <f>VLOOKUP($C753,'2026年度(2年後期)'!$B$5:$N$207,COLUMN('2026年度(2年後期)'!$I$5),0)&amp;""</f>
        <v/>
      </c>
      <c r="F770" s="752"/>
      <c r="G770" s="757" t="str">
        <f>VLOOKUP($C753,'2026年度(3年後期)'!$B$5:$N$207,COLUMN('2026年度(3年後期)'!$I$5),0)&amp;""</f>
        <v/>
      </c>
      <c r="H770" s="752"/>
      <c r="I770" s="757" t="str">
        <f>VLOOKUP($C753,'2026年度(4年後期)'!$B$5:$N$206,COLUMN('2026年度(4年後期)'!$I$5),0)&amp;""</f>
        <v/>
      </c>
      <c r="J770" s="752"/>
      <c r="K770" s="753" t="str">
        <f>VLOOKUP($C753,'2026年度(助産後期)'!$B$5:$N$207,COLUMN('2026年度(助産後期)'!$I$5),0)&amp;""</f>
        <v/>
      </c>
      <c r="L770" s="753"/>
      <c r="M770" s="751" t="str">
        <f>VLOOKUP($C753,'2026年度(M1後期)'!$B$5:$N$207,COLUMN('2026年度(M1後期)'!$I$5),0)&amp;""</f>
        <v/>
      </c>
      <c r="N770" s="752"/>
      <c r="O770" s="753" t="str">
        <f>VLOOKUP($C753,'2026年度(M2後期)'!$B$5:$N$207,COLUMN('2026年度(M2後期)'!$I$5),0)&amp;""</f>
        <v/>
      </c>
      <c r="P770" s="752"/>
      <c r="Q770" s="753" t="str">
        <f>VLOOKUP($C753,'2026年度(D1後期)'!$B$5:$N$207,COLUMN('2026年度(D1後期)'!$I$5),0)&amp;""</f>
        <v/>
      </c>
      <c r="R770" s="752"/>
      <c r="S770" s="753" t="str">
        <f>VLOOKUP($C753,'2026年度(D23後期)'!$B$5:$N$207,COLUMN('2026年度(D23後期)'!$I$5),0)&amp;""</f>
        <v/>
      </c>
      <c r="T770" s="752"/>
      <c r="U770" s="21"/>
      <c r="Z770" s="754" t="str">
        <f>A770</f>
        <v>４時限（15：10～16：40）</v>
      </c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3"/>
      <c r="BL770" s="733"/>
      <c r="BM770" s="733"/>
      <c r="BN770" s="733"/>
      <c r="BO770" s="733"/>
      <c r="BP770" s="733"/>
      <c r="BQ770" s="733"/>
      <c r="BR770" s="733"/>
      <c r="BS770" s="733"/>
      <c r="BT770" s="733"/>
      <c r="BU770" s="733"/>
      <c r="BV770" s="733"/>
    </row>
    <row r="771" spans="1:74" ht="13.5" customHeight="1">
      <c r="A771" s="755"/>
      <c r="B771" s="15" t="s">
        <v>61</v>
      </c>
      <c r="C771" s="749" t="str">
        <f>IFERROR(VLOOKUP(C770,科目・教員!$A$2:$B$342,2,0),"")</f>
        <v/>
      </c>
      <c r="D771" s="748"/>
      <c r="E771" s="750" t="str">
        <f>IFERROR(VLOOKUP(E770,科目・教員!$A$2:$B$342,2,0),"")</f>
        <v/>
      </c>
      <c r="F771" s="748"/>
      <c r="G771" s="750" t="str">
        <f>IFERROR(VLOOKUP(G770,科目・教員!$A$2:$B$342,2,0),"")</f>
        <v/>
      </c>
      <c r="H771" s="748"/>
      <c r="I771" s="750" t="str">
        <f>IFERROR(VLOOKUP(I770,科目・教員!$A$2:$B$342,2,0),"")</f>
        <v/>
      </c>
      <c r="J771" s="748"/>
      <c r="K771" s="747" t="str">
        <f>IFERROR(VLOOKUP(K770,科目・教員!$A$2:$B$342,2,0),"")</f>
        <v/>
      </c>
      <c r="L771" s="747"/>
      <c r="M771" s="749" t="str">
        <f>IFERROR(VLOOKUP(M770,科目・教員!$A$2:$B$342,2,0),"")</f>
        <v/>
      </c>
      <c r="N771" s="748"/>
      <c r="O771" s="747" t="str">
        <f>IFERROR(VLOOKUP(O770,科目・教員!$A$2:$B$342,2,0),"")</f>
        <v/>
      </c>
      <c r="P771" s="748"/>
      <c r="Q771" s="747" t="str">
        <f>IFERROR(VLOOKUP(Q770,科目・教員!$A$2:$B$342,2,0),"")</f>
        <v/>
      </c>
      <c r="R771" s="748"/>
      <c r="S771" s="747" t="str">
        <f>IFERROR(VLOOKUP(S770,科目・教員!$A$2:$B$342,2,0),"")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3.5" customHeight="1">
      <c r="A772" s="755"/>
      <c r="B772" s="15" t="s">
        <v>65</v>
      </c>
      <c r="C772" s="749" t="str">
        <f>VLOOKUP($C753,'2026年度(1年後期)'!$B$5:$N$207,COLUMN('2026年度(1年後期)'!$I$5)+1,0)&amp;""</f>
        <v/>
      </c>
      <c r="D772" s="748"/>
      <c r="E772" s="750" t="str">
        <f>VLOOKUP($C753,'2026年度(2年後期)'!$B$5:$N$207,COLUMN('2026年度(2年後期)'!$I$5)+1,0)&amp;""</f>
        <v/>
      </c>
      <c r="F772" s="748"/>
      <c r="G772" s="750" t="str">
        <f>VLOOKUP($C753,'2026年度(3年後期)'!$B$5:$N$207,COLUMN('2026年度(3年後期)'!$I$5)+1,0)&amp;""</f>
        <v/>
      </c>
      <c r="H772" s="748"/>
      <c r="I772" s="750" t="str">
        <f>VLOOKUP($C753,'2026年度(4年後期)'!$B$5:$N$206,COLUMN('2026年度(4年後期)'!$I$5)+1,0)&amp;""</f>
        <v/>
      </c>
      <c r="J772" s="748"/>
      <c r="K772" s="747" t="str">
        <f>VLOOKUP($C753,'2026年度(助産後期)'!$B$5:$N$207,COLUMN('2026年度(助産後期)'!$I$5)+1,0)&amp;""</f>
        <v/>
      </c>
      <c r="L772" s="747"/>
      <c r="M772" s="749" t="str">
        <f>VLOOKUP($C753,'2026年度(M1後期)'!$B$5:$N$207,COLUMN('2026年度(M1後期)'!$I$5)+1,0)&amp;""</f>
        <v/>
      </c>
      <c r="N772" s="748"/>
      <c r="O772" s="747" t="str">
        <f>VLOOKUP($C753,'2026年度(M2後期)'!$B$5:$N$207,COLUMN('2026年度(M2後期)'!$I$5)+1,0)&amp;""</f>
        <v/>
      </c>
      <c r="P772" s="748"/>
      <c r="Q772" s="747" t="str">
        <f>VLOOKUP($C753,'2026年度(D1後期)'!$B$5:$N$207,COLUMN('2026年度(D1後期)'!$I$5)+1,0)&amp;""</f>
        <v/>
      </c>
      <c r="R772" s="748"/>
      <c r="S772" s="747" t="str">
        <f>VLOOKUP($C753,'2026年度(D23後期)'!$B$5:$N$207,COLUMN('2026年度(D23後期)'!$I$5)+1,0)&amp;""</f>
        <v/>
      </c>
      <c r="T772" s="748"/>
      <c r="U772" s="21"/>
      <c r="Z772" s="755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4"/>
      <c r="BL772" s="734"/>
      <c r="BM772" s="734"/>
      <c r="BN772" s="734"/>
      <c r="BO772" s="734"/>
      <c r="BP772" s="734"/>
      <c r="BQ772" s="734"/>
      <c r="BR772" s="734"/>
      <c r="BS772" s="734"/>
      <c r="BT772" s="734"/>
      <c r="BU772" s="734"/>
      <c r="BV772" s="734"/>
    </row>
    <row r="773" spans="1:74" ht="13.5" customHeight="1">
      <c r="A773" s="756"/>
      <c r="B773" s="16" t="s">
        <v>68</v>
      </c>
      <c r="C773" s="758"/>
      <c r="D773" s="759"/>
      <c r="E773" s="743"/>
      <c r="F773" s="744"/>
      <c r="G773" s="743"/>
      <c r="H773" s="744"/>
      <c r="I773" s="743"/>
      <c r="J773" s="744"/>
      <c r="K773" s="745"/>
      <c r="L773" s="745"/>
      <c r="M773" s="746"/>
      <c r="N773" s="744"/>
      <c r="O773" s="745"/>
      <c r="P773" s="744"/>
      <c r="Q773" s="745"/>
      <c r="R773" s="744"/>
      <c r="S773" s="745"/>
      <c r="T773" s="744"/>
      <c r="U773" s="21"/>
      <c r="Z773" s="756"/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3.5" customHeight="1">
      <c r="A774" s="754" t="s">
        <v>112</v>
      </c>
      <c r="B774" s="15" t="s">
        <v>53</v>
      </c>
      <c r="C774" s="751" t="str">
        <f>VLOOKUP($C753,'2026年度(1年後期)'!$B$5:$N$207,COLUMN('2026年度(1年後期)'!$K$5),0)&amp;""</f>
        <v/>
      </c>
      <c r="D774" s="752"/>
      <c r="E774" s="757" t="str">
        <f>VLOOKUP($C753,'2026年度(2年後期)'!$B$5:$N$207,COLUMN('2026年度(2年後期)'!$K$5),0)&amp;""</f>
        <v/>
      </c>
      <c r="F774" s="752"/>
      <c r="G774" s="757" t="str">
        <f>VLOOKUP($C753,'2026年度(3年後期)'!$B$5:$N$207,COLUMN('2026年度(3年後期)'!$K$5),0)&amp;""</f>
        <v/>
      </c>
      <c r="H774" s="752"/>
      <c r="I774" s="757" t="str">
        <f>VLOOKUP($C753,'2026年度(4年後期)'!$B$5:$N$206,COLUMN('2026年度(4年後期)'!$K$5),0)&amp;""</f>
        <v/>
      </c>
      <c r="J774" s="752"/>
      <c r="K774" s="753" t="str">
        <f>VLOOKUP($C753,'2026年度(助産後期)'!$B$5:$N$207,COLUMN('2026年度(助産後期)'!$K$5),0)&amp;""</f>
        <v/>
      </c>
      <c r="L774" s="753"/>
      <c r="M774" s="751" t="str">
        <f>VLOOKUP($C753,'2026年度(M1後期)'!$B$5:$N$207,COLUMN('2026年度(M1後期)'!$K$5),0)&amp;""</f>
        <v/>
      </c>
      <c r="N774" s="752"/>
      <c r="O774" s="753" t="str">
        <f>VLOOKUP($C753,'2026年度(M2後期)'!$B$5:$N$207,COLUMN('2026年度(M2後期)'!$K$5),0)&amp;""</f>
        <v/>
      </c>
      <c r="P774" s="752"/>
      <c r="Q774" s="753" t="str">
        <f>VLOOKUP($C753,'2026年度(D1後期)'!$B$5:$N$207,COLUMN('2026年度(D1後期)'!$K$5),0)&amp;""</f>
        <v/>
      </c>
      <c r="R774" s="752"/>
      <c r="S774" s="753" t="str">
        <f>VLOOKUP($C753,'2026年度(D23後期)'!$B$5:$N$207,COLUMN('2026年度(D23後期)'!$K$5),0)&amp;""</f>
        <v/>
      </c>
      <c r="T774" s="752"/>
      <c r="U774" s="21"/>
      <c r="Z774" s="754" t="str">
        <f>A774</f>
        <v>５時限（16：50～18：20）</v>
      </c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3"/>
      <c r="BL774" s="733"/>
      <c r="BM774" s="733"/>
      <c r="BN774" s="733"/>
      <c r="BO774" s="733"/>
      <c r="BP774" s="733"/>
      <c r="BQ774" s="733"/>
      <c r="BR774" s="733"/>
      <c r="BS774" s="733"/>
      <c r="BT774" s="733"/>
      <c r="BU774" s="733"/>
      <c r="BV774" s="733"/>
    </row>
    <row r="775" spans="1:74" ht="13.5" customHeight="1">
      <c r="A775" s="755"/>
      <c r="B775" s="15" t="s">
        <v>61</v>
      </c>
      <c r="C775" s="749" t="str">
        <f>IFERROR(VLOOKUP(C774,科目・教員!$A$2:$B$342,2,0),"")</f>
        <v/>
      </c>
      <c r="D775" s="748"/>
      <c r="E775" s="750" t="str">
        <f>IFERROR(VLOOKUP(E774,科目・教員!$A$2:$B$342,2,0),"")</f>
        <v/>
      </c>
      <c r="F775" s="748"/>
      <c r="G775" s="750" t="str">
        <f>IFERROR(VLOOKUP(G774,科目・教員!$A$2:$B$342,2,0),"")</f>
        <v/>
      </c>
      <c r="H775" s="748"/>
      <c r="I775" s="750" t="str">
        <f>IFERROR(VLOOKUP(I774,科目・教員!$A$2:$B$342,2,0),"")</f>
        <v/>
      </c>
      <c r="J775" s="748"/>
      <c r="K775" s="747" t="str">
        <f>IFERROR(VLOOKUP(K774,科目・教員!$A$2:$B$342,2,0),"")</f>
        <v/>
      </c>
      <c r="L775" s="747"/>
      <c r="M775" s="749" t="str">
        <f>IFERROR(VLOOKUP(M774,科目・教員!$A$2:$B$342,2,0),"")</f>
        <v/>
      </c>
      <c r="N775" s="748"/>
      <c r="O775" s="747" t="str">
        <f>IFERROR(VLOOKUP(O774,科目・教員!$A$2:$B$342,2,0),"")</f>
        <v/>
      </c>
      <c r="P775" s="748"/>
      <c r="Q775" s="747" t="str">
        <f>IFERROR(VLOOKUP(Q774,科目・教員!$A$2:$B$342,2,0),"")</f>
        <v/>
      </c>
      <c r="R775" s="748"/>
      <c r="S775" s="747" t="str">
        <f>IFERROR(VLOOKUP(S774,科目・教員!$A$2:$B$342,2,0),"")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3.5" customHeight="1">
      <c r="A776" s="755"/>
      <c r="B776" s="15" t="s">
        <v>65</v>
      </c>
      <c r="C776" s="749" t="str">
        <f>VLOOKUP($C753,'2026年度(1年後期)'!$B$5:$N$207,COLUMN('2026年度(1年後期)'!$K$5)+1,0)&amp;""</f>
        <v/>
      </c>
      <c r="D776" s="748"/>
      <c r="E776" s="750" t="str">
        <f>VLOOKUP($C753,'2026年度(2年後期)'!$B$5:$N$207,COLUMN('2026年度(2年後期)'!$K$5)+1,0)&amp;""</f>
        <v/>
      </c>
      <c r="F776" s="748"/>
      <c r="G776" s="750" t="str">
        <f>VLOOKUP($C753,'2026年度(3年後期)'!$B$5:$N$207,COLUMN('2026年度(3年後期)'!$K$5)+1,0)&amp;""</f>
        <v/>
      </c>
      <c r="H776" s="748"/>
      <c r="I776" s="750" t="str">
        <f>VLOOKUP($C753,'2026年度(4年後期)'!$B$5:$N$206,COLUMN('2026年度(4年後期)'!$K$5)+1,0)&amp;""</f>
        <v/>
      </c>
      <c r="J776" s="748"/>
      <c r="K776" s="747" t="str">
        <f>VLOOKUP($C753,'2026年度(助産後期)'!$B$5:$N$207,COLUMN('2026年度(助産後期)'!$K$5)+1,0)&amp;""</f>
        <v/>
      </c>
      <c r="L776" s="747"/>
      <c r="M776" s="749" t="str">
        <f>VLOOKUP($C753,'2026年度(M1後期)'!$B$5:$N$207,COLUMN('2026年度(M1後期)'!$K$5)+1,0)&amp;""</f>
        <v/>
      </c>
      <c r="N776" s="748"/>
      <c r="O776" s="747" t="str">
        <f>VLOOKUP($C753,'2026年度(M2後期)'!$B$5:$N$207,COLUMN('2026年度(M2後期)'!$K$5)+1,0)&amp;""</f>
        <v/>
      </c>
      <c r="P776" s="748"/>
      <c r="Q776" s="747" t="str">
        <f>VLOOKUP($C753,'2026年度(D1後期)'!$B$5:$N$207,COLUMN('2026年度(D1後期)'!$K$5)+1,0)&amp;""</f>
        <v/>
      </c>
      <c r="R776" s="748"/>
      <c r="S776" s="747" t="str">
        <f>VLOOKUP($C753,'2026年度(D23後期)'!$B$5:$N$207,COLUMN('2026年度(D23後期)'!$K$5)+1,0)&amp;""</f>
        <v/>
      </c>
      <c r="T776" s="748"/>
      <c r="U776" s="21"/>
      <c r="Z776" s="755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4"/>
      <c r="BL776" s="734"/>
      <c r="BM776" s="734"/>
      <c r="BN776" s="734"/>
      <c r="BO776" s="734"/>
      <c r="BP776" s="734"/>
      <c r="BQ776" s="734"/>
      <c r="BR776" s="734"/>
      <c r="BS776" s="734"/>
      <c r="BT776" s="734"/>
      <c r="BU776" s="734"/>
      <c r="BV776" s="734"/>
    </row>
    <row r="777" spans="1:74" ht="13.5" customHeight="1">
      <c r="A777" s="756"/>
      <c r="B777" s="16" t="s">
        <v>68</v>
      </c>
      <c r="C777" s="746"/>
      <c r="D777" s="744"/>
      <c r="E777" s="743"/>
      <c r="F777" s="744"/>
      <c r="G777" s="743"/>
      <c r="H777" s="744"/>
      <c r="I777" s="743"/>
      <c r="J777" s="744"/>
      <c r="K777" s="745"/>
      <c r="L777" s="745"/>
      <c r="M777" s="746"/>
      <c r="N777" s="744"/>
      <c r="O777" s="745"/>
      <c r="P777" s="744"/>
      <c r="Q777" s="745"/>
      <c r="R777" s="744"/>
      <c r="S777" s="745"/>
      <c r="T777" s="744"/>
      <c r="U777" s="22"/>
      <c r="V777" s="19"/>
      <c r="W777" s="19"/>
      <c r="X777" s="19"/>
      <c r="Y777" s="19"/>
      <c r="Z777" s="756"/>
      <c r="AA777" s="735"/>
      <c r="AB777" s="735"/>
      <c r="AC777" s="735"/>
      <c r="AD777" s="735"/>
      <c r="AE777" s="735"/>
      <c r="AF777" s="735"/>
      <c r="AG777" s="735"/>
      <c r="AH777" s="735"/>
      <c r="AI777" s="735"/>
      <c r="AJ777" s="735"/>
      <c r="AK777" s="735"/>
      <c r="AL777" s="735"/>
      <c r="AM777" s="735"/>
      <c r="AN777" s="735"/>
      <c r="AO777" s="735"/>
      <c r="AP777" s="735"/>
      <c r="AQ777" s="735"/>
      <c r="AR777" s="735"/>
      <c r="AS777" s="735"/>
      <c r="AT777" s="735"/>
      <c r="AU777" s="735"/>
      <c r="AV777" s="735"/>
      <c r="AW777" s="735"/>
      <c r="AX777" s="735"/>
      <c r="AY777" s="735"/>
      <c r="AZ777" s="735"/>
      <c r="BA777" s="735"/>
      <c r="BB777" s="735"/>
      <c r="BC777" s="735"/>
      <c r="BD777" s="735"/>
      <c r="BE777" s="735"/>
      <c r="BF777" s="735"/>
      <c r="BG777" s="735"/>
      <c r="BH777" s="735"/>
      <c r="BI777" s="735"/>
      <c r="BJ777" s="735"/>
      <c r="BK777" s="735"/>
      <c r="BL777" s="735"/>
      <c r="BM777" s="735"/>
      <c r="BN777" s="735"/>
      <c r="BO777" s="735"/>
      <c r="BP777" s="735"/>
      <c r="BQ777" s="735"/>
      <c r="BR777" s="735"/>
      <c r="BS777" s="735"/>
      <c r="BT777" s="735"/>
      <c r="BU777" s="735"/>
      <c r="BV777" s="73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97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46327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46327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23"/>
      <c r="B2" s="24"/>
      <c r="C2" s="777">
        <f>A1</f>
        <v>46327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45">
        <f>C2</f>
        <v>46327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/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58"/>
      <c r="D6" s="803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/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/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89"/>
      <c r="D18" s="807"/>
      <c r="E18" s="743"/>
      <c r="F18" s="744"/>
      <c r="G18" s="743"/>
      <c r="H18" s="744"/>
      <c r="I18" s="794"/>
      <c r="J18" s="759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/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89"/>
      <c r="D22" s="807"/>
      <c r="E22" s="743"/>
      <c r="F22" s="744"/>
      <c r="G22" s="743"/>
      <c r="H22" s="744"/>
      <c r="I22" s="794"/>
      <c r="J22" s="759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89"/>
      <c r="D26" s="807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46328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46328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87" t="str">
        <f>VLOOKUP($C27,'2026年度(1年後期)'!$B$5:$N$207,COLUMN('2026年度(1年後期)'!$C$5),0)&amp;""</f>
        <v>心と発達</v>
      </c>
      <c r="D28" s="788"/>
      <c r="E28" s="800" t="str">
        <f>VLOOKUP($C27,'2026年度(2年後期)'!$B$5:$N$207,COLUMN('2026年度(2年後期)'!$C$5),0)&amp;""</f>
        <v>英語Ⅳ</v>
      </c>
      <c r="F28" s="78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>助産学実習Ⅰ(追実習)</v>
      </c>
      <c r="L28" s="769"/>
      <c r="M28" s="778" t="str">
        <f>VLOOKUP($C27,'2026年度(M1後期)'!$B$5:$N$207,COLUMN('2026年度(M1後期)'!$C$5),0)&amp;""</f>
        <v>D論文審査会（12月申請）</v>
      </c>
      <c r="N28" s="769"/>
      <c r="O28" s="771" t="str">
        <f>VLOOKUP($C27,'2026年度(M2後期)'!$B$5:$N$207,COLUMN('2026年度(M2後期)'!$C$5),0)&amp;""</f>
        <v>D論文審査会（12月申請）</v>
      </c>
      <c r="P28" s="768"/>
      <c r="Q28" s="771" t="str">
        <f>VLOOKUP($C27,'2026年度(D1後期)'!$B$5:$N$207,COLUMN('2026年度(D1後期)'!$C$5),0)&amp;""</f>
        <v>D論文審査会（12月申請）</v>
      </c>
      <c r="R28" s="768"/>
      <c r="S28" s="752" t="str">
        <f>VLOOKUP($C27,'2026年度(D23後期)'!$B$5:$N$207,COLUMN('2026年度(D23後期)'!$C$5),0)&amp;""</f>
        <v>D論文審査会（12月申請）</v>
      </c>
      <c r="T28" s="768"/>
      <c r="U28" s="13"/>
      <c r="V28" s="651" t="s">
        <v>308</v>
      </c>
      <c r="Z28" s="754" t="str">
        <f>A28</f>
        <v xml:space="preserve">１時限（09：20～10：50） </v>
      </c>
      <c r="AA28" s="733" t="s">
        <v>282</v>
      </c>
      <c r="AB28" s="733"/>
      <c r="AC28" s="733"/>
      <c r="AD28" s="733"/>
      <c r="AE28" s="733"/>
      <c r="AF28" s="733"/>
      <c r="AG28" s="733" t="s">
        <v>146</v>
      </c>
      <c r="AH28" s="733" t="s">
        <v>219</v>
      </c>
      <c r="AI28" s="733" t="s">
        <v>219</v>
      </c>
      <c r="AJ28" s="733" t="s">
        <v>219</v>
      </c>
      <c r="AK28" s="733"/>
      <c r="AL28" s="733"/>
      <c r="AM28" s="733" t="s">
        <v>309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85" t="str">
        <f>IFERROR(VLOOKUP(C28,科目・教員!$A$2:$B$342,2,0),"")</f>
        <v>松本　聡子</v>
      </c>
      <c r="D29" s="786"/>
      <c r="E29" s="799" t="str">
        <f>IFERROR(VLOOKUP(E28,科目・教員!$A$2:$B$342,2,0),"")</f>
        <v>ﾊﾟｳﾗ･ﾍﾞﾙｳﾞｧﾝｹﾙ</v>
      </c>
      <c r="F29" s="786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V29" s="651" t="s">
        <v>309</v>
      </c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85" t="str">
        <f>VLOOKUP($C27,'2026年度(1年後期)'!$B$5:$N$207,COLUMN('2026年度(1年後期)'!$C$5)+1,0)&amp;""</f>
        <v>101</v>
      </c>
      <c r="D30" s="786"/>
      <c r="E30" s="799" t="str">
        <f>VLOOKUP($C27,'2026年度(2年後期)'!$B$5:$N$207,COLUMN('2026年度(2年後期)'!$C$5)+1,0)&amp;""</f>
        <v>201</v>
      </c>
      <c r="F30" s="786"/>
      <c r="G30" s="762" t="str">
        <f>VLOOKUP($C27,'2026年度(3年後期)'!$B$5:$N$207,COLUMN('2026年度(3年後期)'!$C$5)+1,0)&amp;""</f>
        <v>成人Ⅱ:202･203･204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>301･302</v>
      </c>
      <c r="N30" s="761"/>
      <c r="O30" s="762" t="str">
        <f>VLOOKUP($C27,'2026年度(M2後期)'!$B$5:$N$207,COLUMN('2026年度(M2後期)'!$C$5)+1,0)&amp;""</f>
        <v>301･302</v>
      </c>
      <c r="P30" s="761"/>
      <c r="Q30" s="762" t="str">
        <f>VLOOKUP($C27,'2026年度(D1後期)'!$B$5:$N$207,COLUMN('2026年度(D1後期)'!$C$5)+1,0)&amp;""</f>
        <v>301･302</v>
      </c>
      <c r="R30" s="761"/>
      <c r="S30" s="748" t="str">
        <f>VLOOKUP($C27,'2026年度(D23後期)'!$B$5:$N$207,COLUMN('2026年度(D23後期)'!$C$5)+1,0)&amp;""</f>
        <v>301･302</v>
      </c>
      <c r="T30" s="761"/>
      <c r="U30" s="13"/>
      <c r="V30" s="651" t="s">
        <v>312</v>
      </c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92" t="s">
        <v>284</v>
      </c>
      <c r="D31" s="793"/>
      <c r="E31" s="792" t="s">
        <v>147</v>
      </c>
      <c r="F31" s="793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V31" s="651" t="s">
        <v>313</v>
      </c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生活援助論Ⅱ</v>
      </c>
      <c r="D32" s="768"/>
      <c r="E32" s="800" t="str">
        <f>VLOOKUP($C27,'2026年度(2年後期)'!$B$5:$N$207,COLUMN('2026年度(2年後期)'!$E$5),0)&amp;""</f>
        <v>英語Ⅳ</v>
      </c>
      <c r="F32" s="78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>助産学実習Ⅰ(追実習)</v>
      </c>
      <c r="L32" s="769"/>
      <c r="M32" s="767" t="str">
        <f>VLOOKUP($C27,'2026年度(M1後期)'!$B$5:$N$207,COLUMN('2026年度(M1後期)'!$E$5),0)&amp;""</f>
        <v>D論文審査会（12月申請）</v>
      </c>
      <c r="N32" s="768"/>
      <c r="O32" s="752" t="str">
        <f>VLOOKUP($C27,'2026年度(M2後期)'!$B$5:$N$207,COLUMN('2026年度(M2後期)'!$E$5),0)&amp;""</f>
        <v>D論文審査会（12月申請）</v>
      </c>
      <c r="P32" s="768"/>
      <c r="Q32" s="752" t="str">
        <f>VLOOKUP($C27,'2026年度(D1後期)'!$B$5:$N$207,COLUMN('2026年度(D1後期)'!$E$5),0)&amp;""</f>
        <v>D論文審査会（12月申請）</v>
      </c>
      <c r="R32" s="768"/>
      <c r="S32" s="752" t="str">
        <f>VLOOKUP($C27,'2026年度(D23後期)'!$B$5:$N$207,COLUMN('2026年度(D23後期)'!$E$5),0)&amp;""</f>
        <v>D論文審査会（12月申請）</v>
      </c>
      <c r="T32" s="768"/>
      <c r="Z32" s="755" t="str">
        <f>A32</f>
        <v>２時限（11：00～12：30）</v>
      </c>
      <c r="AA32" s="733" t="s">
        <v>342</v>
      </c>
      <c r="AB32" s="733"/>
      <c r="AC32" s="733"/>
      <c r="AD32" s="733"/>
      <c r="AE32" s="733"/>
      <c r="AF32" s="733"/>
      <c r="AG32" s="733" t="s">
        <v>146</v>
      </c>
      <c r="AH32" s="733" t="s">
        <v>219</v>
      </c>
      <c r="AI32" s="733" t="s">
        <v>219</v>
      </c>
      <c r="AJ32" s="733" t="s">
        <v>219</v>
      </c>
      <c r="AK32" s="733"/>
      <c r="AL32" s="733"/>
      <c r="AM32" s="733" t="s">
        <v>309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森下　純子</v>
      </c>
      <c r="D33" s="761"/>
      <c r="E33" s="799" t="str">
        <f>IFERROR(VLOOKUP(E32,科目・教員!$A$2:$B$342,2,0),"")</f>
        <v>ﾊﾟｳﾗ･ﾍﾞﾙｳﾞｧﾝｹﾙ</v>
      </c>
      <c r="F33" s="786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99" t="str">
        <f>VLOOKUP($C27,'2026年度(2年後期)'!$B$5:$N$207,COLUMN('2026年度(2年後期)'!$E$5)+1,0)&amp;""</f>
        <v>201</v>
      </c>
      <c r="F34" s="786"/>
      <c r="G34" s="762" t="str">
        <f>VLOOKUP($C27,'2026年度(3年後期)'!$B$5:$N$207,COLUMN('2026年度(3年後期)'!$E$5)+1,0)&amp;""</f>
        <v>成人Ⅱ:202･203･204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>301･302</v>
      </c>
      <c r="N34" s="761"/>
      <c r="O34" s="748" t="str">
        <f>VLOOKUP($C27,'2026年度(M2後期)'!$B$5:$N$207,COLUMN('2026年度(M2後期)'!$E$5)+1,0)&amp;""</f>
        <v>301･302</v>
      </c>
      <c r="P34" s="761"/>
      <c r="Q34" s="748" t="str">
        <f>VLOOKUP($C27,'2026年度(D1後期)'!$B$5:$N$207,COLUMN('2026年度(D1後期)'!$E$5)+1,0)&amp;""</f>
        <v>301･302</v>
      </c>
      <c r="R34" s="761"/>
      <c r="S34" s="748" t="str">
        <f>VLOOKUP($C27,'2026年度(D23後期)'!$B$5:$N$207,COLUMN('2026年度(D23後期)'!$E$5)+1,0)&amp;""</f>
        <v>301･302</v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92" t="s">
        <v>147</v>
      </c>
      <c r="F35" s="793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 t="s">
        <v>309</v>
      </c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>疫学・保健統計学Ⅱ</v>
      </c>
      <c r="D40" s="752"/>
      <c r="E40" s="806" t="str">
        <f>VLOOKUP($C27,'2026年度(2年後期)'!$B$5:$N$207,COLUMN('2026年度(2年後期)'!$G$5),0)&amp;""</f>
        <v>英語S</v>
      </c>
      <c r="F40" s="784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>助産学実習Ⅰ(追実習)</v>
      </c>
      <c r="L40" s="753"/>
      <c r="M40" s="751" t="str">
        <f>VLOOKUP($C27,'2026年度(M1後期)'!$B$5:$N$207,COLUMN('2026年度(M1後期)'!$G$5),0)&amp;""</f>
        <v>看護理論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>量的看護学研究法</v>
      </c>
      <c r="R40" s="752"/>
      <c r="S40" s="753" t="str">
        <f>VLOOKUP($C27,'2026年度(D23後期)'!$B$5:$N$207,COLUMN('2026年度(D23後期)'!$G$5),0)&amp;""</f>
        <v>特別研究</v>
      </c>
      <c r="T40" s="752"/>
      <c r="Z40" s="755" t="str">
        <f>A40</f>
        <v>３時限（13：30～15：00）</v>
      </c>
      <c r="AA40" s="733" t="s">
        <v>209</v>
      </c>
      <c r="AB40" s="733"/>
      <c r="AC40" s="733"/>
      <c r="AD40" s="733"/>
      <c r="AE40" s="733"/>
      <c r="AF40" s="733"/>
      <c r="AG40" s="733"/>
      <c r="AH40" s="733" t="s">
        <v>219</v>
      </c>
      <c r="AI40" s="733" t="s">
        <v>219</v>
      </c>
      <c r="AJ40" s="733" t="s">
        <v>219</v>
      </c>
      <c r="AK40" s="733"/>
      <c r="AL40" s="733"/>
      <c r="AM40" s="733" t="s">
        <v>309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 t="s">
        <v>155</v>
      </c>
      <c r="BA40" s="733"/>
      <c r="BB40" s="733" t="s">
        <v>165</v>
      </c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>柏木　公一</v>
      </c>
      <c r="D41" s="748"/>
      <c r="E41" s="805" t="str">
        <f>IFERROR(VLOOKUP(E40,科目・教員!$A$2:$B$342,2,0),"")</f>
        <v>ﾊﾟｳﾗ･ﾍﾞﾙｳﾞｧﾝｹﾙ</v>
      </c>
      <c r="F41" s="782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>亀岡　智美</v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>柏木　公一</v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>101</v>
      </c>
      <c r="D42" s="748"/>
      <c r="E42" s="805" t="str">
        <f>VLOOKUP($C27,'2026年度(2年後期)'!$B$5:$N$207,COLUMN('2026年度(2年後期)'!$G$5)+1,0)&amp;""</f>
        <v>304</v>
      </c>
      <c r="F42" s="782"/>
      <c r="G42" s="750" t="str">
        <f>VLOOKUP($C27,'2026年度(3年後期)'!$B$5:$N$207,COLUMN('2026年度(3年後期)'!$G$5)+1,0)&amp;""</f>
        <v>成人Ⅱ:202･203･204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>オンライン</v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>臨床講義室２</v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92" t="s">
        <v>147</v>
      </c>
      <c r="F43" s="793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83" t="str">
        <f>VLOOKUP($C27,'2026年度(1年後期)'!$B$5:$N$207,COLUMN('2026年度(1年後期)'!$I$5),0)&amp;""</f>
        <v>英語Ⅱ</v>
      </c>
      <c r="D44" s="784"/>
      <c r="E44" s="757" t="str">
        <f>VLOOKUP($C27,'2026年度(2年後期)'!$B$5:$N$207,COLUMN('2026年度(2年後期)'!$I$5),0)&amp;""</f>
        <v>母性看護援助論Ⅰ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>助産学実習Ⅰ(追実習)</v>
      </c>
      <c r="L44" s="753"/>
      <c r="M44" s="751" t="str">
        <f>VLOOKUP($C27,'2026年度(M1後期)'!$B$5:$N$207,COLUMN('2026年度(M1後期)'!$I$5),0)&amp;""</f>
        <v>看護理論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>量的看護学研究法</v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 t="s">
        <v>149</v>
      </c>
      <c r="AB44" s="733"/>
      <c r="AC44" s="733"/>
      <c r="AD44" s="733"/>
      <c r="AE44" s="733"/>
      <c r="AF44" s="733"/>
      <c r="AG44" s="733" t="s">
        <v>273</v>
      </c>
      <c r="AH44" s="733" t="s">
        <v>219</v>
      </c>
      <c r="AI44" s="733" t="s">
        <v>219</v>
      </c>
      <c r="AJ44" s="733" t="s">
        <v>219</v>
      </c>
      <c r="AK44" s="733"/>
      <c r="AL44" s="733"/>
      <c r="AM44" s="733" t="s">
        <v>309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 t="s">
        <v>149</v>
      </c>
      <c r="AZ44" s="733"/>
      <c r="BA44" s="733"/>
      <c r="BB44" s="733" t="s">
        <v>165</v>
      </c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81" t="str">
        <f>IFERROR(VLOOKUP(C44,科目・教員!$A$2:$B$342,2,0),"")</f>
        <v>ﾊﾟｳﾗ･ﾍﾞﾙｳﾞｧﾝｹﾞﾙ
ｸﾘｽ･ﾊﾟｰﾊﾑ</v>
      </c>
      <c r="D45" s="782"/>
      <c r="E45" s="750" t="str">
        <f>IFERROR(VLOOKUP(E44,科目・教員!$A$2:$B$342,2,0),"")</f>
        <v>日置　智華子</v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>亀岡　智美</v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>柏木　公一</v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81" t="str">
        <f>VLOOKUP($C27,'2026年度(1年後期)'!$B$5:$N$207,COLUMN('2026年度(1年後期)'!$I$5)+1,0)&amp;""</f>
        <v>AC：101
BD：３03</v>
      </c>
      <c r="D46" s="782"/>
      <c r="E46" s="750" t="str">
        <f>VLOOKUP($C27,'2026年度(2年後期)'!$B$5:$N$207,COLUMN('2026年度(2年後期)'!$I$5)+1,0)&amp;""</f>
        <v>201</v>
      </c>
      <c r="F46" s="748"/>
      <c r="G46" s="750" t="str">
        <f>VLOOKUP($C27,'2026年度(3年後期)'!$B$5:$N$207,COLUMN('2026年度(3年後期)'!$I$5)+1,0)&amp;""</f>
        <v>成人Ⅱ:202･203･204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>オンライン</v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>臨床講義室２</v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92" t="s">
        <v>147</v>
      </c>
      <c r="D47" s="793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71" t="str">
        <f>VLOOKUP($C27,'2026年度(4年後期)'!$B$5:$N$206,COLUMN('2026年度(4年後期)'!$K$5),0)&amp;""</f>
        <v/>
      </c>
      <c r="J48" s="768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 t="s">
        <v>309</v>
      </c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62" t="str">
        <f>IFERROR(VLOOKUP(I48,科目・教員!$A$2:$B$342,2,0),"")</f>
        <v/>
      </c>
      <c r="J49" s="761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804"/>
      <c r="D51" s="759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46329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46329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46330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46330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>微生物と人間</v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>領域別実習</v>
      </c>
      <c r="H78" s="768"/>
      <c r="I78" s="800" t="str">
        <f>VLOOKUP($C77,'2026年度(4年後期)'!$B$5:$N$206,COLUMN('2026年度(4年後期)'!$C$5),0)&amp;""</f>
        <v>科学技術と医療
(石原先生)</v>
      </c>
      <c r="J78" s="788"/>
      <c r="K78" s="752" t="str">
        <f>VLOOKUP($C77,'2026年度(助産後期)'!$B$5:$N$207,COLUMN('2026年度(助産後期)'!$C$5),0)&amp;""</f>
        <v>助産学実習Ⅰ(追実習)</v>
      </c>
      <c r="L78" s="769"/>
      <c r="M78" s="778" t="str">
        <f>VLOOKUP($C77,'2026年度(M1後期)'!$B$5:$N$207,COLUMN('2026年度(M1後期)'!$C$5),0)&amp;""</f>
        <v>看護情報・管理学演習A-Ⅰ
成育看護学演習A-Ⅳ（母性）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308</v>
      </c>
      <c r="Z78" s="754" t="str">
        <f>A78</f>
        <v xml:space="preserve">１時限（09：20～10：50） </v>
      </c>
      <c r="AA78" s="733" t="s">
        <v>133</v>
      </c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 t="s">
        <v>309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 t="s">
        <v>343</v>
      </c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>森　那美子</v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99" t="str">
        <f>IFERROR(VLOOKUP(I78,科目・教員!$A$2:$B$342,2,0),"")</f>
        <v/>
      </c>
      <c r="J79" s="786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V79" s="651" t="s">
        <v>309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>101</v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99" t="str">
        <f>VLOOKUP($C77,'2026年度(4年後期)'!$B$5:$N$206,COLUMN('2026年度(4年後期)'!$C$5)+1,0)&amp;""</f>
        <v>301(対面orリアタイ)</v>
      </c>
      <c r="J80" s="786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312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92" t="s">
        <v>284</v>
      </c>
      <c r="J81" s="793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313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>疾病・病態論Ⅰ</v>
      </c>
      <c r="D82" s="768"/>
      <c r="E82" s="771" t="str">
        <f>VLOOKUP($C77,'2026年度(2年後期)'!$B$5:$N$207,COLUMN('2026年度(2年後期)'!$E$5),0)&amp;""</f>
        <v>小児看護援助論Ⅰ</v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>助産学実習Ⅰ(追実習)</v>
      </c>
      <c r="L82" s="769"/>
      <c r="M82" s="767" t="str">
        <f>VLOOKUP($C77,'2026年度(M1後期)'!$B$5:$N$207,COLUMN('2026年度(M1後期)'!$E$5),0)&amp;""</f>
        <v>看護情報・管理学演習A-Ⅰ
成育看護学演習A-Ⅳ（母性）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 t="s">
        <v>247</v>
      </c>
      <c r="AB82" s="733"/>
      <c r="AC82" s="733"/>
      <c r="AD82" s="733"/>
      <c r="AE82" s="733"/>
      <c r="AF82" s="733"/>
      <c r="AG82" s="733" t="s">
        <v>344</v>
      </c>
      <c r="AH82" s="733"/>
      <c r="AI82" s="733"/>
      <c r="AJ82" s="733"/>
      <c r="AK82" s="733"/>
      <c r="AL82" s="733"/>
      <c r="AM82" s="733" t="s">
        <v>309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>水野　正之</v>
      </c>
      <c r="D83" s="761"/>
      <c r="E83" s="762" t="str">
        <f>IFERROR(VLOOKUP(E82,科目・教員!$A$2:$B$342,2,0),"")</f>
        <v>遠藤　数江</v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>101</v>
      </c>
      <c r="D84" s="761"/>
      <c r="E84" s="762" t="str">
        <f>VLOOKUP($C77,'2026年度(2年後期)'!$B$5:$N$207,COLUMN('2026年度(2年後期)'!$E$5)+1,0)&amp;""</f>
        <v>201</v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309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>人体の構造と機能Ⅲ</v>
      </c>
      <c r="D90" s="752"/>
      <c r="E90" s="757" t="str">
        <f>VLOOKUP($C77,'2026年度(2年後期)'!$B$5:$N$207,COLUMN('2026年度(2年後期)'!$G$5),0)&amp;""</f>
        <v>老年看護学概論</v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>助産学実習Ⅰ(追実習)</v>
      </c>
      <c r="L90" s="753"/>
      <c r="M90" s="751" t="str">
        <f>VLOOKUP($C77,'2026年度(M1後期)'!$B$5:$N$207,COLUMN('2026年度(M1後期)'!$G$5),0)&amp;""</f>
        <v>成人看護学演習A-Ⅰ</v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 t="s">
        <v>91</v>
      </c>
      <c r="AB90" s="733"/>
      <c r="AC90" s="733"/>
      <c r="AD90" s="733"/>
      <c r="AE90" s="733"/>
      <c r="AF90" s="733"/>
      <c r="AG90" s="733" t="s">
        <v>314</v>
      </c>
      <c r="AH90" s="733"/>
      <c r="AI90" s="733"/>
      <c r="AJ90" s="733"/>
      <c r="AK90" s="733"/>
      <c r="AL90" s="733"/>
      <c r="AM90" s="733" t="s">
        <v>309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>本間　典子</v>
      </c>
      <c r="D91" s="748"/>
      <c r="E91" s="750" t="str">
        <f>IFERROR(VLOOKUP(E90,科目・教員!$A$2:$B$342,2,0),"")</f>
        <v>綿貫　成明</v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>101</v>
      </c>
      <c r="D92" s="748"/>
      <c r="E92" s="750" t="str">
        <f>VLOOKUP($C77,'2026年度(2年後期)'!$B$5:$N$207,COLUMN('2026年度(2年後期)'!$G$5)+1,0)&amp;""</f>
        <v>201</v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58"/>
      <c r="D93" s="759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83" t="str">
        <f>VLOOKUP($C77,'2026年度(1年後期)'!$B$5:$N$207,COLUMN('2026年度(1年後期)'!$I$5),0)&amp;""</f>
        <v>中国語</v>
      </c>
      <c r="D94" s="784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>助産学実習Ⅰ(追実習)</v>
      </c>
      <c r="L94" s="753"/>
      <c r="M94" s="751" t="str">
        <f>VLOOKUP($C77,'2026年度(M1後期)'!$B$5:$N$207,COLUMN('2026年度(M1後期)'!$I$5),0)&amp;""</f>
        <v>成人看護学演習A-Ⅰ</v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 t="s">
        <v>258</v>
      </c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309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81" t="str">
        <f>IFERROR(VLOOKUP(C94,科目・教員!$A$2:$B$342,2,0),"")</f>
        <v>黄　馨逸</v>
      </c>
      <c r="D95" s="782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81" t="str">
        <f>VLOOKUP($C77,'2026年度(1年後期)'!$B$5:$N$207,COLUMN('2026年度(1年後期)'!$I$5)+1,0)&amp;""</f>
        <v>101</v>
      </c>
      <c r="D96" s="782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16" t="s">
        <v>68</v>
      </c>
      <c r="C97" s="849" t="s">
        <v>260</v>
      </c>
      <c r="D97" s="780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83" t="str">
        <f>VLOOKUP($C77,'2026年度(1年後期)'!$B$5:$N$207,COLUMN('2026年度(1年後期)'!$K$5),0)&amp;""</f>
        <v>中国語</v>
      </c>
      <c r="D98" s="784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 t="s">
        <v>258</v>
      </c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309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81" t="str">
        <f>IFERROR(VLOOKUP(C98,科目・教員!$A$2:$B$342,2,0),"")</f>
        <v>黄　馨逸</v>
      </c>
      <c r="D99" s="782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81" t="str">
        <f>VLOOKUP($C77,'2026年度(1年後期)'!$B$5:$N$207,COLUMN('2026年度(1年後期)'!$K$5)+1,0)&amp;""</f>
        <v>101</v>
      </c>
      <c r="D100" s="782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849" t="s">
        <v>260</v>
      </c>
      <c r="D101" s="780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46331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46331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87" t="str">
        <f>VLOOKUP($C102,'2026年度(1年後期)'!$B$5:$N$207,COLUMN('2026年度(1年後期)'!$C$5),0)&amp;""</f>
        <v>日本人論</v>
      </c>
      <c r="D103" s="788"/>
      <c r="E103" s="771" t="str">
        <f>VLOOKUP($C102,'2026年度(2年後期)'!$B$5:$N$207,COLUMN('2026年度(2年後期)'!$C$5),0)&amp;""</f>
        <v>薬物療法と看護</v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>助産学実習Ⅰ(追実習)</v>
      </c>
      <c r="L103" s="769"/>
      <c r="M103" s="778" t="str">
        <f>VLOOKUP($C102,'2026年度(M1後期)'!$B$5:$N$207,COLUMN('2026年度(M1後期)'!$C$5),0)&amp;""</f>
        <v>がん看護学演習A-Ⅲ
感染症学特論
感染症学演習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>看護情報・管理学演習Ｂ
長寿看護学演習Ｂ</v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V103" s="651" t="s">
        <v>308</v>
      </c>
      <c r="W103" s="612" t="s">
        <v>224</v>
      </c>
      <c r="Z103" s="754" t="str">
        <f>A103</f>
        <v xml:space="preserve">１時限（09：20～10：50） </v>
      </c>
      <c r="AA103" s="733" t="s">
        <v>288</v>
      </c>
      <c r="AB103" s="733"/>
      <c r="AC103" s="733"/>
      <c r="AD103" s="733"/>
      <c r="AE103" s="733"/>
      <c r="AF103" s="733"/>
      <c r="AG103" s="733" t="s">
        <v>211</v>
      </c>
      <c r="AH103" s="733"/>
      <c r="AI103" s="733"/>
      <c r="AJ103" s="733"/>
      <c r="AK103" s="733"/>
      <c r="AL103" s="733"/>
      <c r="AM103" s="733" t="s">
        <v>309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 t="s">
        <v>197</v>
      </c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85" t="str">
        <f>IFERROR(VLOOKUP(C103,科目・教員!$A$2:$B$342,2,0),"")</f>
        <v>川出　龍一</v>
      </c>
      <c r="D104" s="786"/>
      <c r="E104" s="762" t="str">
        <f>IFERROR(VLOOKUP(E103,科目・教員!$A$2:$B$342,2,0),"")</f>
        <v>本間　典子</v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V104" s="651" t="s">
        <v>309</v>
      </c>
      <c r="W104" s="612" t="s">
        <v>63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85" t="str">
        <f>VLOOKUP($C102,'2026年度(1年後期)'!$B$5:$N$207,COLUMN('2026年度(1年後期)'!$C$5)+1,0)&amp;""</f>
        <v>101</v>
      </c>
      <c r="D105" s="786"/>
      <c r="E105" s="762" t="str">
        <f>VLOOKUP($C102,'2026年度(2年後期)'!$B$5:$N$207,COLUMN('2026年度(2年後期)'!$C$5)+1,0)&amp;""</f>
        <v>201</v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>がん：臨床講義室1</v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V105" s="651" t="s">
        <v>312</v>
      </c>
      <c r="W105" s="612" t="s">
        <v>197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849" t="s">
        <v>284</v>
      </c>
      <c r="D106" s="780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V106" s="651" t="s">
        <v>313</v>
      </c>
      <c r="W106" s="612" t="s">
        <v>110</v>
      </c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>生命倫理</v>
      </c>
      <c r="D107" s="768"/>
      <c r="E107" s="771" t="str">
        <f>VLOOKUP($C102,'2026年度(2年後期)'!$B$5:$N$207,COLUMN('2026年度(2年後期)'!$E$5),0)&amp;""</f>
        <v>地域･在宅看護学概論</v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>助産学実習Ⅰ(追実習)</v>
      </c>
      <c r="L107" s="769"/>
      <c r="M107" s="767" t="str">
        <f>VLOOKUP($C102,'2026年度(M1後期)'!$B$5:$N$207,COLUMN('2026年度(M1後期)'!$E$5),0)&amp;""</f>
        <v>がん看護学演習A-Ⅰ
感染症学特論
感染症学演習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>看護情報・管理学演習Ｂ
長寿看護学演習Ｂ</v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W107" s="612"/>
      <c r="Z107" s="755" t="str">
        <f>A107</f>
        <v>２時限（11：00～12：30）</v>
      </c>
      <c r="AA107" s="733" t="s">
        <v>201</v>
      </c>
      <c r="AB107" s="733"/>
      <c r="AC107" s="733"/>
      <c r="AD107" s="733"/>
      <c r="AE107" s="733"/>
      <c r="AF107" s="733"/>
      <c r="AG107" s="733" t="s">
        <v>305</v>
      </c>
      <c r="AH107" s="733"/>
      <c r="AI107" s="733"/>
      <c r="AJ107" s="733"/>
      <c r="AK107" s="733"/>
      <c r="AL107" s="733"/>
      <c r="AM107" s="733" t="s">
        <v>309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 t="s">
        <v>197</v>
      </c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>小島　優子</v>
      </c>
      <c r="D108" s="761"/>
      <c r="E108" s="762" t="str">
        <f>IFERROR(VLOOKUP(E107,科目・教員!$A$2:$B$342,2,0),"")</f>
        <v>藤田　淳子</v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W108" s="612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>101</v>
      </c>
      <c r="D109" s="761"/>
      <c r="E109" s="762" t="str">
        <f>VLOOKUP($C102,'2026年度(2年後期)'!$B$5:$N$207,COLUMN('2026年度(2年後期)'!$E$5)+1,0)&amp;""</f>
        <v>201</v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W109" s="612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W110" s="612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 t="s">
        <v>309</v>
      </c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>微生物と人間</v>
      </c>
      <c r="D115" s="752"/>
      <c r="E115" s="757" t="str">
        <f>VLOOKUP($C102,'2026年度(2年後期)'!$B$5:$N$207,COLUMN('2026年度(2年後期)'!$G$5),0)&amp;""</f>
        <v>母性看護援助論Ⅰ</v>
      </c>
      <c r="F115" s="752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>助産学実習Ⅰ(追実習)</v>
      </c>
      <c r="L115" s="753"/>
      <c r="M115" s="751" t="str">
        <f>VLOOKUP($C102,'2026年度(M1後期)'!$B$5:$N$207,COLUMN('2026年度(M1後期)'!$G$5),0)&amp;""</f>
        <v>感染症学特論
感染症学演習
成育看護学特論A-Ⅲ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 t="s">
        <v>133</v>
      </c>
      <c r="AB115" s="733"/>
      <c r="AC115" s="733"/>
      <c r="AD115" s="733"/>
      <c r="AE115" s="733"/>
      <c r="AF115" s="733"/>
      <c r="AG115" s="733" t="s">
        <v>273</v>
      </c>
      <c r="AH115" s="733"/>
      <c r="AI115" s="733"/>
      <c r="AJ115" s="733"/>
      <c r="AK115" s="733"/>
      <c r="AL115" s="733"/>
      <c r="AM115" s="733" t="s">
        <v>309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>森　那美子</v>
      </c>
      <c r="D116" s="748"/>
      <c r="E116" s="750" t="str">
        <f>IFERROR(VLOOKUP(E115,科目・教員!$A$2:$B$342,2,0),"")</f>
        <v>日置　智華子</v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>101</v>
      </c>
      <c r="D117" s="748"/>
      <c r="E117" s="750" t="str">
        <f>VLOOKUP($C102,'2026年度(2年後期)'!$B$5:$N$207,COLUMN('2026年度(2年後期)'!$G$5)+1,0)&amp;""</f>
        <v>201</v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58"/>
      <c r="D118" s="759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>インフルエンザ③
15:00～16:00</v>
      </c>
      <c r="D119" s="752"/>
      <c r="E119" s="757" t="str">
        <f>VLOOKUP($C102,'2026年度(2年後期)'!$B$5:$N$207,COLUMN('2026年度(2年後期)'!$I$5),0)&amp;""</f>
        <v>インフルエンザ③
15:00～16:00</v>
      </c>
      <c r="F119" s="752"/>
      <c r="G119" s="757" t="str">
        <f>VLOOKUP($C102,'2026年度(3年後期)'!$B$5:$N$207,COLUMN('2026年度(3年後期)'!$I$5),0)&amp;""</f>
        <v>領域別実習
(インフルエンザ③
　15:00～16:00)</v>
      </c>
      <c r="H119" s="752"/>
      <c r="I119" s="757" t="str">
        <f>VLOOKUP($C102,'2026年度(4年後期)'!$B$5:$N$206,COLUMN('2026年度(4年後期)'!$I$5),0)&amp;""</f>
        <v>インフルエンザ③15:00～16:00</v>
      </c>
      <c r="J119" s="752"/>
      <c r="K119" s="753" t="str">
        <f>VLOOKUP($C102,'2026年度(助産後期)'!$B$5:$N$207,COLUMN('2026年度(助産後期)'!$I$5),0)&amp;""</f>
        <v>助産学実習Ⅰ(追実習)</v>
      </c>
      <c r="L119" s="753"/>
      <c r="M119" s="751" t="str">
        <f>VLOOKUP($C102,'2026年度(M1後期)'!$B$5:$N$207,COLUMN('2026年度(M1後期)'!$I$5),0)&amp;""</f>
        <v>感染症学特論
感染症学演習
成育看護学特論A-Ⅲ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>特別研究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309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58"/>
      <c r="D122" s="759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309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46332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46332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>加齢と健康</v>
      </c>
      <c r="D128" s="768"/>
      <c r="E128" s="771" t="str">
        <f>VLOOKUP($C127,'2026年度(2年後期)'!$B$5:$N$207,COLUMN('2026年度(2年後期)'!$C$5),0)&amp;""</f>
        <v>薬物療法と看護</v>
      </c>
      <c r="F128" s="768"/>
      <c r="G128" s="771" t="str">
        <f>VLOOKUP($C127,'2026年度(3年後期)'!$B$5:$N$207,COLUMN('2026年度(3年後期)'!$C$5),0)&amp;""</f>
        <v>領域別実習</v>
      </c>
      <c r="H128" s="768"/>
      <c r="I128" s="771" t="str">
        <f>VLOOKUP($C127,'2026年度(4年後期)'!$B$5:$N$206,COLUMN('2026年度(4年後期)'!$C$5),0)&amp;""</f>
        <v>国試 全国模試</v>
      </c>
      <c r="J128" s="768"/>
      <c r="K128" s="752" t="str">
        <f>VLOOKUP($C127,'2026年度(助産後期)'!$B$5:$N$207,COLUMN('2026年度(助産後期)'!$C$5),0)&amp;""</f>
        <v>助産学実習Ⅰ(追実習)</v>
      </c>
      <c r="L128" s="769"/>
      <c r="M128" s="778" t="str">
        <f>VLOOKUP($C127,'2026年度(M1後期)'!$B$5:$N$207,COLUMN('2026年度(M1後期)'!$C$5),0)&amp;""</f>
        <v>看護継続教育
長寿看護学演習A-Ⅰ</v>
      </c>
      <c r="N128" s="769"/>
      <c r="O128" s="771" t="str">
        <f>VLOOKUP($C127,'2026年度(M2後期)'!$B$5:$N$207,COLUMN('2026年度(M2後期)'!$C$5),0)&amp;""</f>
        <v>感染管理看護学演習A-Ⅱ
特別研究</v>
      </c>
      <c r="P128" s="768"/>
      <c r="Q128" s="771" t="str">
        <f>VLOOKUP($C127,'2026年度(D1後期)'!$B$5:$N$207,COLUMN('2026年度(D1後期)'!$C$5),0)&amp;""</f>
        <v>精神看護学演習Ｂ</v>
      </c>
      <c r="R128" s="768"/>
      <c r="S128" s="752" t="str">
        <f>VLOOKUP($C127,'2026年度(D23後期)'!$B$5:$N$207,COLUMN('2026年度(D23後期)'!$C$5),0)&amp;""</f>
        <v>特別研究</v>
      </c>
      <c r="T128" s="768"/>
      <c r="U128" s="25"/>
      <c r="V128" s="651" t="s">
        <v>308</v>
      </c>
      <c r="Z128" s="754" t="str">
        <f>A128</f>
        <v xml:space="preserve">１時限（09：20～10：50） </v>
      </c>
      <c r="AA128" s="733" t="s">
        <v>345</v>
      </c>
      <c r="AB128" s="733"/>
      <c r="AC128" s="733"/>
      <c r="AD128" s="733"/>
      <c r="AE128" s="733"/>
      <c r="AF128" s="733"/>
      <c r="AG128" s="733" t="s">
        <v>211</v>
      </c>
      <c r="AH128" s="733"/>
      <c r="AI128" s="733"/>
      <c r="AJ128" s="733"/>
      <c r="AK128" s="733"/>
      <c r="AL128" s="733"/>
      <c r="AM128" s="733" t="s">
        <v>309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 t="s">
        <v>346</v>
      </c>
      <c r="BU128" s="733" t="s">
        <v>346</v>
      </c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>古川　彩子</v>
      </c>
      <c r="D129" s="761"/>
      <c r="E129" s="762" t="str">
        <f>IFERROR(VLOOKUP(E128,科目・教員!$A$2:$B$342,2,0),"")</f>
        <v>本間　典子</v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45"/>
      <c r="V129" s="651" t="s">
        <v>309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>101</v>
      </c>
      <c r="D130" s="761"/>
      <c r="E130" s="762" t="str">
        <f>VLOOKUP($C127,'2026年度(2年後期)'!$B$5:$N$207,COLUMN('2026年度(2年後期)'!$C$5)+1,0)&amp;""</f>
        <v>201</v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>研修6･7</v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>教育：304</v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V130" s="651" t="s">
        <v>312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1"/>
      <c r="V131" s="651" t="s">
        <v>313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>法と社会</v>
      </c>
      <c r="D132" s="768"/>
      <c r="E132" s="771" t="str">
        <f>VLOOKUP($C127,'2026年度(2年後期)'!$B$5:$N$207,COLUMN('2026年度(2年後期)'!$E$5),0)&amp;""</f>
        <v>感染防止技術論</v>
      </c>
      <c r="F132" s="768"/>
      <c r="G132" s="771" t="str">
        <f>VLOOKUP($C127,'2026年度(3年後期)'!$B$5:$N$207,COLUMN('2026年度(3年後期)'!$E$5),0)&amp;""</f>
        <v>領域別実習</v>
      </c>
      <c r="H132" s="768"/>
      <c r="I132" s="771" t="str">
        <f>VLOOKUP($C127,'2026年度(4年後期)'!$B$5:$N$206,COLUMN('2026年度(4年後期)'!$E$5),0)&amp;""</f>
        <v>国試 全国模試</v>
      </c>
      <c r="J132" s="768"/>
      <c r="K132" s="752" t="str">
        <f>VLOOKUP($C127,'2026年度(助産後期)'!$B$5:$N$207,COLUMN('2026年度(助産後期)'!$E$5),0)&amp;""</f>
        <v>助産学実習Ⅰ(追実習)</v>
      </c>
      <c r="L132" s="769"/>
      <c r="M132" s="767" t="str">
        <f>VLOOKUP($C127,'2026年度(M1後期)'!$B$5:$N$207,COLUMN('2026年度(M1後期)'!$E$5),0)&amp;""</f>
        <v>看護継続教育
長寿看護学演習A-Ⅰ</v>
      </c>
      <c r="N132" s="768"/>
      <c r="O132" s="752" t="str">
        <f>VLOOKUP($C127,'2026年度(M2後期)'!$B$5:$N$207,COLUMN('2026年度(M2後期)'!$E$5),0)&amp;""</f>
        <v>感染管理看護学演習A-Ⅱ
特別研究</v>
      </c>
      <c r="P132" s="768"/>
      <c r="Q132" s="752" t="str">
        <f>VLOOKUP($C127,'2026年度(D1後期)'!$B$5:$N$207,COLUMN('2026年度(D1後期)'!$E$5),0)&amp;""</f>
        <v>精神看護学演習Ｂ</v>
      </c>
      <c r="R132" s="768"/>
      <c r="S132" s="752" t="str">
        <f>VLOOKUP($C127,'2026年度(D23後期)'!$B$5:$N$207,COLUMN('2026年度(D23後期)'!$E$5),0)&amp;""</f>
        <v>特別研究</v>
      </c>
      <c r="T132" s="768"/>
      <c r="U132" s="21"/>
      <c r="Z132" s="755" t="str">
        <f>A132</f>
        <v>２時限（11：00～12：30）</v>
      </c>
      <c r="AA132" s="733" t="s">
        <v>302</v>
      </c>
      <c r="AB132" s="733"/>
      <c r="AC132" s="733"/>
      <c r="AD132" s="733"/>
      <c r="AE132" s="733"/>
      <c r="AF132" s="733"/>
      <c r="AG132" s="733" t="s">
        <v>202</v>
      </c>
      <c r="AH132" s="733"/>
      <c r="AI132" s="733"/>
      <c r="AJ132" s="733"/>
      <c r="AK132" s="733"/>
      <c r="AL132" s="733"/>
      <c r="AM132" s="733" t="s">
        <v>309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 t="s">
        <v>346</v>
      </c>
      <c r="BU132" s="733" t="s">
        <v>346</v>
      </c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>渡辺　幹司</v>
      </c>
      <c r="D133" s="761"/>
      <c r="E133" s="762" t="str">
        <f>IFERROR(VLOOKUP(E132,科目・教員!$A$2:$B$342,2,0),"")</f>
        <v>網中　眞由美</v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>101</v>
      </c>
      <c r="D134" s="761"/>
      <c r="E134" s="762" t="str">
        <f>VLOOKUP($C127,'2026年度(2年後期)'!$B$5:$N$207,COLUMN('2026年度(2年後期)'!$E$5)+1,0)&amp;""</f>
        <v>201</v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>研修6･7</v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>教育：304</v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58"/>
      <c r="D135" s="759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 t="s">
        <v>309</v>
      </c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83" t="str">
        <f>VLOOKUP($C127,'2026年度(1年後期)'!$B$5:$N$207,COLUMN('2026年度(1年後期)'!$G$5),0)&amp;""</f>
        <v>スポーツと健康</v>
      </c>
      <c r="D140" s="784"/>
      <c r="E140" s="757" t="str">
        <f>VLOOKUP($C127,'2026年度(2年後期)'!$B$5:$N$207,COLUMN('2026年度(2年後期)'!$G$5),0)&amp;""</f>
        <v>地域生活とヘルスプロモーション</v>
      </c>
      <c r="F140" s="752"/>
      <c r="G140" s="757" t="str">
        <f>VLOOKUP($C127,'2026年度(3年後期)'!$B$5:$N$207,COLUMN('2026年度(3年後期)'!$G$5),0)&amp;""</f>
        <v>領域別実習</v>
      </c>
      <c r="H140" s="752"/>
      <c r="I140" s="757" t="str">
        <f>VLOOKUP($C127,'2026年度(4年後期)'!$B$5:$N$206,COLUMN('2026年度(4年後期)'!$G$5),0)&amp;""</f>
        <v>国試 全国模試</v>
      </c>
      <c r="J140" s="752"/>
      <c r="K140" s="753" t="str">
        <f>VLOOKUP($C127,'2026年度(助産後期)'!$B$5:$N$207,COLUMN('2026年度(助産後期)'!$G$5),0)&amp;""</f>
        <v>助産学実習Ⅰ(追実習)</v>
      </c>
      <c r="L140" s="753"/>
      <c r="M140" s="751" t="str">
        <f>VLOOKUP($C127,'2026年度(M1後期)'!$B$5:$N$207,COLUMN('2026年度(M1後期)'!$G$5),0)&amp;""</f>
        <v>看護統計学</v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>特別研究</v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 t="s">
        <v>142</v>
      </c>
      <c r="AH140" s="733"/>
      <c r="AI140" s="733"/>
      <c r="AJ140" s="733"/>
      <c r="AK140" s="733"/>
      <c r="AL140" s="733"/>
      <c r="AM140" s="733" t="s">
        <v>309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 t="s">
        <v>132</v>
      </c>
      <c r="BG140" s="733"/>
      <c r="BH140" s="733"/>
      <c r="BI140" s="733"/>
      <c r="BJ140" s="733"/>
      <c r="BK140" s="733"/>
      <c r="BL140" s="733"/>
      <c r="BM140" s="733"/>
      <c r="BN140" s="733" t="s">
        <v>277</v>
      </c>
      <c r="BO140" s="733" t="s">
        <v>277</v>
      </c>
      <c r="BP140" s="733"/>
      <c r="BQ140" s="733"/>
      <c r="BR140" s="733"/>
      <c r="BS140" s="733"/>
      <c r="BT140" s="733" t="s">
        <v>346</v>
      </c>
      <c r="BU140" s="733" t="s">
        <v>346</v>
      </c>
      <c r="BV140" s="733"/>
    </row>
    <row r="141" spans="1:74" ht="13.5" customHeight="1">
      <c r="A141" s="755"/>
      <c r="B141" s="15" t="s">
        <v>61</v>
      </c>
      <c r="C141" s="781" t="str">
        <f>IFERROR(VLOOKUP(C140,科目・教員!$A$2:$B$342,2,0),"")</f>
        <v>有賀　雅史</v>
      </c>
      <c r="D141" s="782"/>
      <c r="E141" s="750" t="str">
        <f>IFERROR(VLOOKUP(E140,科目・教員!$A$2:$B$342,2,0),"")</f>
        <v>藤田　淳子</v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>柏木　公一</v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81" t="str">
        <f>VLOOKUP($C127,'2026年度(1年後期)'!$B$5:$N$207,COLUMN('2026年度(1年後期)'!$G$5)+1,0)&amp;""</f>
        <v>グラウンド･
アリーナ･
大講義室</v>
      </c>
      <c r="D142" s="782"/>
      <c r="E142" s="750" t="str">
        <f>VLOOKUP($C127,'2026年度(2年後期)'!$B$5:$N$207,COLUMN('2026年度(2年後期)'!$G$5)+1,0)&amp;""</f>
        <v>201</v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>研修6･7</v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>情報処理室</v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79" t="s">
        <v>280</v>
      </c>
      <c r="D143" s="780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83" t="str">
        <f>VLOOKUP($C127,'2026年度(1年後期)'!$B$5:$N$207,COLUMN('2026年度(1年後期)'!$I$5),0)&amp;""</f>
        <v>スポーツと健康</v>
      </c>
      <c r="D144" s="784"/>
      <c r="E144" s="806" t="str">
        <f>VLOOKUP($C127,'2026年度(2年後期)'!$B$5:$N$207,COLUMN('2026年度(2年後期)'!$I$5),0)&amp;""</f>
        <v>精神看護学概論</v>
      </c>
      <c r="F144" s="784"/>
      <c r="G144" s="757" t="str">
        <f>VLOOKUP($C127,'2026年度(3年後期)'!$B$5:$N$207,COLUMN('2026年度(3年後期)'!$I$5),0)&amp;""</f>
        <v>領域別実習</v>
      </c>
      <c r="H144" s="752"/>
      <c r="I144" s="757" t="str">
        <f>VLOOKUP($C127,'2026年度(4年後期)'!$B$5:$N$206,COLUMN('2026年度(4年後期)'!$I$5),0)&amp;""</f>
        <v>国試 全国模試</v>
      </c>
      <c r="J144" s="752"/>
      <c r="K144" s="753" t="str">
        <f>VLOOKUP($C127,'2026年度(助産後期)'!$B$5:$N$207,COLUMN('2026年度(助産後期)'!$I$5),0)&amp;""</f>
        <v>助産学実習Ⅰ(追実習)</v>
      </c>
      <c r="L144" s="753"/>
      <c r="M144" s="751" t="str">
        <f>VLOOKUP($C127,'2026年度(M1後期)'!$B$5:$N$207,COLUMN('2026年度(M1後期)'!$I$5),0)&amp;""</f>
        <v>看護統計学</v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 t="s">
        <v>210</v>
      </c>
      <c r="AH144" s="733"/>
      <c r="AI144" s="733"/>
      <c r="AJ144" s="733"/>
      <c r="AK144" s="733"/>
      <c r="AL144" s="733"/>
      <c r="AM144" s="733" t="s">
        <v>309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 t="s">
        <v>132</v>
      </c>
      <c r="BG144" s="733"/>
      <c r="BH144" s="733"/>
      <c r="BI144" s="733"/>
      <c r="BJ144" s="733"/>
      <c r="BK144" s="733"/>
      <c r="BL144" s="733"/>
      <c r="BM144" s="733"/>
      <c r="BN144" s="733" t="s">
        <v>277</v>
      </c>
      <c r="BO144" s="733" t="s">
        <v>277</v>
      </c>
      <c r="BP144" s="733"/>
      <c r="BQ144" s="733"/>
      <c r="BR144" s="733"/>
      <c r="BS144" s="733"/>
      <c r="BT144" s="733" t="s">
        <v>346</v>
      </c>
      <c r="BU144" s="733" t="s">
        <v>346</v>
      </c>
      <c r="BV144" s="733"/>
    </row>
    <row r="145" spans="1:74" ht="13.5" customHeight="1">
      <c r="A145" s="755"/>
      <c r="B145" s="15" t="s">
        <v>61</v>
      </c>
      <c r="C145" s="781" t="str">
        <f>IFERROR(VLOOKUP(C144,科目・教員!$A$2:$B$342,2,0),"")</f>
        <v>有賀　雅史</v>
      </c>
      <c r="D145" s="782"/>
      <c r="E145" s="805" t="str">
        <f>IFERROR(VLOOKUP(E144,科目・教員!$A$2:$B$342,2,0),"")</f>
        <v>森　真喜子</v>
      </c>
      <c r="F145" s="782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>柏木　公一</v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81" t="str">
        <f>VLOOKUP($C127,'2026年度(1年後期)'!$B$5:$N$207,COLUMN('2026年度(1年後期)'!$I$5)+1,0)&amp;""</f>
        <v>グラウンド･
アリーナ･
大講義室</v>
      </c>
      <c r="D146" s="782"/>
      <c r="E146" s="805" t="str">
        <f>VLOOKUP($C127,'2026年度(2年後期)'!$B$5:$N$207,COLUMN('2026年度(2年後期)'!$I$5)+1,0)&amp;""</f>
        <v>201</v>
      </c>
      <c r="F146" s="782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>研修6･7</v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>情報処理室</v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79" t="s">
        <v>280</v>
      </c>
      <c r="D147" s="780"/>
      <c r="E147" s="792" t="s">
        <v>147</v>
      </c>
      <c r="F147" s="793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83" t="str">
        <f>VLOOKUP($C127,'2026年度(1年後期)'!$B$5:$N$207,COLUMN('2026年度(1年後期)'!$K$5),0)&amp;""</f>
        <v>脳と行動</v>
      </c>
      <c r="D148" s="784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309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81" t="str">
        <f>IFERROR(VLOOKUP(C148,科目・教員!$A$2:$B$342,2,0),"")</f>
        <v>田中　健一</v>
      </c>
      <c r="D149" s="782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81" t="str">
        <f>VLOOKUP($C127,'2026年度(1年後期)'!$B$5:$N$207,COLUMN('2026年度(1年後期)'!$K$5)+1,0)&amp;""</f>
        <v>オンデマンド</v>
      </c>
      <c r="D150" s="782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850"/>
      <c r="D151" s="851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23"/>
      <c r="B152" s="24"/>
      <c r="C152" s="777">
        <f>C127+1</f>
        <v>46333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46333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89"/>
      <c r="D156" s="790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58"/>
      <c r="D168" s="759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58"/>
      <c r="D172" s="759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23"/>
      <c r="B177" s="24"/>
      <c r="C177" s="777">
        <f>C152+1</f>
        <v>46334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45">
        <f>C177</f>
        <v>46334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/>
      </c>
      <c r="N178" s="769"/>
      <c r="O178" s="771" t="str">
        <f>VLOOKUP($C177,'2026年度(M2後期)'!$B$5:$N$207,COLUMN('2026年度(M2後期)'!$C$5),0)&amp;""</f>
        <v/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/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58"/>
      <c r="D181" s="803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/>
      </c>
      <c r="N182" s="768"/>
      <c r="O182" s="752" t="str">
        <f>VLOOKUP($C177,'2026年度(M2後期)'!$B$5:$N$207,COLUMN('2026年度(M2後期)'!$E$5),0)&amp;""</f>
        <v/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/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/>
      </c>
      <c r="N190" s="752"/>
      <c r="O190" s="753" t="str">
        <f>VLOOKUP($C177,'2026年度(M2後期)'!$B$5:$N$207,COLUMN('2026年度(M2後期)'!$G$5),0)&amp;""</f>
        <v/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/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89"/>
      <c r="D193" s="807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/>
      </c>
      <c r="N194" s="752"/>
      <c r="O194" s="753" t="str">
        <f>VLOOKUP($C177,'2026年度(M2後期)'!$B$5:$N$207,COLUMN('2026年度(M2後期)'!$I$5),0)&amp;""</f>
        <v/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/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89"/>
      <c r="D197" s="807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46335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46335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87" t="str">
        <f>VLOOKUP($C202,'2026年度(1年後期)'!$B$5:$N$207,COLUMN('2026年度(1年後期)'!$C$5),0)&amp;""</f>
        <v>心と発達</v>
      </c>
      <c r="D203" s="788"/>
      <c r="E203" s="771" t="str">
        <f>VLOOKUP($C202,'2026年度(2年後期)'!$B$5:$N$207,COLUMN('2026年度(2年後期)'!$C$5),0)&amp;""</f>
        <v>感染防止技術論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>助産学実習Ⅱ</v>
      </c>
      <c r="L203" s="769"/>
      <c r="M203" s="778" t="str">
        <f>VLOOKUP($C202,'2026年度(M1後期)'!$B$5:$N$207,COLUMN('2026年度(M1後期)'!$C$5),0)&amp;""</f>
        <v>政策医療看護倫理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V203" s="651" t="s">
        <v>308</v>
      </c>
      <c r="W203" s="31"/>
      <c r="X203" s="20"/>
      <c r="Z203" s="754" t="str">
        <f>A203</f>
        <v xml:space="preserve">１時限（09：20～10：50） </v>
      </c>
      <c r="AA203" s="733" t="s">
        <v>202</v>
      </c>
      <c r="AB203" s="733"/>
      <c r="AC203" s="733"/>
      <c r="AD203" s="733"/>
      <c r="AE203" s="733"/>
      <c r="AF203" s="733"/>
      <c r="AG203" s="733" t="s">
        <v>282</v>
      </c>
      <c r="AH203" s="733"/>
      <c r="AI203" s="733"/>
      <c r="AJ203" s="733"/>
      <c r="AK203" s="733"/>
      <c r="AL203" s="733"/>
      <c r="AM203" s="733" t="s">
        <v>309</v>
      </c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347</v>
      </c>
      <c r="AX203" s="733"/>
      <c r="AY203" s="733"/>
      <c r="AZ203" s="733"/>
      <c r="BA203" s="733" t="s">
        <v>143</v>
      </c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85" t="str">
        <f>IFERROR(VLOOKUP(C203,科目・教員!$A$2:$B$342,2,0),"")</f>
        <v>松本　聡子</v>
      </c>
      <c r="D204" s="786"/>
      <c r="E204" s="762" t="str">
        <f>IFERROR(VLOOKUP(E203,科目・教員!$A$2:$B$342,2,0),"")</f>
        <v>網中　眞由美</v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>池田　真弓</v>
      </c>
      <c r="L204" s="764"/>
      <c r="M204" s="760" t="str">
        <f>IFERROR(VLOOKUP(M203,科目・教員!$A$2:$B$342,2,0),"")</f>
        <v>来生　奈巳子</v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V204" s="651" t="s">
        <v>309</v>
      </c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85" t="str">
        <f>VLOOKUP($C202,'2026年度(1年後期)'!$B$5:$N$207,COLUMN('2026年度(1年後期)'!$C$5)+1,0)&amp;""</f>
        <v>201</v>
      </c>
      <c r="D205" s="786"/>
      <c r="E205" s="762" t="str">
        <f>VLOOKUP($C202,'2026年度(2年後期)'!$B$5:$N$207,COLUMN('2026年度(2年後期)'!$C$5)+1,0)&amp;""</f>
        <v>101</v>
      </c>
      <c r="F205" s="761"/>
      <c r="G205" s="762" t="str">
        <f>VLOOKUP($C202,'2026年度(3年後期)'!$B$5:$N$207,COLUMN('2026年度(3年後期)'!$C$5)+1,0)&amp;""</f>
        <v>母性:301</v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>臨床講義室1</v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V205" s="651" t="s">
        <v>312</v>
      </c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92" t="s">
        <v>284</v>
      </c>
      <c r="D206" s="780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V206" s="651" t="s">
        <v>313</v>
      </c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生活援助論Ⅱ(ABCD)</v>
      </c>
      <c r="D207" s="768"/>
      <c r="E207" s="800" t="str">
        <f>VLOOKUP($C202,'2026年度(2年後期)'!$B$5:$N$207,COLUMN('2026年度(2年後期)'!$E$5),0)&amp;""</f>
        <v>英語S</v>
      </c>
      <c r="F207" s="78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>助産学実習Ⅱ</v>
      </c>
      <c r="L207" s="769"/>
      <c r="M207" s="767" t="str">
        <f>VLOOKUP($C202,'2026年度(M1後期)'!$B$5:$N$207,COLUMN('2026年度(M1後期)'!$E$5),0)&amp;""</f>
        <v>政策医療看護倫理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243</v>
      </c>
      <c r="AH207" s="733"/>
      <c r="AI207" s="733"/>
      <c r="AJ207" s="733"/>
      <c r="AK207" s="733"/>
      <c r="AL207" s="733" t="s">
        <v>243</v>
      </c>
      <c r="AM207" s="733" t="s">
        <v>309</v>
      </c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347</v>
      </c>
      <c r="AX207" s="733"/>
      <c r="AY207" s="733"/>
      <c r="AZ207" s="733" t="s">
        <v>155</v>
      </c>
      <c r="BA207" s="733" t="s">
        <v>143</v>
      </c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森下　純子</v>
      </c>
      <c r="D208" s="761"/>
      <c r="E208" s="799" t="str">
        <f>IFERROR(VLOOKUP(E207,科目・教員!$A$2:$B$342,2,0),"")</f>
        <v>ﾊﾟｳﾗ･ﾍﾞﾙｳﾞｧﾝｹﾙ</v>
      </c>
      <c r="F208" s="786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>池田　真弓</v>
      </c>
      <c r="L208" s="764"/>
      <c r="M208" s="763" t="str">
        <f>IFERROR(VLOOKUP(M207,科目・教員!$A$2:$B$342,2,0),"")</f>
        <v>来生　奈巳子</v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201･基礎実</v>
      </c>
      <c r="D209" s="761"/>
      <c r="E209" s="799" t="str">
        <f>VLOOKUP($C202,'2026年度(2年後期)'!$B$5:$N$207,COLUMN('2026年度(2年後期)'!$E$5)+1,0)&amp;""</f>
        <v>304</v>
      </c>
      <c r="F209" s="786"/>
      <c r="G209" s="762" t="str">
        <f>VLOOKUP($C202,'2026年度(3年後期)'!$B$5:$N$207,COLUMN('2026年度(3年後期)'!$E$5)+1,0)&amp;""</f>
        <v>母性:301</v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>臨床講義室1</v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92" t="s">
        <v>147</v>
      </c>
      <c r="F210" s="780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 t="s">
        <v>309</v>
      </c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食と健康</v>
      </c>
      <c r="D215" s="752"/>
      <c r="E215" s="806" t="str">
        <f>VLOOKUP($C202,'2026年度(2年後期)'!$B$5:$N$207,COLUMN('2026年度(2年後期)'!$G$5),0)&amp;""</f>
        <v>英語Ⅳ</v>
      </c>
      <c r="F215" s="784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>助産学実習Ⅱ</v>
      </c>
      <c r="L215" s="753"/>
      <c r="M215" s="751" t="str">
        <f>VLOOKUP($C202,'2026年度(M1後期)'!$B$5:$N$207,COLUMN('2026年度(M1後期)'!$G$5),0)&amp;""</f>
        <v>看護理論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 t="s">
        <v>127</v>
      </c>
      <c r="AB215" s="733"/>
      <c r="AC215" s="733"/>
      <c r="AD215" s="733"/>
      <c r="AE215" s="733"/>
      <c r="AF215" s="733"/>
      <c r="AG215" s="733" t="s">
        <v>146</v>
      </c>
      <c r="AH215" s="733"/>
      <c r="AI215" s="733"/>
      <c r="AJ215" s="733"/>
      <c r="AK215" s="733"/>
      <c r="AL215" s="733"/>
      <c r="AM215" s="733" t="s">
        <v>309</v>
      </c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>本間　典子</v>
      </c>
      <c r="D216" s="748"/>
      <c r="E216" s="805" t="str">
        <f>IFERROR(VLOOKUP(E215,科目・教員!$A$2:$B$342,2,0),"")</f>
        <v>ﾊﾟｳﾗ･ﾍﾞﾙｳﾞｧﾝｹﾙ</v>
      </c>
      <c r="F216" s="782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>池田　真弓</v>
      </c>
      <c r="L216" s="747"/>
      <c r="M216" s="749" t="str">
        <f>IFERROR(VLOOKUP(M215,科目・教員!$A$2:$B$342,2,0),"")</f>
        <v>亀岡　智美</v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>101</v>
      </c>
      <c r="D217" s="748"/>
      <c r="E217" s="805" t="str">
        <f>VLOOKUP($C202,'2026年度(2年後期)'!$B$5:$N$207,COLUMN('2026年度(2年後期)'!$G$5)+1,0)&amp;""</f>
        <v>201</v>
      </c>
      <c r="F217" s="782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>オンライン</v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92" t="s">
        <v>147</v>
      </c>
      <c r="F218" s="780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83" t="str">
        <f>VLOOKUP($C202,'2026年度(1年後期)'!$B$5:$N$207,COLUMN('2026年度(1年後期)'!$I$5),0)&amp;""</f>
        <v>英語Ⅱ</v>
      </c>
      <c r="D219" s="784"/>
      <c r="E219" s="757" t="str">
        <f>VLOOKUP($C202,'2026年度(2年後期)'!$B$5:$N$207,COLUMN('2026年度(2年後期)'!$I$5),0)&amp;""</f>
        <v>看護基礎理論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>助産学実習Ⅱ</v>
      </c>
      <c r="L219" s="753"/>
      <c r="M219" s="751" t="str">
        <f>VLOOKUP($C202,'2026年度(M1後期)'!$B$5:$N$207,COLUMN('2026年度(M1後期)'!$I$5),0)&amp;""</f>
        <v>看護理論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 t="s">
        <v>149</v>
      </c>
      <c r="AB219" s="733"/>
      <c r="AC219" s="733"/>
      <c r="AD219" s="733"/>
      <c r="AE219" s="733"/>
      <c r="AF219" s="733"/>
      <c r="AG219" s="733" t="s">
        <v>125</v>
      </c>
      <c r="AH219" s="733" t="s">
        <v>149</v>
      </c>
      <c r="AI219" s="733"/>
      <c r="AJ219" s="733"/>
      <c r="AK219" s="733"/>
      <c r="AL219" s="733"/>
      <c r="AM219" s="733" t="s">
        <v>309</v>
      </c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81" t="str">
        <f>IFERROR(VLOOKUP(C219,科目・教員!$A$2:$B$342,2,0),"")</f>
        <v>ﾊﾟｳﾗ･ﾍﾞﾙｳﾞｧﾝｹﾞﾙ
ｸﾘｽ･ﾊﾟｰﾊﾑ</v>
      </c>
      <c r="D220" s="782"/>
      <c r="E220" s="750" t="str">
        <f>IFERROR(VLOOKUP(E219,科目・教員!$A$2:$B$342,2,0),"")</f>
        <v>水野　正之</v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>池田　真弓</v>
      </c>
      <c r="L220" s="747"/>
      <c r="M220" s="749" t="str">
        <f>IFERROR(VLOOKUP(M219,科目・教員!$A$2:$B$342,2,0),"")</f>
        <v>亀岡　智美</v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81" t="str">
        <f>VLOOKUP($C202,'2026年度(1年後期)'!$B$5:$N$207,COLUMN('2026年度(1年後期)'!$I$5)+1,0)&amp;""</f>
        <v>AC：101　BD：202</v>
      </c>
      <c r="D221" s="782"/>
      <c r="E221" s="750" t="str">
        <f>VLOOKUP($C202,'2026年度(2年後期)'!$B$5:$N$207,COLUMN('2026年度(2年後期)'!$I$5)+1,0)&amp;""</f>
        <v>201</v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>オンライン</v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849" t="s">
        <v>147</v>
      </c>
      <c r="D222" s="780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 t="s">
        <v>309</v>
      </c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804"/>
      <c r="D226" s="759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46336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46336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87" t="str">
        <f>VLOOKUP($C227,'2026年度(1年後期)'!$B$5:$N$207,COLUMN('2026年度(1年後期)'!$C$5),0)&amp;""</f>
        <v>日本人論</v>
      </c>
      <c r="D228" s="788"/>
      <c r="E228" s="800" t="str">
        <f>VLOOKUP($C227,'2026年度(2年後期)'!$B$5:$N$207,COLUMN('2026年度(2年後期)'!$C$5),0)&amp;""</f>
        <v>英語S</v>
      </c>
      <c r="F228" s="788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>助産学実習Ⅱ</v>
      </c>
      <c r="L228" s="769"/>
      <c r="M228" s="77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>成育看護学演習Ｂ
感染管理看護学演習Ｂ
成人看護学演習Ｂ
国際看護学演習Ｂ</v>
      </c>
      <c r="R228" s="768"/>
      <c r="S228" s="752" t="str">
        <f>VLOOKUP($C227,'2026年度(D23後期)'!$B$5:$N$207,COLUMN('2026年度(D23後期)'!$C$5),0)&amp;""</f>
        <v>特別研究</v>
      </c>
      <c r="T228" s="768"/>
      <c r="U228" s="20"/>
      <c r="W228" s="612" t="s">
        <v>224</v>
      </c>
      <c r="Z228" s="754" t="str">
        <f>A228</f>
        <v xml:space="preserve">１時限（09：20～10：50） </v>
      </c>
      <c r="AA228" s="733" t="s">
        <v>288</v>
      </c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 t="s">
        <v>155</v>
      </c>
      <c r="BA228" s="733" t="s">
        <v>156</v>
      </c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 t="s">
        <v>197</v>
      </c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85" t="str">
        <f>IFERROR(VLOOKUP(C228,科目・教員!$A$2:$B$342,2,0),"")</f>
        <v>川出　龍一</v>
      </c>
      <c r="D229" s="786"/>
      <c r="E229" s="799" t="str">
        <f>IFERROR(VLOOKUP(E228,科目・教員!$A$2:$B$342,2,0),"")</f>
        <v>ﾊﾟｳﾗ･ﾍﾞﾙｳﾞｧﾝｹﾙ</v>
      </c>
      <c r="F229" s="786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>池田　真弓</v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W229" s="612" t="s">
        <v>63</v>
      </c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85" t="str">
        <f>VLOOKUP($C227,'2026年度(1年後期)'!$B$5:$N$207,COLUMN('2026年度(1年後期)'!$C$5)+1,0)&amp;""</f>
        <v>101</v>
      </c>
      <c r="D230" s="786"/>
      <c r="E230" s="799" t="str">
        <f>VLOOKUP($C227,'2026年度(2年後期)'!$B$5:$N$207,COLUMN('2026年度(2年後期)'!$C$5)+1,0)&amp;""</f>
        <v>304</v>
      </c>
      <c r="F230" s="786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>精神：臨床講義室1</v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W230" s="612" t="s">
        <v>197</v>
      </c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92" t="s">
        <v>284</v>
      </c>
      <c r="D231" s="780"/>
      <c r="E231" s="792" t="s">
        <v>147</v>
      </c>
      <c r="F231" s="780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W231" s="612" t="s">
        <v>110</v>
      </c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>人体の構造と機能Ⅳ</v>
      </c>
      <c r="D232" s="768"/>
      <c r="E232" s="800" t="str">
        <f>VLOOKUP($C227,'2026年度(2年後期)'!$B$5:$N$207,COLUMN('2026年度(2年後期)'!$E$5),0)&amp;""</f>
        <v>英語Ⅳ</v>
      </c>
      <c r="F232" s="788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>助産学実習Ⅱ</v>
      </c>
      <c r="L232" s="769"/>
      <c r="M232" s="76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>成育看護学演習Ｂ
感染管理看護学演習Ｂ
成人看護学演習Ｂ
国際看護学演習Ｂ</v>
      </c>
      <c r="R232" s="768"/>
      <c r="S232" s="752" t="str">
        <f>VLOOKUP($C227,'2026年度(D23後期)'!$B$5:$N$207,COLUMN('2026年度(D23後期)'!$E$5),0)&amp;""</f>
        <v>特別研究</v>
      </c>
      <c r="T232" s="768"/>
      <c r="V232" s="651" t="s">
        <v>264</v>
      </c>
      <c r="W232" s="612"/>
      <c r="Z232" s="755" t="str">
        <f>A232</f>
        <v>２時限（11：00～12：30）</v>
      </c>
      <c r="AA232" s="733" t="s">
        <v>335</v>
      </c>
      <c r="AB232" s="733"/>
      <c r="AC232" s="733"/>
      <c r="AD232" s="733"/>
      <c r="AE232" s="733"/>
      <c r="AF232" s="733"/>
      <c r="AG232" s="733" t="s">
        <v>146</v>
      </c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 t="s">
        <v>156</v>
      </c>
      <c r="BB232" s="733"/>
      <c r="BC232" s="733"/>
      <c r="BD232" s="733"/>
      <c r="BE232" s="733"/>
      <c r="BF232" s="733"/>
      <c r="BG232" s="733"/>
      <c r="BH232" s="733"/>
      <c r="BI232" s="733"/>
      <c r="BJ232" s="733" t="s">
        <v>159</v>
      </c>
      <c r="BK232" s="733" t="s">
        <v>197</v>
      </c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>本間　典子</v>
      </c>
      <c r="D233" s="761"/>
      <c r="E233" s="799" t="str">
        <f>IFERROR(VLOOKUP(E232,科目・教員!$A$2:$B$342,2,0),"")</f>
        <v>ﾊﾟｳﾗ･ﾍﾞﾙｳﾞｧﾝｹﾙ</v>
      </c>
      <c r="F233" s="786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>池田　真弓</v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V233" s="651" t="s">
        <v>160</v>
      </c>
      <c r="W233" s="612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>101</v>
      </c>
      <c r="D234" s="761"/>
      <c r="E234" s="799" t="str">
        <f>VLOOKUP($C227,'2026年度(2年後期)'!$B$5:$N$207,COLUMN('2026年度(2年後期)'!$E$5)+1,0)&amp;""</f>
        <v>201</v>
      </c>
      <c r="F234" s="786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>精神：臨床講義室1</v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V234" s="651" t="s">
        <v>159</v>
      </c>
      <c r="W234" s="612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92" t="s">
        <v>147</v>
      </c>
      <c r="F235" s="780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V235" s="651" t="s">
        <v>161</v>
      </c>
      <c r="W235" s="612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>人間関係論</v>
      </c>
      <c r="D240" s="752"/>
      <c r="E240" s="757" t="str">
        <f>VLOOKUP($C227,'2026年度(2年後期)'!$B$5:$N$207,COLUMN('2026年度(2年後期)'!$G$5),0)&amp;""</f>
        <v>老年看護学概論</v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>助産学実習Ⅱ</v>
      </c>
      <c r="L240" s="753"/>
      <c r="M240" s="751" t="str">
        <f>VLOOKUP($C227,'2026年度(M1後期)'!$B$5:$N$207,COLUMN('2026年度(M1後期)'!$G$5),0)&amp;""</f>
        <v>がん看護学演習A-Ⅱ
成育看護学演習A-Ⅰ（小児）
感染症学特論
感染症学演習</v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>量的看護学研究法</v>
      </c>
      <c r="R240" s="752"/>
      <c r="S240" s="753" t="str">
        <f>VLOOKUP($C227,'2026年度(D23後期)'!$B$5:$N$207,COLUMN('2026年度(D23後期)'!$G$5),0)&amp;""</f>
        <v>特別研究</v>
      </c>
      <c r="T240" s="752"/>
      <c r="U240" s="665" t="s">
        <v>162</v>
      </c>
      <c r="Z240" s="755" t="str">
        <f>A240</f>
        <v>３時限（13：30～15：00）</v>
      </c>
      <c r="AA240" s="733" t="s">
        <v>158</v>
      </c>
      <c r="AB240" s="733"/>
      <c r="AC240" s="733"/>
      <c r="AD240" s="733"/>
      <c r="AE240" s="733"/>
      <c r="AF240" s="733"/>
      <c r="AG240" s="733" t="s">
        <v>314</v>
      </c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 t="s">
        <v>165</v>
      </c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 t="s">
        <v>166</v>
      </c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>小島　優子</v>
      </c>
      <c r="D241" s="748"/>
      <c r="E241" s="750" t="str">
        <f>IFERROR(VLOOKUP(E240,科目・教員!$A$2:$B$342,2,0),"")</f>
        <v>綿貫　成明</v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>池田　真弓</v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>柏木　公一</v>
      </c>
      <c r="R241" s="748"/>
      <c r="S241" s="747" t="str">
        <f>IFERROR(VLOOKUP(S240,科目・教員!$A$2:$B$342,2,0),"")</f>
        <v/>
      </c>
      <c r="T241" s="748"/>
      <c r="U241" s="665" t="s">
        <v>167</v>
      </c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>101</v>
      </c>
      <c r="D242" s="748"/>
      <c r="E242" s="750" t="str">
        <f>VLOOKUP($C227,'2026年度(2年後期)'!$B$5:$N$207,COLUMN('2026年度(2年後期)'!$G$5)+1,0)&amp;""</f>
        <v>201</v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>臨床講義室１</v>
      </c>
      <c r="R242" s="748"/>
      <c r="S242" s="747" t="str">
        <f>VLOOKUP($C227,'2026年度(D23後期)'!$B$5:$N$207,COLUMN('2026年度(D23後期)'!$G$5)+1,0)&amp;""</f>
        <v/>
      </c>
      <c r="T242" s="748"/>
      <c r="U242" s="665" t="s">
        <v>166</v>
      </c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58"/>
      <c r="D243" s="759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U243" s="665" t="s">
        <v>168</v>
      </c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83" t="str">
        <f>VLOOKUP($C227,'2026年度(1年後期)'!$B$5:$N$207,COLUMN('2026年度(1年後期)'!$I$5),0)&amp;""</f>
        <v>人体の構造と機能Ⅲ
(桑名先生①)</v>
      </c>
      <c r="D244" s="784"/>
      <c r="E244" s="757" t="str">
        <f>VLOOKUP($C227,'2026年度(2年後期)'!$B$5:$N$207,COLUMN('2026年度(2年後期)'!$I$5),0)&amp;""</f>
        <v>地域生活とヘルスプロモーション</v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>助産学実習Ⅱ</v>
      </c>
      <c r="L244" s="753"/>
      <c r="M244" s="751" t="str">
        <f>VLOOKUP($C227,'2026年度(M1後期)'!$B$5:$N$207,COLUMN('2026年度(M1後期)'!$I$5),0)&amp;""</f>
        <v>がん看護学演習A-Ⅱ
成育看護学演習A-Ⅰ
感染症学特論
感染症学演習</v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>量的看護学研究法</v>
      </c>
      <c r="R244" s="752"/>
      <c r="S244" s="753" t="str">
        <f>VLOOKUP($C227,'2026年度(D23後期)'!$B$5:$N$207,COLUMN('2026年度(D23後期)'!$I$5),0)&amp;""</f>
        <v>特別研究</v>
      </c>
      <c r="T244" s="752"/>
      <c r="Z244" s="755" t="str">
        <f>A244</f>
        <v>４時限（15：10～16：40）</v>
      </c>
      <c r="AA244" s="733" t="s">
        <v>91</v>
      </c>
      <c r="AB244" s="733"/>
      <c r="AC244" s="733"/>
      <c r="AD244" s="733"/>
      <c r="AE244" s="733"/>
      <c r="AF244" s="733"/>
      <c r="AG244" s="733" t="s">
        <v>305</v>
      </c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 t="s">
        <v>165</v>
      </c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 t="s">
        <v>166</v>
      </c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81" t="str">
        <f>IFERROR(VLOOKUP(C244,科目・教員!$A$2:$B$342,2,0),"")</f>
        <v/>
      </c>
      <c r="D245" s="782"/>
      <c r="E245" s="750" t="str">
        <f>IFERROR(VLOOKUP(E244,科目・教員!$A$2:$B$342,2,0),"")</f>
        <v>藤田　淳子</v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>池田　真弓</v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>柏木　公一</v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81" t="str">
        <f>VLOOKUP($C227,'2026年度(1年後期)'!$B$5:$N$207,COLUMN('2026年度(1年後期)'!$I$5)+1,0)&amp;""</f>
        <v>101</v>
      </c>
      <c r="D246" s="782"/>
      <c r="E246" s="750" t="str">
        <f>VLOOKUP($C227,'2026年度(2年後期)'!$B$5:$N$207,COLUMN('2026年度(2年後期)'!$I$5)+1,0)&amp;""</f>
        <v>201</v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>臨床講義室１</v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849" t="s">
        <v>260</v>
      </c>
      <c r="D247" s="780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83" t="str">
        <f>VLOOKUP($C227,'2026年度(1年後期)'!$B$5:$N$207,COLUMN('2026年度(1年後期)'!$K$5),0)&amp;""</f>
        <v>国語表現法</v>
      </c>
      <c r="D248" s="784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 t="s">
        <v>348</v>
      </c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81" t="str">
        <f>IFERROR(VLOOKUP(C248,科目・教員!$A$2:$B$342,2,0),"")</f>
        <v>末田　美香子</v>
      </c>
      <c r="D249" s="782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81" t="str">
        <f>VLOOKUP($C227,'2026年度(1年後期)'!$B$5:$N$207,COLUMN('2026年度(1年後期)'!$K$5)+1,0)&amp;""</f>
        <v>101</v>
      </c>
      <c r="D250" s="782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79" t="s">
        <v>147</v>
      </c>
      <c r="D251" s="780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5"/>
      <c r="B252" s="6"/>
      <c r="C252" s="791">
        <f>C227+1</f>
        <v>46337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46337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>疾病・病態論Ⅰ</v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>領域別実習</v>
      </c>
      <c r="H253" s="768"/>
      <c r="I253" s="800" t="str">
        <f>VLOOKUP($C252,'2026年度(4年後期)'!$B$5:$N$206,COLUMN('2026年度(4年後期)'!$C$5),0)&amp;""</f>
        <v>科学技術と医療
(石原先生)</v>
      </c>
      <c r="J253" s="788"/>
      <c r="K253" s="752" t="str">
        <f>VLOOKUP($C252,'2026年度(助産後期)'!$B$5:$N$207,COLUMN('2026年度(助産後期)'!$C$5),0)&amp;""</f>
        <v>助産学実習Ⅱ</v>
      </c>
      <c r="L253" s="769"/>
      <c r="M253" s="778" t="str">
        <f>VLOOKUP($C252,'2026年度(M1後期)'!$B$5:$N$207,COLUMN('2026年度(M1後期)'!$C$5),0)&amp;""</f>
        <v>看護情報・管理学演習A-Ⅰ
成育看護学演習A-Ⅳ（母性）</v>
      </c>
      <c r="N253" s="769"/>
      <c r="O253" s="771" t="str">
        <f>VLOOKUP($C252,'2026年度(M2後期)'!$B$5:$N$207,COLUMN('2026年度(M2後期)'!$C$5),0)&amp;""</f>
        <v>特別研究</v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>特別研究</v>
      </c>
      <c r="T253" s="768"/>
      <c r="U253" s="25"/>
      <c r="V253" s="20"/>
      <c r="Z253" s="754" t="str">
        <f>A253</f>
        <v xml:space="preserve">１時限（09：20～10：50） </v>
      </c>
      <c r="AA253" s="733" t="s">
        <v>247</v>
      </c>
      <c r="AB253" s="733"/>
      <c r="AC253" s="733"/>
      <c r="AD253" s="733"/>
      <c r="AE253" s="733"/>
      <c r="AF253" s="733"/>
      <c r="AG253" s="733" t="s">
        <v>347</v>
      </c>
      <c r="AH253" s="733"/>
      <c r="AI253" s="733"/>
      <c r="AJ253" s="733"/>
      <c r="AK253" s="733"/>
      <c r="AL253" s="733"/>
      <c r="AM253" s="736" t="s">
        <v>347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 t="s">
        <v>343</v>
      </c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>水野　正之</v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99" t="str">
        <f>IFERROR(VLOOKUP(I253,科目・教員!$A$2:$B$342,2,0),"")</f>
        <v/>
      </c>
      <c r="J254" s="786"/>
      <c r="K254" s="748" t="str">
        <f>IFERROR(VLOOKUP(K253,科目・教員!$A$2:$B$342,2,0),"")</f>
        <v>池田　真弓</v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7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>101</v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>母性:201･母小実　</v>
      </c>
      <c r="H255" s="761"/>
      <c r="I255" s="799" t="str">
        <f>VLOOKUP($C252,'2026年度(4年後期)'!$B$5:$N$206,COLUMN('2026年度(4年後期)'!$C$5)+1,0)&amp;""</f>
        <v>301(対面
または
リアタイ)</v>
      </c>
      <c r="J255" s="786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7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89"/>
      <c r="D256" s="790"/>
      <c r="E256" s="743"/>
      <c r="F256" s="765"/>
      <c r="G256" s="743"/>
      <c r="H256" s="765"/>
      <c r="I256" s="792" t="s">
        <v>147</v>
      </c>
      <c r="J256" s="780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8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>食と健康</v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>領域別実習</v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>助産学実習Ⅱ</v>
      </c>
      <c r="L257" s="769"/>
      <c r="M257" s="767" t="str">
        <f>VLOOKUP($C252,'2026年度(M1後期)'!$B$5:$N$207,COLUMN('2026年度(M1後期)'!$E$5),0)&amp;""</f>
        <v>看護情報・管理学演習A-Ⅰ
成育看護学演習A-Ⅳ（母性）</v>
      </c>
      <c r="N257" s="768"/>
      <c r="O257" s="752" t="str">
        <f>VLOOKUP($C252,'2026年度(M2後期)'!$B$5:$N$207,COLUMN('2026年度(M2後期)'!$E$5),0)&amp;""</f>
        <v>特別研究</v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>特別研究</v>
      </c>
      <c r="T257" s="768"/>
      <c r="U257" s="33"/>
      <c r="Z257" s="755" t="str">
        <f>A257</f>
        <v>２時限（11：00～12：30）</v>
      </c>
      <c r="AA257" s="733" t="s">
        <v>127</v>
      </c>
      <c r="AB257" s="733"/>
      <c r="AC257" s="733"/>
      <c r="AD257" s="733"/>
      <c r="AE257" s="733"/>
      <c r="AF257" s="733"/>
      <c r="AG257" s="733" t="s">
        <v>347</v>
      </c>
      <c r="AH257" s="733"/>
      <c r="AI257" s="733"/>
      <c r="AJ257" s="733"/>
      <c r="AK257" s="733"/>
      <c r="AL257" s="733"/>
      <c r="AM257" s="736" t="s">
        <v>347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>本間　典子</v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>池田　真弓</v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7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>101</v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>母性:201･母小実　</v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7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58"/>
      <c r="D260" s="759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8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83" t="str">
        <f>VLOOKUP($C252,'2026年度(1年後期)'!$B$5:$N$207,COLUMN('2026年度(1年後期)'!$G$5),0)&amp;""</f>
        <v>人間と教育</v>
      </c>
      <c r="D265" s="784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>領域別実習</v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>助産学実習Ⅱ</v>
      </c>
      <c r="L265" s="753"/>
      <c r="M265" s="751" t="str">
        <f>VLOOKUP($C252,'2026年度(M1後期)'!$B$5:$N$207,COLUMN('2026年度(M1後期)'!$G$5),0)&amp;""</f>
        <v>成人看護学演習A-Ⅰ</v>
      </c>
      <c r="N265" s="752"/>
      <c r="O265" s="753" t="str">
        <f>VLOOKUP($C252,'2026年度(M2後期)'!$B$5:$N$207,COLUMN('2026年度(M2後期)'!$G$5),0)&amp;""</f>
        <v>特別研究</v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>特別研究</v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6" t="s">
        <v>347</v>
      </c>
      <c r="AH265" s="733" t="s">
        <v>349</v>
      </c>
      <c r="AI265" s="733"/>
      <c r="AJ265" s="733"/>
      <c r="AK265" s="733"/>
      <c r="AL265" s="733"/>
      <c r="AM265" s="736" t="s">
        <v>347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81" t="str">
        <f>IFERROR(VLOOKUP(C265,科目・教員!$A$2:$B$342,2,0),"")</f>
        <v>神原　裕子</v>
      </c>
      <c r="D266" s="782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>池田　真弓</v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7"/>
      <c r="AH266" s="734"/>
      <c r="AI266" s="734"/>
      <c r="AJ266" s="734"/>
      <c r="AK266" s="734"/>
      <c r="AL266" s="734"/>
      <c r="AM266" s="737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81" t="str">
        <f>VLOOKUP($C252,'2026年度(1年後期)'!$B$5:$N$207,COLUMN('2026年度(1年後期)'!$G$5)+1,0)&amp;""</f>
        <v>202</v>
      </c>
      <c r="D267" s="782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>母性:201･母小実　</v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7"/>
      <c r="AH267" s="734"/>
      <c r="AI267" s="734"/>
      <c r="AJ267" s="734"/>
      <c r="AK267" s="734"/>
      <c r="AL267" s="734"/>
      <c r="AM267" s="737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92" t="s">
        <v>260</v>
      </c>
      <c r="D268" s="780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8"/>
      <c r="AH268" s="735"/>
      <c r="AI268" s="735"/>
      <c r="AJ268" s="735"/>
      <c r="AK268" s="735"/>
      <c r="AL268" s="735"/>
      <c r="AM268" s="738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83" t="str">
        <f>VLOOKUP($C252,'2026年度(1年後期)'!$B$5:$N$207,COLUMN('2026年度(1年後期)'!$I$5),0)&amp;""</f>
        <v>人間と教育</v>
      </c>
      <c r="D269" s="784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>領域別実習</v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>助産学実習Ⅱ</v>
      </c>
      <c r="L269" s="753"/>
      <c r="M269" s="751" t="str">
        <f>VLOOKUP($C252,'2026年度(M1後期)'!$B$5:$N$207,COLUMN('2026年度(M1後期)'!$I$5),0)&amp;""</f>
        <v>成人看護学演習A-Ⅰ</v>
      </c>
      <c r="N269" s="752"/>
      <c r="O269" s="753" t="str">
        <f>VLOOKUP($C252,'2026年度(M2後期)'!$B$5:$N$207,COLUMN('2026年度(M2後期)'!$I$5),0)&amp;""</f>
        <v>特別研究</v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>特別研究</v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6" t="s">
        <v>347</v>
      </c>
      <c r="AH269" s="733" t="s">
        <v>349</v>
      </c>
      <c r="AI269" s="733"/>
      <c r="AJ269" s="733"/>
      <c r="AK269" s="733"/>
      <c r="AL269" s="733"/>
      <c r="AM269" s="736" t="s">
        <v>347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81" t="str">
        <f>IFERROR(VLOOKUP(C269,科目・教員!$A$2:$B$342,2,0),"")</f>
        <v>神原　裕子</v>
      </c>
      <c r="D270" s="782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>池田　真弓</v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7"/>
      <c r="AH270" s="734"/>
      <c r="AI270" s="734"/>
      <c r="AJ270" s="734"/>
      <c r="AK270" s="734"/>
      <c r="AL270" s="734"/>
      <c r="AM270" s="737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81" t="str">
        <f>VLOOKUP($C252,'2026年度(1年後期)'!$B$5:$N$207,COLUMN('2026年度(1年後期)'!$I$5)+1,0)&amp;""</f>
        <v>202</v>
      </c>
      <c r="D271" s="782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>母性:201･母小実　</v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7"/>
      <c r="AH271" s="734"/>
      <c r="AI271" s="734"/>
      <c r="AJ271" s="734"/>
      <c r="AK271" s="734"/>
      <c r="AL271" s="734"/>
      <c r="AM271" s="737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92" t="s">
        <v>260</v>
      </c>
      <c r="D272" s="780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8"/>
      <c r="AH272" s="735"/>
      <c r="AI272" s="735"/>
      <c r="AJ272" s="735"/>
      <c r="AK272" s="735"/>
      <c r="AL272" s="735"/>
      <c r="AM272" s="738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>感染管理看護学演習A-Ⅱ</v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>301</v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89"/>
      <c r="D276" s="807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5"/>
      <c r="B277" s="6"/>
      <c r="C277" s="791">
        <f>C252+1</f>
        <v>46338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46338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>加齢と健康</v>
      </c>
      <c r="D278" s="768"/>
      <c r="E278" s="800" t="str">
        <f>VLOOKUP($C277,'2026年度(2年後期)'!$B$5:$N$207,COLUMN('2026年度(2年後期)'!$C$5),0)&amp;""</f>
        <v>地域生活とヘルスプロモーション</v>
      </c>
      <c r="F278" s="788"/>
      <c r="G278" s="771" t="str">
        <f>VLOOKUP($C277,'2026年度(3年後期)'!$B$5:$N$207,COLUMN('2026年度(3年後期)'!$C$5),0)&amp;""</f>
        <v>領域別実習</v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>助産学実習Ⅱ</v>
      </c>
      <c r="L278" s="769"/>
      <c r="M278" s="778" t="str">
        <f>VLOOKUP($C277,'2026年度(M1後期)'!$B$5:$N$207,COLUMN('2026年度(M1後期)'!$C$5),0)&amp;""</f>
        <v>がん看護学演習A-Ⅰ
感染症学特論
感染症学演習</v>
      </c>
      <c r="N278" s="769"/>
      <c r="O278" s="771" t="str">
        <f>VLOOKUP($C277,'2026年度(M2後期)'!$B$5:$N$207,COLUMN('2026年度(M2後期)'!$C$5),0)&amp;""</f>
        <v>特別研究</v>
      </c>
      <c r="P278" s="768"/>
      <c r="Q278" s="771" t="str">
        <f>VLOOKUP($C277,'2026年度(D1後期)'!$B$5:$N$207,COLUMN('2026年度(D1後期)'!$C$5),0)&amp;""</f>
        <v>看護情報・管理学演習Ｂ
長寿看護学演習Ｂ</v>
      </c>
      <c r="R278" s="768"/>
      <c r="S278" s="752" t="str">
        <f>VLOOKUP($C277,'2026年度(D23後期)'!$B$5:$N$207,COLUMN('2026年度(D23後期)'!$C$5),0)&amp;""</f>
        <v>特別研究</v>
      </c>
      <c r="T278" s="768"/>
      <c r="U278" s="20"/>
      <c r="Z278" s="754" t="str">
        <f>A278</f>
        <v xml:space="preserve">１時限（09：20～10：50） </v>
      </c>
      <c r="AA278" s="733" t="s">
        <v>345</v>
      </c>
      <c r="AB278" s="733"/>
      <c r="AC278" s="733"/>
      <c r="AD278" s="733"/>
      <c r="AE278" s="733"/>
      <c r="AF278" s="733"/>
      <c r="AG278" s="733" t="s">
        <v>305</v>
      </c>
      <c r="AH278" s="733"/>
      <c r="AI278" s="733"/>
      <c r="AJ278" s="733"/>
      <c r="AK278" s="733"/>
      <c r="AL278" s="733"/>
      <c r="AM278" s="733" t="s">
        <v>347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 t="s">
        <v>347</v>
      </c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>古川　彩子</v>
      </c>
      <c r="D279" s="761"/>
      <c r="E279" s="799" t="str">
        <f>IFERROR(VLOOKUP(E278,科目・教員!$A$2:$B$342,2,0),"")</f>
        <v>藤田　淳子</v>
      </c>
      <c r="F279" s="786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>池田　真弓</v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>101</v>
      </c>
      <c r="D280" s="761"/>
      <c r="E280" s="799" t="str">
        <f>VLOOKUP($C277,'2026年度(2年後期)'!$B$5:$N$207,COLUMN('2026年度(2年後期)'!$C$5)+1,0)&amp;""</f>
        <v>201</v>
      </c>
      <c r="F280" s="786"/>
      <c r="G280" s="762" t="str">
        <f>VLOOKUP($C277,'2026年度(3年後期)'!$B$5:$N$207,COLUMN('2026年度(3年後期)'!$C$5)+1,0)&amp;""</f>
        <v>母性:301･母小実</v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92" t="s">
        <v>147</v>
      </c>
      <c r="F281" s="793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>法と社会</v>
      </c>
      <c r="D282" s="768"/>
      <c r="E282" s="771" t="str">
        <f>VLOOKUP($C277,'2026年度(2年後期)'!$B$5:$N$207,COLUMN('2026年度(2年後期)'!$E$5),0)&amp;""</f>
        <v>薬物療法と看護</v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>助産学実習Ⅱ</v>
      </c>
      <c r="L282" s="769"/>
      <c r="M282" s="767" t="str">
        <f>VLOOKUP($C277,'2026年度(M1後期)'!$B$5:$N$207,COLUMN('2026年度(M1後期)'!$E$5),0)&amp;""</f>
        <v>がん看護学演習A-Ⅰ
感染症学特論
感染症学演習</v>
      </c>
      <c r="N282" s="768"/>
      <c r="O282" s="752" t="str">
        <f>VLOOKUP($C277,'2026年度(M2後期)'!$B$5:$N$207,COLUMN('2026年度(M2後期)'!$E$5),0)&amp;""</f>
        <v>特別研究</v>
      </c>
      <c r="P282" s="768"/>
      <c r="Q282" s="752" t="str">
        <f>VLOOKUP($C277,'2026年度(D1後期)'!$B$5:$N$207,COLUMN('2026年度(D1後期)'!$E$5),0)&amp;""</f>
        <v>看護情報・管理学演習Ｂ
長寿看護学演習Ｂ</v>
      </c>
      <c r="R282" s="768"/>
      <c r="S282" s="752" t="str">
        <f>VLOOKUP($C277,'2026年度(D23後期)'!$B$5:$N$207,COLUMN('2026年度(D23後期)'!$E$5),0)&amp;""</f>
        <v>特別研究</v>
      </c>
      <c r="T282" s="768"/>
      <c r="Z282" s="755" t="str">
        <f>A282</f>
        <v>２時限（11：00～12：30）</v>
      </c>
      <c r="AA282" s="733" t="s">
        <v>302</v>
      </c>
      <c r="AB282" s="733"/>
      <c r="AC282" s="733"/>
      <c r="AD282" s="733"/>
      <c r="AE282" s="733"/>
      <c r="AF282" s="733"/>
      <c r="AG282" s="733" t="s">
        <v>211</v>
      </c>
      <c r="AH282" s="733"/>
      <c r="AI282" s="733"/>
      <c r="AJ282" s="733"/>
      <c r="AK282" s="733"/>
      <c r="AL282" s="733"/>
      <c r="AM282" s="733" t="s">
        <v>347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 t="s">
        <v>347</v>
      </c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>渡辺　幹司</v>
      </c>
      <c r="D283" s="761"/>
      <c r="E283" s="762" t="str">
        <f>IFERROR(VLOOKUP(E282,科目・教員!$A$2:$B$342,2,0),"")</f>
        <v>本間　典子</v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>池田　真弓</v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>101</v>
      </c>
      <c r="D284" s="761"/>
      <c r="E284" s="762" t="str">
        <f>VLOOKUP($C277,'2026年度(2年後期)'!$B$5:$N$207,COLUMN('2026年度(2年後期)'!$E$5)+1,0)&amp;""</f>
        <v>201</v>
      </c>
      <c r="F284" s="761"/>
      <c r="G284" s="762" t="str">
        <f>VLOOKUP($C277,'2026年度(3年後期)'!$B$5:$N$207,COLUMN('2026年度(3年後期)'!$E$5)+1,0)&amp;""</f>
        <v>母性:301･母小実</v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>B型肝炎予防接種③
14:00～15:00</v>
      </c>
      <c r="D290" s="752"/>
      <c r="E290" s="757" t="str">
        <f>VLOOKUP($C277,'2026年度(2年後期)'!$B$5:$N$207,COLUMN('2026年度(2年後期)'!$G$5),0)&amp;""</f>
        <v>地域･在宅看護学概論</v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>助産学実習Ⅱ</v>
      </c>
      <c r="L290" s="753"/>
      <c r="M290" s="751" t="str">
        <f>VLOOKUP($C277,'2026年度(M1後期)'!$B$5:$N$207,COLUMN('2026年度(M1後期)'!$G$5),0)&amp;""</f>
        <v>感染症学特論
感染症学演習
成育看護学特論A-Ⅲ</v>
      </c>
      <c r="N290" s="752"/>
      <c r="O290" s="753" t="str">
        <f>VLOOKUP($C277,'2026年度(M2後期)'!$B$5:$N$207,COLUMN('2026年度(M2後期)'!$G$5),0)&amp;""</f>
        <v>特別研究</v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>特別研究</v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 t="s">
        <v>142</v>
      </c>
      <c r="AH290" s="733"/>
      <c r="AI290" s="733"/>
      <c r="AJ290" s="733"/>
      <c r="AK290" s="733"/>
      <c r="AL290" s="733"/>
      <c r="AM290" s="733" t="s">
        <v>347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 t="s">
        <v>347</v>
      </c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>藤田　淳子</v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>池田　真弓</v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>201</v>
      </c>
      <c r="F292" s="748"/>
      <c r="G292" s="750" t="str">
        <f>VLOOKUP($C277,'2026年度(3年後期)'!$B$5:$N$207,COLUMN('2026年度(3年後期)'!$G$5)+1,0)&amp;""</f>
        <v>母性:301･母小実</v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58"/>
      <c r="D293" s="759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>小児看護援助論Ⅰ</v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>助産学実習Ⅱ</v>
      </c>
      <c r="L294" s="753"/>
      <c r="M294" s="751" t="str">
        <f>VLOOKUP($C277,'2026年度(M1後期)'!$B$5:$N$207,COLUMN('2026年度(M1後期)'!$I$5),0)&amp;""</f>
        <v>感染症学特論
感染症学演習
成育看護学特論A-Ⅲ</v>
      </c>
      <c r="N294" s="752"/>
      <c r="O294" s="753" t="str">
        <f>VLOOKUP($C277,'2026年度(M2後期)'!$B$5:$N$207,COLUMN('2026年度(M2後期)'!$I$5),0)&amp;""</f>
        <v>特別研究</v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>特別研究</v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 t="s">
        <v>344</v>
      </c>
      <c r="AH294" s="733"/>
      <c r="AI294" s="733"/>
      <c r="AJ294" s="733"/>
      <c r="AK294" s="733"/>
      <c r="AL294" s="733"/>
      <c r="AM294" s="733" t="s">
        <v>347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 t="s">
        <v>347</v>
      </c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>遠藤　数江</v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>池田　真弓</v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>201</v>
      </c>
      <c r="F296" s="748"/>
      <c r="G296" s="750" t="str">
        <f>VLOOKUP($C277,'2026年度(3年後期)'!$B$5:$N$207,COLUMN('2026年度(3年後期)'!$I$5)+1,0)&amp;""</f>
        <v>母性:301･母小実</v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58"/>
      <c r="D297" s="759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5"/>
      <c r="B302" s="6"/>
      <c r="C302" s="791">
        <f>C277+1</f>
        <v>46339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42">
        <f>C302</f>
        <v>46339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>知の探求</v>
      </c>
      <c r="D303" s="768"/>
      <c r="E303" s="771" t="str">
        <f>VLOOKUP($C302,'2026年度(2年後期)'!$B$5:$N$207,COLUMN('2026年度(2年後期)'!$C$5),0)&amp;""</f>
        <v>精神看護学概論</v>
      </c>
      <c r="F303" s="768"/>
      <c r="G303" s="771" t="str">
        <f>VLOOKUP($C302,'2026年度(3年後期)'!$B$5:$N$207,COLUMN('2026年度(3年後期)'!$C$5),0)&amp;""</f>
        <v>領域別実習</v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>助産学実習Ⅱ</v>
      </c>
      <c r="L303" s="769"/>
      <c r="M303" s="778" t="str">
        <f>VLOOKUP($C302,'2026年度(M1後期)'!$B$5:$N$207,COLUMN('2026年度(M1後期)'!$C$5),0)&amp;""</f>
        <v>長寿看護学演習A-Ⅰ</v>
      </c>
      <c r="N303" s="769"/>
      <c r="O303" s="771" t="str">
        <f>VLOOKUP($C302,'2026年度(M2後期)'!$B$5:$N$207,COLUMN('2026年度(M2後期)'!$C$5),0)&amp;""</f>
        <v>感染管理看護学演習A-Ⅱ
特別研究</v>
      </c>
      <c r="P303" s="768"/>
      <c r="Q303" s="771" t="str">
        <f>VLOOKUP($C302,'2026年度(D1後期)'!$B$5:$N$207,COLUMN('2026年度(D1後期)'!$C$5),0)&amp;""</f>
        <v>精神看護学演習Ｂ</v>
      </c>
      <c r="R303" s="768"/>
      <c r="S303" s="752" t="str">
        <f>VLOOKUP($C302,'2026年度(D23後期)'!$B$5:$N$207,COLUMN('2026年度(D23後期)'!$C$5),0)&amp;""</f>
        <v>特別研究</v>
      </c>
      <c r="T303" s="768"/>
      <c r="U303" s="43"/>
      <c r="Z303" s="754" t="str">
        <f>A303</f>
        <v xml:space="preserve">１時限（09：20～10：50） </v>
      </c>
      <c r="AA303" s="733" t="s">
        <v>350</v>
      </c>
      <c r="AB303" s="733"/>
      <c r="AC303" s="733"/>
      <c r="AD303" s="733"/>
      <c r="AE303" s="733"/>
      <c r="AF303" s="733"/>
      <c r="AG303" s="733" t="s">
        <v>210</v>
      </c>
      <c r="AH303" s="733" t="s">
        <v>351</v>
      </c>
      <c r="AI303" s="733" t="s">
        <v>219</v>
      </c>
      <c r="AJ303" s="733" t="s">
        <v>219</v>
      </c>
      <c r="AK303" s="733" t="s">
        <v>219</v>
      </c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347</v>
      </c>
      <c r="AX303" s="733"/>
      <c r="AY303" s="733"/>
      <c r="AZ303" s="733" t="s">
        <v>352</v>
      </c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>須藤　恭子</v>
      </c>
      <c r="D304" s="761"/>
      <c r="E304" s="762" t="str">
        <f>IFERROR(VLOOKUP(E303,科目・教員!$A$2:$B$342,2,0),"")</f>
        <v>森　真喜子</v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>池田　真弓</v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>101</v>
      </c>
      <c r="D305" s="761"/>
      <c r="E305" s="762" t="str">
        <f>VLOOKUP($C302,'2026年度(2年後期)'!$B$5:$N$207,COLUMN('2026年度(2年後期)'!$C$5)+1,0)&amp;""</f>
        <v>201</v>
      </c>
      <c r="F305" s="761"/>
      <c r="G305" s="762" t="str">
        <f>VLOOKUP($C302,'2026年度(3年後期)'!$B$5:$N$207,COLUMN('2026年度(3年後期)'!$C$5)+1,0)&amp;""</f>
        <v>小児:202　母性:301　成人Ⅱ:203･204･205</v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>304</v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58"/>
      <c r="D306" s="803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>疫学・保健統計学Ⅱ</v>
      </c>
      <c r="D307" s="768"/>
      <c r="E307" s="771" t="str">
        <f>VLOOKUP($C302,'2026年度(2年後期)'!$B$5:$N$207,COLUMN('2026年度(2年後期)'!$E$5),0)&amp;""</f>
        <v>薬物療法と看護</v>
      </c>
      <c r="F307" s="768"/>
      <c r="G307" s="771" t="str">
        <f>VLOOKUP($C302,'2026年度(3年後期)'!$B$5:$N$207,COLUMN('2026年度(3年後期)'!$E$5),0)&amp;""</f>
        <v>領域別実習</v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>助産学実習Ⅱ</v>
      </c>
      <c r="L307" s="769"/>
      <c r="M307" s="767" t="str">
        <f>VLOOKUP($C302,'2026年度(M1後期)'!$B$5:$N$207,COLUMN('2026年度(M1後期)'!$E$5),0)&amp;""</f>
        <v>長寿看護学演習A-Ⅰ</v>
      </c>
      <c r="N307" s="768"/>
      <c r="O307" s="752" t="str">
        <f>VLOOKUP($C302,'2026年度(M2後期)'!$B$5:$N$207,COLUMN('2026年度(M2後期)'!$E$5),0)&amp;""</f>
        <v>感染管理看護学演習A-Ⅱ
特別研究</v>
      </c>
      <c r="P307" s="768"/>
      <c r="Q307" s="752" t="str">
        <f>VLOOKUP($C302,'2026年度(D1後期)'!$B$5:$N$207,COLUMN('2026年度(D1後期)'!$E$5),0)&amp;""</f>
        <v>精神看護学演習Ｂ</v>
      </c>
      <c r="R307" s="768"/>
      <c r="S307" s="752" t="str">
        <f>VLOOKUP($C302,'2026年度(D23後期)'!$B$5:$N$207,COLUMN('2026年度(D23後期)'!$E$5),0)&amp;""</f>
        <v>特別研究</v>
      </c>
      <c r="T307" s="768"/>
      <c r="U307" s="25"/>
      <c r="Z307" s="755" t="str">
        <f>A307</f>
        <v>２時限（11：00～12：30）</v>
      </c>
      <c r="AA307" s="733" t="s">
        <v>353</v>
      </c>
      <c r="AB307" s="733"/>
      <c r="AC307" s="733"/>
      <c r="AD307" s="733"/>
      <c r="AE307" s="733"/>
      <c r="AF307" s="733"/>
      <c r="AG307" s="733" t="s">
        <v>211</v>
      </c>
      <c r="AH307" s="733" t="s">
        <v>351</v>
      </c>
      <c r="AI307" s="733" t="s">
        <v>219</v>
      </c>
      <c r="AJ307" s="733" t="s">
        <v>219</v>
      </c>
      <c r="AK307" s="733" t="s">
        <v>219</v>
      </c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347</v>
      </c>
      <c r="AX307" s="733"/>
      <c r="AY307" s="733"/>
      <c r="AZ307" s="733" t="s">
        <v>352</v>
      </c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>柏木　公一</v>
      </c>
      <c r="D308" s="761"/>
      <c r="E308" s="762" t="str">
        <f>IFERROR(VLOOKUP(E307,科目・教員!$A$2:$B$342,2,0),"")</f>
        <v>本間　典子</v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>池田　真弓</v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>101</v>
      </c>
      <c r="D309" s="761"/>
      <c r="E309" s="762" t="str">
        <f>VLOOKUP($C302,'2026年度(2年後期)'!$B$5:$N$207,COLUMN('2026年度(2年後期)'!$E$5)+1,0)&amp;""</f>
        <v>201</v>
      </c>
      <c r="F309" s="761"/>
      <c r="G309" s="762" t="str">
        <f>VLOOKUP($C302,'2026年度(3年後期)'!$B$5:$N$207,COLUMN('2026年度(3年後期)'!$E$5)+1,0)&amp;""</f>
        <v>小児:202　母性:301　成人Ⅱ:203･204･205</v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>304</v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58"/>
      <c r="D310" s="759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83" t="str">
        <f>VLOOKUP($C302,'2026年度(1年後期)'!$B$5:$N$207,COLUMN('2026年度(1年後期)'!$G$5),0)&amp;""</f>
        <v>スポーツと健康</v>
      </c>
      <c r="D315" s="784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>領域別実習</v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>助産学実習Ⅱ</v>
      </c>
      <c r="L315" s="753"/>
      <c r="M315" s="751" t="str">
        <f>VLOOKUP($C302,'2026年度(M1後期)'!$B$5:$N$207,COLUMN('2026年度(M1後期)'!$G$5),0)&amp;""</f>
        <v>看護統計学</v>
      </c>
      <c r="N315" s="752"/>
      <c r="O315" s="753" t="str">
        <f>VLOOKUP($C302,'2026年度(M2後期)'!$B$5:$N$207,COLUMN('2026年度(M2後期)'!$G$5),0)&amp;""</f>
        <v>特別研究</v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>特別研究</v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 t="s">
        <v>351</v>
      </c>
      <c r="AI315" s="733" t="s">
        <v>219</v>
      </c>
      <c r="AJ315" s="733" t="s">
        <v>219</v>
      </c>
      <c r="AK315" s="733" t="s">
        <v>219</v>
      </c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 t="s">
        <v>347</v>
      </c>
      <c r="AX315" s="733"/>
      <c r="AY315" s="733"/>
      <c r="AZ315" s="733"/>
      <c r="BA315" s="733"/>
      <c r="BB315" s="733"/>
      <c r="BC315" s="733"/>
      <c r="BD315" s="733"/>
      <c r="BE315" s="733"/>
      <c r="BF315" s="733" t="s">
        <v>132</v>
      </c>
      <c r="BG315" s="733"/>
      <c r="BH315" s="733"/>
      <c r="BI315" s="733"/>
      <c r="BJ315" s="733"/>
      <c r="BK315" s="733"/>
      <c r="BL315" s="733"/>
      <c r="BM315" s="733"/>
      <c r="BN315" s="733" t="s">
        <v>277</v>
      </c>
      <c r="BO315" s="733" t="s">
        <v>277</v>
      </c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81" t="str">
        <f>IFERROR(VLOOKUP(C315,科目・教員!$A$2:$B$342,2,0),"")</f>
        <v>有賀　雅史</v>
      </c>
      <c r="D316" s="782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>池田　真弓</v>
      </c>
      <c r="L316" s="747"/>
      <c r="M316" s="749" t="str">
        <f>IFERROR(VLOOKUP(M315,科目・教員!$A$2:$B$342,2,0),"")</f>
        <v>柏木　公一</v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81" t="str">
        <f>VLOOKUP($C302,'2026年度(1年後期)'!$B$5:$N$207,COLUMN('2026年度(1年後期)'!$G$5)+1,0)&amp;""</f>
        <v>グラウンド･
アリーナ･
大講義室</v>
      </c>
      <c r="D317" s="782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>小児:202　母性:301　成人Ⅱ:203･204･205</v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>情報処理室</v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79" t="s">
        <v>280</v>
      </c>
      <c r="D318" s="780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83" t="str">
        <f>VLOOKUP($C302,'2026年度(1年後期)'!$B$5:$N$207,COLUMN('2026年度(1年後期)'!$I$5),0)&amp;""</f>
        <v>スポーツと健康</v>
      </c>
      <c r="D319" s="784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>領域別実習</v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>助産学実習Ⅱ</v>
      </c>
      <c r="L319" s="753"/>
      <c r="M319" s="751" t="str">
        <f>VLOOKUP($C302,'2026年度(M1後期)'!$B$5:$N$207,COLUMN('2026年度(M1後期)'!$I$5),0)&amp;""</f>
        <v>看護統計学</v>
      </c>
      <c r="N319" s="752"/>
      <c r="O319" s="753" t="str">
        <f>VLOOKUP($C302,'2026年度(M2後期)'!$B$5:$N$207,COLUMN('2026年度(M2後期)'!$I$5),0)&amp;""</f>
        <v>特別研究</v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>特別研究</v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 t="s">
        <v>219</v>
      </c>
      <c r="AJ319" s="733" t="s">
        <v>219</v>
      </c>
      <c r="AK319" s="733" t="s">
        <v>219</v>
      </c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 t="s">
        <v>347</v>
      </c>
      <c r="AX319" s="733"/>
      <c r="AY319" s="733"/>
      <c r="AZ319" s="733"/>
      <c r="BA319" s="733"/>
      <c r="BB319" s="733"/>
      <c r="BC319" s="733"/>
      <c r="BD319" s="733"/>
      <c r="BE319" s="733"/>
      <c r="BF319" s="733" t="s">
        <v>132</v>
      </c>
      <c r="BG319" s="733"/>
      <c r="BH319" s="733"/>
      <c r="BI319" s="733"/>
      <c r="BJ319" s="733"/>
      <c r="BK319" s="733"/>
      <c r="BL319" s="733"/>
      <c r="BM319" s="733"/>
      <c r="BN319" s="733" t="s">
        <v>277</v>
      </c>
      <c r="BO319" s="733" t="s">
        <v>277</v>
      </c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81" t="str">
        <f>IFERROR(VLOOKUP(C319,科目・教員!$A$2:$B$342,2,0),"")</f>
        <v>有賀　雅史</v>
      </c>
      <c r="D320" s="782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>池田　真弓</v>
      </c>
      <c r="L320" s="747"/>
      <c r="M320" s="749" t="str">
        <f>IFERROR(VLOOKUP(M319,科目・教員!$A$2:$B$342,2,0),"")</f>
        <v>柏木　公一</v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81" t="str">
        <f>VLOOKUP($C302,'2026年度(1年後期)'!$B$5:$N$207,COLUMN('2026年度(1年後期)'!$I$5)+1,0)&amp;""</f>
        <v>グラウンド･
アリーナ･
大講義室</v>
      </c>
      <c r="D321" s="782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>母性:301　成人Ⅱ:203･204･205</v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>情報処理室</v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79" t="s">
        <v>280</v>
      </c>
      <c r="D322" s="780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83" t="str">
        <f>VLOOKUP($C302,'2026年度(1年後期)'!$B$5:$N$207,COLUMN('2026年度(1年後期)'!$K$5),0)&amp;""</f>
        <v>脳と行動</v>
      </c>
      <c r="D323" s="784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613" t="s">
        <v>113</v>
      </c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 t="s">
        <v>230</v>
      </c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81" t="str">
        <f>IFERROR(VLOOKUP(C323,科目・教員!$A$2:$B$342,2,0),"")</f>
        <v>田中　健一</v>
      </c>
      <c r="D324" s="782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614" t="s">
        <v>232</v>
      </c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81" t="str">
        <f>VLOOKUP($C302,'2026年度(1年後期)'!$B$5:$N$207,COLUMN('2026年度(1年後期)'!$K$5)+1,0)&amp;""</f>
        <v>オンデマンド</v>
      </c>
      <c r="D325" s="782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613" t="s">
        <v>230</v>
      </c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79"/>
      <c r="D326" s="780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615" t="s">
        <v>123</v>
      </c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23"/>
      <c r="B327" s="24"/>
      <c r="C327" s="777">
        <f>C302+1</f>
        <v>46340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46340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89"/>
      <c r="D331" s="790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58"/>
      <c r="D343" s="759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58"/>
      <c r="D347" s="759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23"/>
      <c r="B352" s="24"/>
      <c r="C352" s="777">
        <f>C327+1</f>
        <v>46341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45">
        <f>C352</f>
        <v>46341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771" t="str">
        <f>VLOOKUP($C352,'2026年度(2年後期)'!$B$5:$N$207,COLUMN('2026年度(2年後期)'!$C$5),0)&amp;""</f>
        <v/>
      </c>
      <c r="F353" s="768"/>
      <c r="G353" s="771" t="str">
        <f>VLOOKUP($C352,'2026年度(3年後期)'!$B$5:$N$207,COLUMN('2026年度(3年後期)'!$C$5),0)&amp;""</f>
        <v/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/>
      </c>
      <c r="N353" s="769"/>
      <c r="O353" s="771" t="str">
        <f>VLOOKUP($C352,'2026年度(M2後期)'!$B$5:$N$207,COLUMN('2026年度(M2後期)'!$C$5),0)&amp;""</f>
        <v/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/>
      </c>
      <c r="T353" s="768"/>
      <c r="U353" s="21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62" t="str">
        <f>IFERROR(VLOOKUP(E353,科目・教員!$A$2:$B$342,2,0),"")</f>
        <v/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762" t="str">
        <f>VLOOKUP($C352,'2026年度(2年後期)'!$B$5:$N$207,COLUMN('2026年度(2年後期)'!$C$5)+1,0)&amp;""</f>
        <v/>
      </c>
      <c r="F355" s="761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58"/>
      <c r="D356" s="803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U356" s="21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/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/>
      </c>
      <c r="N357" s="768"/>
      <c r="O357" s="752" t="str">
        <f>VLOOKUP($C352,'2026年度(M2後期)'!$B$5:$N$207,COLUMN('2026年度(M2後期)'!$E$5),0)&amp;""</f>
        <v/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/>
      </c>
      <c r="T357" s="768"/>
      <c r="U357" s="21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852"/>
      <c r="J360" s="807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757" t="str">
        <f>VLOOKUP($C352,'2026年度(2年後期)'!$B$5:$N$207,COLUMN('2026年度(2年後期)'!$G$5),0)&amp;""</f>
        <v/>
      </c>
      <c r="F365" s="752"/>
      <c r="G365" s="757" t="str">
        <f>VLOOKUP($C352,'2026年度(3年後期)'!$B$5:$N$207,COLUMN('2026年度(3年後期)'!$G$5),0)&amp;""</f>
        <v/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/>
      </c>
      <c r="N365" s="752"/>
      <c r="O365" s="753" t="str">
        <f>VLOOKUP($C352,'2026年度(M2後期)'!$B$5:$N$207,COLUMN('2026年度(M2後期)'!$G$5),0)&amp;""</f>
        <v/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/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750" t="str">
        <f>IFERROR(VLOOKUP(E365,科目・教員!$A$2:$B$342,2,0),"")</f>
        <v/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750" t="str">
        <f>VLOOKUP($C352,'2026年度(2年後期)'!$B$5:$N$207,COLUMN('2026年度(2年後期)'!$G$5)+1,0)&amp;""</f>
        <v/>
      </c>
      <c r="F367" s="748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89"/>
      <c r="D368" s="807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/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/>
      </c>
      <c r="N369" s="752"/>
      <c r="O369" s="753" t="str">
        <f>VLOOKUP($C352,'2026年度(M2後期)'!$B$5:$N$207,COLUMN('2026年度(M2後期)'!$I$5),0)&amp;""</f>
        <v/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/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89"/>
      <c r="D372" s="807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5"/>
      <c r="B377" s="6"/>
      <c r="C377" s="791">
        <f>C352+1</f>
        <v>46342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46342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87" t="str">
        <f>VLOOKUP($C377,'2026年度(1年後期)'!$B$5:$N$207,COLUMN('2026年度(1年後期)'!$C$5),0)&amp;""</f>
        <v>心と発達</v>
      </c>
      <c r="D378" s="788"/>
      <c r="E378" s="771" t="str">
        <f>VLOOKUP($C377,'2026年度(2年後期)'!$B$5:$N$207,COLUMN('2026年度(2年後期)'!$C$5),0)&amp;""</f>
        <v>地域生活とヘルスプロモーション</v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>助産学実習Ⅱ</v>
      </c>
      <c r="L378" s="769"/>
      <c r="M378" s="778" t="str">
        <f>VLOOKUP($C377,'2026年度(M1後期)'!$B$5:$N$207,COLUMN('2026年度(M1後期)'!$C$5),0)&amp;""</f>
        <v>政策医療看護倫理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 t="s">
        <v>282</v>
      </c>
      <c r="AB378" s="733"/>
      <c r="AC378" s="733"/>
      <c r="AD378" s="733"/>
      <c r="AE378" s="733"/>
      <c r="AF378" s="733"/>
      <c r="AG378" s="733" t="s">
        <v>305</v>
      </c>
      <c r="AH378" s="733"/>
      <c r="AI378" s="733"/>
      <c r="AJ378" s="733"/>
      <c r="AK378" s="733"/>
      <c r="AL378" s="733"/>
      <c r="AM378" s="733" t="s">
        <v>347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347</v>
      </c>
      <c r="AX378" s="733"/>
      <c r="AY378" s="733"/>
      <c r="AZ378" s="733" t="s">
        <v>347</v>
      </c>
      <c r="BA378" s="733" t="s">
        <v>283</v>
      </c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 t="s">
        <v>354</v>
      </c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85" t="str">
        <f>IFERROR(VLOOKUP(C378,科目・教員!$A$2:$B$342,2,0),"")</f>
        <v>松本　聡子</v>
      </c>
      <c r="D379" s="786"/>
      <c r="E379" s="762" t="str">
        <f>IFERROR(VLOOKUP(E378,科目・教員!$A$2:$B$342,2,0),"")</f>
        <v>藤田　淳子</v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>池田　真弓</v>
      </c>
      <c r="L379" s="764"/>
      <c r="M379" s="760" t="str">
        <f>IFERROR(VLOOKUP(M378,科目・教員!$A$2:$B$342,2,0),"")</f>
        <v>来生　奈巳子</v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85" t="str">
        <f>VLOOKUP($C377,'2026年度(1年後期)'!$B$5:$N$207,COLUMN('2026年度(1年後期)'!$C$5)+1,0)&amp;""</f>
        <v>101</v>
      </c>
      <c r="D380" s="786"/>
      <c r="E380" s="762" t="str">
        <f>VLOOKUP($C377,'2026年度(2年後期)'!$B$5:$N$207,COLUMN('2026年度(2年後期)'!$C$5)+1,0)&amp;""</f>
        <v>201</v>
      </c>
      <c r="F380" s="761"/>
      <c r="G380" s="762" t="str">
        <f>VLOOKUP($C377,'2026年度(3年後期)'!$B$5:$N$207,COLUMN('2026年度(3年後期)'!$C$5)+1,0)&amp;""</f>
        <v>老Ⅰ:大講義室　母性:301･母小実</v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>臨床講義室1</v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92" t="s">
        <v>284</v>
      </c>
      <c r="D381" s="793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>食と健康</v>
      </c>
      <c r="D382" s="768"/>
      <c r="E382" s="771" t="str">
        <f>VLOOKUP($C377,'2026年度(2年後期)'!$B$5:$N$207,COLUMN('2026年度(2年後期)'!$E$5),0)&amp;""</f>
        <v>感染防止技術論</v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>助産学実習Ⅱ</v>
      </c>
      <c r="L382" s="769"/>
      <c r="M382" s="767" t="str">
        <f>VLOOKUP($C377,'2026年度(M1後期)'!$B$5:$N$207,COLUMN('2026年度(M1後期)'!$E$5),0)&amp;""</f>
        <v>政策医療看護倫理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 t="s">
        <v>355</v>
      </c>
      <c r="AB382" s="733"/>
      <c r="AC382" s="733"/>
      <c r="AD382" s="733"/>
      <c r="AE382" s="733"/>
      <c r="AF382" s="733"/>
      <c r="AG382" s="733" t="s">
        <v>202</v>
      </c>
      <c r="AH382" s="733"/>
      <c r="AI382" s="733"/>
      <c r="AJ382" s="733"/>
      <c r="AK382" s="733"/>
      <c r="AL382" s="733"/>
      <c r="AM382" s="733" t="s">
        <v>347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347</v>
      </c>
      <c r="AX382" s="733"/>
      <c r="AY382" s="733"/>
      <c r="AZ382" s="733" t="s">
        <v>347</v>
      </c>
      <c r="BA382" s="733" t="s">
        <v>283</v>
      </c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 t="s">
        <v>354</v>
      </c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>本間　典子</v>
      </c>
      <c r="D383" s="761"/>
      <c r="E383" s="762" t="str">
        <f>IFERROR(VLOOKUP(E382,科目・教員!$A$2:$B$342,2,0),"")</f>
        <v>網中　眞由美</v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>池田　真弓</v>
      </c>
      <c r="L383" s="764"/>
      <c r="M383" s="763" t="str">
        <f>IFERROR(VLOOKUP(M382,科目・教員!$A$2:$B$342,2,0),"")</f>
        <v>来生　奈巳子</v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>101</v>
      </c>
      <c r="D384" s="761"/>
      <c r="E384" s="762" t="str">
        <f>VLOOKUP($C377,'2026年度(2年後期)'!$B$5:$N$207,COLUMN('2026年度(2年後期)'!$E$5)+1,0)&amp;""</f>
        <v>201</v>
      </c>
      <c r="F384" s="761"/>
      <c r="G384" s="762" t="str">
        <f>VLOOKUP($C377,'2026年度(3年後期)'!$B$5:$N$207,COLUMN('2026年度(3年後期)'!$E$5)+1,0)&amp;""</f>
        <v>老Ⅰ:大講義室　母性:301･母小実</v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>臨床講義室1</v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>人体の構造と機能Ⅳ</v>
      </c>
      <c r="D390" s="752"/>
      <c r="E390" s="757" t="str">
        <f>VLOOKUP($C377,'2026年度(2年後期)'!$B$5:$N$207,COLUMN('2026年度(2年後期)'!$G$5),0)&amp;""</f>
        <v>小児看護援助論Ⅰ</v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>助産学実習Ⅱ</v>
      </c>
      <c r="L390" s="753"/>
      <c r="M390" s="751" t="str">
        <f>VLOOKUP($C377,'2026年度(M1後期)'!$B$5:$N$207,COLUMN('2026年度(M1後期)'!$G$5),0)&amp;""</f>
        <v>看護理論</v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 t="s">
        <v>335</v>
      </c>
      <c r="AB390" s="733"/>
      <c r="AC390" s="733"/>
      <c r="AD390" s="733"/>
      <c r="AE390" s="733"/>
      <c r="AF390" s="733"/>
      <c r="AG390" s="733" t="s">
        <v>356</v>
      </c>
      <c r="AH390" s="733"/>
      <c r="AI390" s="733"/>
      <c r="AJ390" s="733"/>
      <c r="AK390" s="733"/>
      <c r="AL390" s="733"/>
      <c r="AM390" s="733" t="s">
        <v>347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347</v>
      </c>
      <c r="AX390" s="733"/>
      <c r="AY390" s="733"/>
      <c r="AZ390" s="733" t="s">
        <v>347</v>
      </c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 t="s">
        <v>354</v>
      </c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>本間　典子</v>
      </c>
      <c r="D391" s="748"/>
      <c r="E391" s="750" t="str">
        <f>IFERROR(VLOOKUP(E390,科目・教員!$A$2:$B$342,2,0),"")</f>
        <v>遠藤　数江</v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>池田　真弓</v>
      </c>
      <c r="L391" s="747"/>
      <c r="M391" s="749" t="str">
        <f>IFERROR(VLOOKUP(M390,科目・教員!$A$2:$B$342,2,0),"")</f>
        <v>亀岡　智美</v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>101</v>
      </c>
      <c r="D392" s="748"/>
      <c r="E392" s="750" t="str">
        <f>VLOOKUP($C377,'2026年度(2年後期)'!$B$5:$N$207,COLUMN('2026年度(2年後期)'!$G$5)+1,0)&amp;""</f>
        <v>201</v>
      </c>
      <c r="F392" s="748"/>
      <c r="G392" s="750" t="str">
        <f>VLOOKUP($C377,'2026年度(3年後期)'!$B$5:$N$207,COLUMN('2026年度(3年後期)'!$G$5)+1,0)&amp;""</f>
        <v>老Ⅰ:大講義室　母性:301･母小実</v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>オンライン</v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83" t="str">
        <f>VLOOKUP($C377,'2026年度(1年後期)'!$B$5:$N$207,COLUMN('2026年度(1年後期)'!$I$5),0)&amp;""</f>
        <v>英語Ⅱ</v>
      </c>
      <c r="D394" s="784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>助産学実習Ⅱ</v>
      </c>
      <c r="L394" s="753"/>
      <c r="M394" s="751" t="str">
        <f>VLOOKUP($C377,'2026年度(M1後期)'!$B$5:$N$207,COLUMN('2026年度(M1後期)'!$I$5),0)&amp;""</f>
        <v>看護理論</v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 t="s">
        <v>149</v>
      </c>
      <c r="AB394" s="733"/>
      <c r="AC394" s="733"/>
      <c r="AD394" s="733"/>
      <c r="AE394" s="733"/>
      <c r="AF394" s="733"/>
      <c r="AG394" s="733"/>
      <c r="AH394" s="733" t="s">
        <v>149</v>
      </c>
      <c r="AI394" s="733"/>
      <c r="AJ394" s="733"/>
      <c r="AK394" s="733"/>
      <c r="AL394" s="733"/>
      <c r="AM394" s="733" t="s">
        <v>347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347</v>
      </c>
      <c r="AX394" s="733"/>
      <c r="AY394" s="733"/>
      <c r="AZ394" s="733" t="s">
        <v>347</v>
      </c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 t="s">
        <v>354</v>
      </c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81" t="str">
        <f>IFERROR(VLOOKUP(C394,科目・教員!$A$2:$B$342,2,0),"")</f>
        <v>ﾊﾟｳﾗ･ﾍﾞﾙｳﾞｧﾝｹﾞﾙ
ｸﾘｽ･ﾊﾟｰﾊﾑ</v>
      </c>
      <c r="D395" s="782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>池田　真弓</v>
      </c>
      <c r="L395" s="747"/>
      <c r="M395" s="749" t="str">
        <f>IFERROR(VLOOKUP(M394,科目・教員!$A$2:$B$342,2,0),"")</f>
        <v>亀岡　智美</v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81" t="str">
        <f>VLOOKUP($C377,'2026年度(1年後期)'!$B$5:$N$207,COLUMN('2026年度(1年後期)'!$I$5)+1,0)&amp;""</f>
        <v>AC：101　BD：２０２</v>
      </c>
      <c r="D396" s="782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>老Ⅰ:大講義室　母性:301･母小実</v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>オンライン</v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92" t="s">
        <v>147</v>
      </c>
      <c r="D397" s="793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83" t="str">
        <f>VLOOKUP($C377,'2026年度(1年後期)'!$B$5:$N$207,COLUMN('2026年度(1年後期)'!$K$5),0)&amp;""</f>
        <v>英語Ⅱ</v>
      </c>
      <c r="D398" s="784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>領域別実習</v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 t="s">
        <v>149</v>
      </c>
      <c r="AB398" s="733"/>
      <c r="AC398" s="733"/>
      <c r="AD398" s="733"/>
      <c r="AE398" s="733"/>
      <c r="AF398" s="733"/>
      <c r="AG398" s="733"/>
      <c r="AH398" s="733" t="s">
        <v>149</v>
      </c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 t="s">
        <v>354</v>
      </c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81" t="str">
        <f>IFERROR(VLOOKUP(C398,科目・教員!$A$2:$B$342,2,0),"")</f>
        <v>ﾊﾟｳﾗ･ﾍﾞﾙｳﾞｧﾝｹﾞﾙ
ｸﾘｽ･ﾊﾟｰﾊﾑ</v>
      </c>
      <c r="D399" s="782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81" t="str">
        <f>VLOOKUP($C377,'2026年度(1年後期)'!$B$5:$N$207,COLUMN('2026年度(1年後期)'!$K$5)+1,0)&amp;""</f>
        <v>AC：101　BD：202</v>
      </c>
      <c r="D400" s="782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>老Ⅰ:大講義室</v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92" t="s">
        <v>147</v>
      </c>
      <c r="D401" s="793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.75">
      <c r="A402" s="5"/>
      <c r="B402" s="6"/>
      <c r="C402" s="791">
        <f>C377+1</f>
        <v>46343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46343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>基礎看護学実習Ⅱ</v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>助産学実習Ⅱ</v>
      </c>
      <c r="L403" s="769"/>
      <c r="M403" s="77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>成育看護学演習Ｂ
感染管理看護学演習Ｂ
成人看護学演習Ｂ
国際看護学演習Ｂ</v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W403" s="612" t="s">
        <v>224</v>
      </c>
      <c r="Z403" s="754" t="str">
        <f>A403</f>
        <v xml:space="preserve">１時限（09：20～10：50） </v>
      </c>
      <c r="AA403" s="733"/>
      <c r="AB403" s="733"/>
      <c r="AC403" s="733"/>
      <c r="AD403" s="733" t="s">
        <v>194</v>
      </c>
      <c r="AE403" s="733"/>
      <c r="AF403" s="733"/>
      <c r="AG403" s="733" t="s">
        <v>347</v>
      </c>
      <c r="AH403" s="733"/>
      <c r="AI403" s="733"/>
      <c r="AJ403" s="733"/>
      <c r="AK403" s="733"/>
      <c r="AL403" s="733"/>
      <c r="AM403" s="733" t="s">
        <v>347</v>
      </c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 t="s">
        <v>156</v>
      </c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 t="s">
        <v>197</v>
      </c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>森下　純子</v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>池田　真弓</v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W404" s="612" t="s">
        <v>63</v>
      </c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>母性:201･母小実　
地域・在宅：在宅実</v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>精神：臨床講義室1</v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W405" s="612" t="s">
        <v>197</v>
      </c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58"/>
      <c r="D406" s="803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W406" s="612" t="s">
        <v>110</v>
      </c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87" t="str">
        <f>VLOOKUP($C402,'2026年度(1年後期)'!$B$5:$N$207,COLUMN('2026年度(1年後期)'!$E$5),0)&amp;""</f>
        <v>日本人論</v>
      </c>
      <c r="D407" s="788"/>
      <c r="E407" s="771" t="str">
        <f>VLOOKUP($C402,'2026年度(2年後期)'!$B$5:$N$207,COLUMN('2026年度(2年後期)'!$E$5),0)&amp;""</f>
        <v>基礎看護学実習Ⅱ</v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>助産学実習Ⅱ</v>
      </c>
      <c r="L407" s="769"/>
      <c r="M407" s="76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>成育看護学演習Ｂ
感染管理看護学演習Ｂ
成人看護学演習Ｂ
国際看護学演習Ｂ</v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V407" s="651" t="s">
        <v>264</v>
      </c>
      <c r="W407" s="612"/>
      <c r="Z407" s="755" t="str">
        <f>A407</f>
        <v>２時限（11：00～12：30）</v>
      </c>
      <c r="AA407" s="733" t="s">
        <v>288</v>
      </c>
      <c r="AB407" s="733"/>
      <c r="AC407" s="733"/>
      <c r="AD407" s="733" t="s">
        <v>194</v>
      </c>
      <c r="AE407" s="733"/>
      <c r="AF407" s="733"/>
      <c r="AG407" s="733" t="s">
        <v>347</v>
      </c>
      <c r="AH407" s="733"/>
      <c r="AI407" s="733"/>
      <c r="AJ407" s="733"/>
      <c r="AK407" s="733"/>
      <c r="AL407" s="733"/>
      <c r="AM407" s="733" t="s">
        <v>347</v>
      </c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 t="s">
        <v>156</v>
      </c>
      <c r="BB407" s="733"/>
      <c r="BC407" s="733"/>
      <c r="BD407" s="733"/>
      <c r="BE407" s="733"/>
      <c r="BF407" s="733"/>
      <c r="BG407" s="733"/>
      <c r="BH407" s="733"/>
      <c r="BI407" s="733"/>
      <c r="BJ407" s="733" t="s">
        <v>159</v>
      </c>
      <c r="BK407" s="733" t="s">
        <v>197</v>
      </c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85" t="str">
        <f>IFERROR(VLOOKUP(C407,科目・教員!$A$2:$B$342,2,0),"")</f>
        <v>川出　龍一</v>
      </c>
      <c r="D408" s="786"/>
      <c r="E408" s="762" t="str">
        <f>IFERROR(VLOOKUP(E407,科目・教員!$A$2:$B$342,2,0),"")</f>
        <v>森下　純子</v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>池田　真弓</v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V408" s="651" t="s">
        <v>160</v>
      </c>
      <c r="W408" s="612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85" t="str">
        <f>VLOOKUP($C402,'2026年度(1年後期)'!$B$5:$N$207,COLUMN('2026年度(1年後期)'!$E$5)+1,0)&amp;""</f>
        <v>101</v>
      </c>
      <c r="D409" s="786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>母性:201･母小実　
地域・在宅：在宅実</v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>精神：臨床講義室1</v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V409" s="651" t="s">
        <v>159</v>
      </c>
      <c r="W409" s="612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92" t="s">
        <v>284</v>
      </c>
      <c r="D410" s="793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V410" s="651" t="s">
        <v>161</v>
      </c>
      <c r="W410" s="612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>ジェンダー論</v>
      </c>
      <c r="D415" s="752"/>
      <c r="E415" s="757" t="str">
        <f>VLOOKUP($C402,'2026年度(2年後期)'!$B$5:$N$207,COLUMN('2026年度(2年後期)'!$G$5),0)&amp;""</f>
        <v>基礎看護学実習Ⅱ</v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>助産学実習Ⅱ</v>
      </c>
      <c r="L415" s="753"/>
      <c r="M415" s="751" t="str">
        <f>VLOOKUP($C402,'2026年度(M1後期)'!$B$5:$N$207,COLUMN('2026年度(M1後期)'!$G$5),0)&amp;""</f>
        <v>がん看護学演習A-Ⅱ
成育看護学演習A-Ⅰ（小児）
感染症学特論
感染症学演習</v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>量的看護学研究法</v>
      </c>
      <c r="R415" s="752"/>
      <c r="S415" s="753" t="str">
        <f>VLOOKUP($C402,'2026年度(D23後期)'!$B$5:$N$207,COLUMN('2026年度(D23後期)'!$G$5),0)&amp;""</f>
        <v>特別研究</v>
      </c>
      <c r="T415" s="752"/>
      <c r="U415" s="665" t="s">
        <v>162</v>
      </c>
      <c r="Z415" s="755" t="str">
        <f>A415</f>
        <v>３時限（13：30～15：00）</v>
      </c>
      <c r="AA415" s="733" t="s">
        <v>226</v>
      </c>
      <c r="AB415" s="733"/>
      <c r="AC415" s="733"/>
      <c r="AD415" s="733" t="s">
        <v>194</v>
      </c>
      <c r="AE415" s="733"/>
      <c r="AF415" s="733"/>
      <c r="AG415" s="733" t="s">
        <v>347</v>
      </c>
      <c r="AH415" s="733"/>
      <c r="AI415" s="733"/>
      <c r="AJ415" s="733"/>
      <c r="AK415" s="733"/>
      <c r="AL415" s="733"/>
      <c r="AM415" s="733" t="s">
        <v>347</v>
      </c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 t="s">
        <v>165</v>
      </c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 t="s">
        <v>166</v>
      </c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>小島　優子</v>
      </c>
      <c r="D416" s="748"/>
      <c r="E416" s="750" t="str">
        <f>IFERROR(VLOOKUP(E415,科目・教員!$A$2:$B$342,2,0),"")</f>
        <v>森下　純子</v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>池田　真弓</v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>柏木　公一</v>
      </c>
      <c r="R416" s="748"/>
      <c r="S416" s="747" t="str">
        <f>IFERROR(VLOOKUP(S415,科目・教員!$A$2:$B$342,2,0),"")</f>
        <v/>
      </c>
      <c r="T416" s="748"/>
      <c r="U416" s="665" t="s">
        <v>167</v>
      </c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>101</v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>母性:201･母小実　
地域・在宅：在宅実</v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>臨床講義室１</v>
      </c>
      <c r="R417" s="748"/>
      <c r="S417" s="747" t="str">
        <f>VLOOKUP($C402,'2026年度(D23後期)'!$B$5:$N$207,COLUMN('2026年度(D23後期)'!$G$5)+1,0)&amp;""</f>
        <v/>
      </c>
      <c r="T417" s="748"/>
      <c r="U417" s="665" t="s">
        <v>166</v>
      </c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58"/>
      <c r="D418" s="759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665" t="s">
        <v>168</v>
      </c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>保健行動論</v>
      </c>
      <c r="D419" s="752"/>
      <c r="E419" s="757" t="str">
        <f>VLOOKUP($C402,'2026年度(2年後期)'!$B$5:$N$207,COLUMN('2026年度(2年後期)'!$I$5),0)&amp;""</f>
        <v>基礎看護学実習Ⅱ</v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>助産学実習Ⅱ</v>
      </c>
      <c r="L419" s="753"/>
      <c r="M419" s="751" t="str">
        <f>VLOOKUP($C402,'2026年度(M1後期)'!$B$5:$N$207,COLUMN('2026年度(M1後期)'!$I$5),0)&amp;""</f>
        <v>がん看護学演習A-Ⅱ
成育看護学演習A-Ⅰ（小児）
感染症学特論
感染症学演習</v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>量的看護学研究法</v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 t="s">
        <v>357</v>
      </c>
      <c r="AB419" s="733"/>
      <c r="AC419" s="733"/>
      <c r="AD419" s="733" t="s">
        <v>194</v>
      </c>
      <c r="AE419" s="733"/>
      <c r="AF419" s="733"/>
      <c r="AG419" s="733" t="s">
        <v>347</v>
      </c>
      <c r="AH419" s="733"/>
      <c r="AI419" s="733"/>
      <c r="AJ419" s="733"/>
      <c r="AK419" s="733"/>
      <c r="AL419" s="733"/>
      <c r="AM419" s="733" t="s">
        <v>347</v>
      </c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 t="s">
        <v>165</v>
      </c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 t="s">
        <v>166</v>
      </c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>藤澤　雄太</v>
      </c>
      <c r="D420" s="748"/>
      <c r="E420" s="750" t="str">
        <f>IFERROR(VLOOKUP(E419,科目・教員!$A$2:$B$342,2,0),"")</f>
        <v>森下　純子</v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>池田　真弓</v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>柏木　公一</v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>101</v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>母性:201･母小実　
地域・在宅：在宅実</v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>臨床講義室１</v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58"/>
      <c r="D422" s="759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83" t="str">
        <f>VLOOKUP($C402,'2026年度(1年後期)'!$B$5:$N$207,COLUMN('2026年度(1年後期)'!$K$5),0)&amp;""</f>
        <v>国語表現法</v>
      </c>
      <c r="D423" s="784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 t="s">
        <v>348</v>
      </c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81" t="str">
        <f>IFERROR(VLOOKUP(C423,科目・教員!$A$2:$B$342,2,0),"")</f>
        <v>末田　美香子</v>
      </c>
      <c r="D424" s="782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81" t="str">
        <f>VLOOKUP($C402,'2026年度(1年後期)'!$B$5:$N$207,COLUMN('2026年度(1年後期)'!$K$5)+1,0)&amp;""</f>
        <v>101</v>
      </c>
      <c r="D425" s="782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79" t="s">
        <v>147</v>
      </c>
      <c r="D426" s="780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46344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46344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>疾病・病態論Ⅰ</v>
      </c>
      <c r="D428" s="768"/>
      <c r="E428" s="771" t="str">
        <f>VLOOKUP($C427,'2026年度(2年後期)'!$B$5:$N$207,COLUMN('2026年度(2年後期)'!$C$5),0)&amp;""</f>
        <v>基礎看護学実習Ⅱ</v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>助産学実習Ⅱ</v>
      </c>
      <c r="L428" s="769"/>
      <c r="M428" s="778" t="str">
        <f>VLOOKUP($C427,'2026年度(M1後期)'!$B$5:$N$207,COLUMN('2026年度(M1後期)'!$C$5),0)&amp;""</f>
        <v>看護情報・管理学演習A-Ⅰ
成育看護学演習A-Ⅳ（母性）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V428" s="651" t="s">
        <v>308</v>
      </c>
      <c r="Z428" s="754" t="str">
        <f>A428</f>
        <v xml:space="preserve">１時限（09：20～10：50） </v>
      </c>
      <c r="AA428" s="733" t="s">
        <v>247</v>
      </c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 t="s">
        <v>309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>水野　正之</v>
      </c>
      <c r="D429" s="761"/>
      <c r="E429" s="762" t="str">
        <f>IFERROR(VLOOKUP(E428,科目・教員!$A$2:$B$342,2,0),"")</f>
        <v>森下　純子</v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>池田　真弓</v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V429" s="651" t="s">
        <v>309</v>
      </c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>101</v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V430" s="651" t="s">
        <v>312</v>
      </c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58"/>
      <c r="D431" s="803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V431" s="651" t="s">
        <v>313</v>
      </c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疫学・保健統計学Ⅱ</v>
      </c>
      <c r="D432" s="768"/>
      <c r="E432" s="771" t="str">
        <f>VLOOKUP($C427,'2026年度(2年後期)'!$B$5:$N$207,COLUMN('2026年度(2年後期)'!$E$5),0)&amp;""</f>
        <v>基礎看護学実習Ⅱ</v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>助産学実習Ⅱ</v>
      </c>
      <c r="L432" s="769"/>
      <c r="M432" s="767" t="str">
        <f>VLOOKUP($C427,'2026年度(M1後期)'!$B$5:$N$207,COLUMN('2026年度(M1後期)'!$E$5),0)&amp;""</f>
        <v>看護情報・管理学演習A-Ⅰ
成育看護学演習A-Ⅳ（母性）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21"/>
      <c r="Z432" s="755" t="str">
        <f>A432</f>
        <v>２時限（11：00～12：30）</v>
      </c>
      <c r="AA432" s="733" t="s">
        <v>353</v>
      </c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 t="s">
        <v>309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>柏木　公一</v>
      </c>
      <c r="D433" s="761"/>
      <c r="E433" s="762" t="str">
        <f>IFERROR(VLOOKUP(E432,科目・教員!$A$2:$B$342,2,0),"")</f>
        <v>森下　純子</v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>池田　真弓</v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21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>101</v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21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 t="s">
        <v>309</v>
      </c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83" t="str">
        <f>VLOOKUP($C427,'2026年度(1年後期)'!$B$5:$N$207,COLUMN('2026年度(1年後期)'!$G$5),0)&amp;""</f>
        <v>人間と教育</v>
      </c>
      <c r="D440" s="784"/>
      <c r="E440" s="757" t="str">
        <f>VLOOKUP($C427,'2026年度(2年後期)'!$B$5:$N$207,COLUMN('2026年度(2年後期)'!$G$5),0)&amp;""</f>
        <v>基礎看護学実習Ⅱ</v>
      </c>
      <c r="F440" s="752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>助産学実習Ⅱ</v>
      </c>
      <c r="L440" s="753"/>
      <c r="M440" s="751" t="str">
        <f>VLOOKUP($C427,'2026年度(M1後期)'!$B$5:$N$207,COLUMN('2026年度(M1後期)'!$G$5),0)&amp;""</f>
        <v>成人看護学演習A-Ⅰ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V440" s="622" t="s">
        <v>88</v>
      </c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 t="s">
        <v>349</v>
      </c>
      <c r="AI440" s="733"/>
      <c r="AJ440" s="733"/>
      <c r="AK440" s="733"/>
      <c r="AL440" s="733"/>
      <c r="AM440" s="733" t="s">
        <v>309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 t="s">
        <v>166</v>
      </c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81" t="str">
        <f>IFERROR(VLOOKUP(C440,科目・教員!$A$2:$B$342,2,0),"")</f>
        <v>神原　裕子</v>
      </c>
      <c r="D441" s="782"/>
      <c r="E441" s="750" t="str">
        <f>IFERROR(VLOOKUP(E440,科目・教員!$A$2:$B$342,2,0),"")</f>
        <v>森下　純子</v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>池田　真弓</v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V441" s="622" t="s">
        <v>261</v>
      </c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81" t="str">
        <f>VLOOKUP($C427,'2026年度(1年後期)'!$B$5:$N$207,COLUMN('2026年度(1年後期)'!$G$5)+1,0)&amp;""</f>
        <v>202</v>
      </c>
      <c r="D442" s="782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V442" s="622" t="s">
        <v>166</v>
      </c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92" t="s">
        <v>260</v>
      </c>
      <c r="D443" s="793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V443" s="622" t="s">
        <v>192</v>
      </c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83" t="str">
        <f>VLOOKUP($C427,'2026年度(1年後期)'!$B$5:$N$207,COLUMN('2026年度(1年後期)'!$I$5),0)&amp;""</f>
        <v>人間と教育</v>
      </c>
      <c r="D444" s="784"/>
      <c r="E444" s="757" t="str">
        <f>VLOOKUP($C427,'2026年度(2年後期)'!$B$5:$N$207,COLUMN('2026年度(2年後期)'!$I$5),0)&amp;""</f>
        <v>基礎看護学実習Ⅱ</v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>助産学実習Ⅱ</v>
      </c>
      <c r="L444" s="753"/>
      <c r="M444" s="751" t="str">
        <f>VLOOKUP($C427,'2026年度(M1後期)'!$B$5:$N$207,COLUMN('2026年度(M1後期)'!$I$5),0)&amp;""</f>
        <v>成人看護学演習A-Ⅰ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 t="s">
        <v>349</v>
      </c>
      <c r="AI444" s="733"/>
      <c r="AJ444" s="733"/>
      <c r="AK444" s="733"/>
      <c r="AL444" s="733"/>
      <c r="AM444" s="733" t="s">
        <v>309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81" t="str">
        <f>IFERROR(VLOOKUP(C444,科目・教員!$A$2:$B$342,2,0),"")</f>
        <v>神原　裕子</v>
      </c>
      <c r="D445" s="782"/>
      <c r="E445" s="750" t="str">
        <f>IFERROR(VLOOKUP(E444,科目・教員!$A$2:$B$342,2,0),"")</f>
        <v>森下　純子</v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>池田　真弓</v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81" t="str">
        <f>VLOOKUP($C427,'2026年度(1年後期)'!$B$5:$N$207,COLUMN('2026年度(1年後期)'!$I$5)+1,0)&amp;""</f>
        <v>202</v>
      </c>
      <c r="D446" s="782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92" t="s">
        <v>260</v>
      </c>
      <c r="D447" s="793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 t="s">
        <v>309</v>
      </c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46345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46345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>人体の構造と機能Ⅳ</v>
      </c>
      <c r="D453" s="768"/>
      <c r="E453" s="771" t="str">
        <f>VLOOKUP($C452,'2026年度(2年後期)'!$B$5:$N$207,COLUMN('2026年度(2年後期)'!$C$5),0)&amp;""</f>
        <v>基礎看護学実習Ⅱ</v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>助産学実習Ⅱ</v>
      </c>
      <c r="L453" s="769"/>
      <c r="M453" s="778" t="str">
        <f>VLOOKUP($C452,'2026年度(M1後期)'!$B$5:$N$207,COLUMN('2026年度(M1後期)'!$C$5),0)&amp;""</f>
        <v>がん看護学演習A-Ⅲ
感染症学特論
感染症学演習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>看護情報・管理学演習Ｂ
長寿看護学演習Ｂ</v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V453" s="651" t="s">
        <v>308</v>
      </c>
      <c r="Z453" s="754" t="str">
        <f>A453</f>
        <v xml:space="preserve">１時限（09：20～10：50） </v>
      </c>
      <c r="AA453" s="733" t="s">
        <v>335</v>
      </c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 t="s">
        <v>309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 t="s">
        <v>354</v>
      </c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>本間　典子</v>
      </c>
      <c r="D454" s="761"/>
      <c r="E454" s="762" t="str">
        <f>IFERROR(VLOOKUP(E453,科目・教員!$A$2:$B$342,2,0),"")</f>
        <v>森下　純子</v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>池田　真弓</v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V454" s="651" t="s">
        <v>309</v>
      </c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>101</v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>老Ⅰ:大講義室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>がん：臨床講義室1</v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V455" s="651" t="s">
        <v>312</v>
      </c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V456" s="651" t="s">
        <v>313</v>
      </c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>生命倫理</v>
      </c>
      <c r="D457" s="768"/>
      <c r="E457" s="771" t="str">
        <f>VLOOKUP($C452,'2026年度(2年後期)'!$B$5:$N$207,COLUMN('2026年度(2年後期)'!$E$5),0)&amp;""</f>
        <v>基礎看護学実習Ⅱ</v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>助産学実習Ⅱ</v>
      </c>
      <c r="L457" s="769"/>
      <c r="M457" s="767" t="str">
        <f>VLOOKUP($C452,'2026年度(M1後期)'!$B$5:$N$207,COLUMN('2026年度(M1後期)'!$E$5),0)&amp;""</f>
        <v>がん看護学演習A-Ⅰ
感染症学特論
感染症学演習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>看護情報・管理学演習Ｂ
長寿看護学演習Ｂ</v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 t="s">
        <v>201</v>
      </c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 t="s">
        <v>309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 t="s">
        <v>354</v>
      </c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>小島　優子</v>
      </c>
      <c r="D458" s="761"/>
      <c r="E458" s="762" t="str">
        <f>IFERROR(VLOOKUP(E457,科目・教員!$A$2:$B$342,2,0),"")</f>
        <v>森下　純子</v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>池田　真弓</v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>101</v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>老Ⅰ:大講義室</v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 t="s">
        <v>309</v>
      </c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>食と健康</v>
      </c>
      <c r="D465" s="752"/>
      <c r="E465" s="757" t="str">
        <f>VLOOKUP($C452,'2026年度(2年後期)'!$B$5:$N$207,COLUMN('2026年度(2年後期)'!$G$5),0)&amp;""</f>
        <v>基礎看護学実習Ⅱ</v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>助産学実習Ⅱ</v>
      </c>
      <c r="L465" s="753"/>
      <c r="M465" s="751" t="str">
        <f>VLOOKUP($C452,'2026年度(M1後期)'!$B$5:$N$207,COLUMN('2026年度(M1後期)'!$G$5),0)&amp;""</f>
        <v>感染症学特論
感染症学演習
成育看護学特論A-Ⅲ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Z465" s="755" t="str">
        <f>A465</f>
        <v>３時限（13：30～15：00）</v>
      </c>
      <c r="AA465" s="733" t="s">
        <v>127</v>
      </c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 t="s">
        <v>309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 t="s">
        <v>354</v>
      </c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>本間　典子</v>
      </c>
      <c r="D466" s="748"/>
      <c r="E466" s="750" t="str">
        <f>IFERROR(VLOOKUP(E465,科目・教員!$A$2:$B$342,2,0),"")</f>
        <v>森下　純子</v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>池田　真弓</v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>101</v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>老Ⅰ:大講義室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58"/>
      <c r="D468" s="759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83" t="str">
        <f>VLOOKUP($C452,'2026年度(1年後期)'!$B$5:$N$207,COLUMN('2026年度(1年後期)'!$I$5),0)&amp;""</f>
        <v>中国語</v>
      </c>
      <c r="D469" s="784"/>
      <c r="E469" s="757" t="str">
        <f>VLOOKUP($C452,'2026年度(2年後期)'!$B$5:$N$207,COLUMN('2026年度(2年後期)'!$I$5),0)&amp;""</f>
        <v>基礎看護学実習Ⅱ</v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>助産学実習Ⅱ</v>
      </c>
      <c r="L469" s="753"/>
      <c r="M469" s="751" t="str">
        <f>VLOOKUP($C452,'2026年度(M1後期)'!$B$5:$N$207,COLUMN('2026年度(M1後期)'!$I$5),0)&amp;""</f>
        <v>感染症学特論
感染症学演習
成育看護学特論A-Ⅲ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 t="s">
        <v>258</v>
      </c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 t="s">
        <v>309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 t="s">
        <v>354</v>
      </c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81" t="str">
        <f>IFERROR(VLOOKUP(C469,科目・教員!$A$2:$B$342,2,0),"")</f>
        <v>黄　馨逸</v>
      </c>
      <c r="D470" s="782"/>
      <c r="E470" s="750" t="str">
        <f>IFERROR(VLOOKUP(E469,科目・教員!$A$2:$B$342,2,0),"")</f>
        <v>森下　純子</v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>池田　真弓</v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81" t="str">
        <f>VLOOKUP($C452,'2026年度(1年後期)'!$B$5:$N$207,COLUMN('2026年度(1年後期)'!$I$5)+1,0)&amp;""</f>
        <v>101</v>
      </c>
      <c r="D471" s="782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>老Ⅰ:大講義室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92" t="s">
        <v>260</v>
      </c>
      <c r="D472" s="793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83" t="str">
        <f>VLOOKUP($C452,'2026年度(1年後期)'!$B$5:$N$207,COLUMN('2026年度(1年後期)'!$K$5),0)&amp;""</f>
        <v>中国語</v>
      </c>
      <c r="D473" s="784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>領域別実習</v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 t="s">
        <v>258</v>
      </c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 t="s">
        <v>309</v>
      </c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 t="s">
        <v>354</v>
      </c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81" t="str">
        <f>IFERROR(VLOOKUP(C473,科目・教員!$A$2:$B$342,2,0),"")</f>
        <v>黄　馨逸</v>
      </c>
      <c r="D474" s="782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81" t="str">
        <f>VLOOKUP($C452,'2026年度(1年後期)'!$B$5:$N$207,COLUMN('2026年度(1年後期)'!$K$5)+1,0)&amp;""</f>
        <v>101</v>
      </c>
      <c r="D475" s="782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>老Ⅰ:大講義室</v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92" t="s">
        <v>260</v>
      </c>
      <c r="D476" s="793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5"/>
      <c r="B477" s="6"/>
      <c r="C477" s="791">
        <f>C452+1</f>
        <v>46346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42">
        <f>C477</f>
        <v>46346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>保健行動論</v>
      </c>
      <c r="D478" s="768"/>
      <c r="E478" s="771" t="str">
        <f>VLOOKUP($C477,'2026年度(2年後期)'!$B$5:$N$207,COLUMN('2026年度(2年後期)'!$C$5),0)&amp;""</f>
        <v>基礎看護学実習Ⅱ</v>
      </c>
      <c r="F478" s="768"/>
      <c r="G478" s="771" t="str">
        <f>VLOOKUP($C477,'2026年度(3年後期)'!$B$5:$N$207,COLUMN('2026年度(3年後期)'!$C$5),0)&amp;""</f>
        <v>領域別実習</v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>助産学実習Ⅱ</v>
      </c>
      <c r="L478" s="769"/>
      <c r="M478" s="778" t="str">
        <f>VLOOKUP($C477,'2026年度(M1後期)'!$B$5:$N$207,COLUMN('2026年度(M1後期)'!$C$5),0)&amp;""</f>
        <v>看護継続教育
長寿看護学演習A-Ⅰ</v>
      </c>
      <c r="N478" s="769"/>
      <c r="O478" s="771" t="str">
        <f>VLOOKUP($C477,'2026年度(M2後期)'!$B$5:$N$207,COLUMN('2026年度(M2後期)'!$C$5),0)&amp;""</f>
        <v>感染管理看護学演習A-Ⅱ
特別研究</v>
      </c>
      <c r="P478" s="768"/>
      <c r="Q478" s="771" t="str">
        <f>VLOOKUP($C477,'2026年度(D1後期)'!$B$5:$N$207,COLUMN('2026年度(D1後期)'!$C$5),0)&amp;""</f>
        <v>精神看護学演習Ｂ</v>
      </c>
      <c r="R478" s="768"/>
      <c r="S478" s="752" t="str">
        <f>VLOOKUP($C477,'2026年度(D23後期)'!$B$5:$N$207,COLUMN('2026年度(D23後期)'!$C$5),0)&amp;""</f>
        <v>特別研究</v>
      </c>
      <c r="T478" s="768"/>
      <c r="U478" s="25"/>
      <c r="V478" s="628" t="s">
        <v>358</v>
      </c>
      <c r="W478" s="651" t="s">
        <v>308</v>
      </c>
      <c r="Z478" s="754" t="str">
        <f>A478</f>
        <v xml:space="preserve">１時限（09：20～10：50） </v>
      </c>
      <c r="AA478" s="733" t="s">
        <v>357</v>
      </c>
      <c r="AB478" s="733" t="s">
        <v>359</v>
      </c>
      <c r="AC478" s="733"/>
      <c r="AD478" s="733"/>
      <c r="AE478" s="733"/>
      <c r="AF478" s="733"/>
      <c r="AG478" s="733" t="s">
        <v>359</v>
      </c>
      <c r="AH478" s="733" t="s">
        <v>359</v>
      </c>
      <c r="AI478" s="733" t="s">
        <v>359</v>
      </c>
      <c r="AJ478" s="733" t="s">
        <v>359</v>
      </c>
      <c r="AK478" s="733" t="s">
        <v>359</v>
      </c>
      <c r="AL478" s="733"/>
      <c r="AM478" s="733" t="s">
        <v>309</v>
      </c>
      <c r="AN478" s="733" t="s">
        <v>359</v>
      </c>
      <c r="AO478" s="733" t="s">
        <v>359</v>
      </c>
      <c r="AP478" s="733" t="s">
        <v>359</v>
      </c>
      <c r="AQ478" s="733" t="s">
        <v>359</v>
      </c>
      <c r="AR478" s="733" t="s">
        <v>359</v>
      </c>
      <c r="AS478" s="733" t="s">
        <v>359</v>
      </c>
      <c r="AT478" s="733" t="s">
        <v>359</v>
      </c>
      <c r="AU478" s="733" t="s">
        <v>359</v>
      </c>
      <c r="AV478" s="733" t="s">
        <v>359</v>
      </c>
      <c r="AW478" s="733" t="s">
        <v>359</v>
      </c>
      <c r="AX478" s="733" t="s">
        <v>359</v>
      </c>
      <c r="AY478" s="733"/>
      <c r="AZ478" s="733"/>
      <c r="BA478" s="733" t="s">
        <v>126</v>
      </c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 t="s">
        <v>347</v>
      </c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>藤澤　雄太</v>
      </c>
      <c r="D479" s="761"/>
      <c r="E479" s="762" t="str">
        <f>IFERROR(VLOOKUP(E478,科目・教員!$A$2:$B$342,2,0),"")</f>
        <v>森下　純子</v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>池田　真弓</v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626" t="s">
        <v>360</v>
      </c>
      <c r="W479" s="651" t="s">
        <v>309</v>
      </c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>101</v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>母性:研修1</v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>臨床講義室1</v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626" t="s">
        <v>361</v>
      </c>
      <c r="W480" s="651" t="s">
        <v>312</v>
      </c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626" t="s">
        <v>362</v>
      </c>
      <c r="W481" s="651" t="s">
        <v>313</v>
      </c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>法と社会</v>
      </c>
      <c r="D482" s="768"/>
      <c r="E482" s="771" t="str">
        <f>VLOOKUP($C477,'2026年度(2年後期)'!$B$5:$N$207,COLUMN('2026年度(2年後期)'!$E$5),0)&amp;""</f>
        <v>基礎看護学実習Ⅱ</v>
      </c>
      <c r="F482" s="768"/>
      <c r="G482" s="771" t="str">
        <f>VLOOKUP($C477,'2026年度(3年後期)'!$B$5:$N$207,COLUMN('2026年度(3年後期)'!$E$5),0)&amp;""</f>
        <v>領域別実習</v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>助産学実習Ⅱ</v>
      </c>
      <c r="L482" s="769"/>
      <c r="M482" s="767" t="str">
        <f>VLOOKUP($C477,'2026年度(M1後期)'!$B$5:$N$207,COLUMN('2026年度(M1後期)'!$E$5),0)&amp;""</f>
        <v>長寿看護学演習A-Ⅰ</v>
      </c>
      <c r="N482" s="768"/>
      <c r="O482" s="752" t="str">
        <f>VLOOKUP($C477,'2026年度(M2後期)'!$B$5:$N$207,COLUMN('2026年度(M2後期)'!$E$5),0)&amp;""</f>
        <v>感染管理看護学演習A-Ⅱ
特別研究</v>
      </c>
      <c r="P482" s="768"/>
      <c r="Q482" s="752" t="str">
        <f>VLOOKUP($C477,'2026年度(D1後期)'!$B$5:$N$207,COLUMN('2026年度(D1後期)'!$E$5),0)&amp;""</f>
        <v>精神看護学演習Ｂ</v>
      </c>
      <c r="R482" s="768"/>
      <c r="S482" s="752" t="str">
        <f>VLOOKUP($C477,'2026年度(D23後期)'!$B$5:$N$207,COLUMN('2026年度(D23後期)'!$E$5),0)&amp;""</f>
        <v>特別研究</v>
      </c>
      <c r="T482" s="768"/>
      <c r="U482" s="21"/>
      <c r="V482" s="626" t="s">
        <v>186</v>
      </c>
      <c r="Z482" s="755" t="str">
        <f>A482</f>
        <v>２時限（11：00～12：30）</v>
      </c>
      <c r="AA482" s="733" t="s">
        <v>302</v>
      </c>
      <c r="AB482" s="733" t="s">
        <v>359</v>
      </c>
      <c r="AC482" s="733"/>
      <c r="AD482" s="733"/>
      <c r="AE482" s="733"/>
      <c r="AF482" s="733"/>
      <c r="AG482" s="733" t="s">
        <v>359</v>
      </c>
      <c r="AH482" s="733" t="s">
        <v>359</v>
      </c>
      <c r="AI482" s="733" t="s">
        <v>359</v>
      </c>
      <c r="AJ482" s="733" t="s">
        <v>359</v>
      </c>
      <c r="AK482" s="733" t="s">
        <v>359</v>
      </c>
      <c r="AL482" s="733"/>
      <c r="AM482" s="733" t="s">
        <v>309</v>
      </c>
      <c r="AN482" s="733" t="s">
        <v>359</v>
      </c>
      <c r="AO482" s="733" t="s">
        <v>359</v>
      </c>
      <c r="AP482" s="733" t="s">
        <v>359</v>
      </c>
      <c r="AQ482" s="733" t="s">
        <v>359</v>
      </c>
      <c r="AR482" s="733" t="s">
        <v>359</v>
      </c>
      <c r="AS482" s="733" t="s">
        <v>359</v>
      </c>
      <c r="AT482" s="733" t="s">
        <v>359</v>
      </c>
      <c r="AU482" s="733" t="s">
        <v>359</v>
      </c>
      <c r="AV482" s="733" t="s">
        <v>359</v>
      </c>
      <c r="AW482" s="733" t="s">
        <v>359</v>
      </c>
      <c r="AX482" s="733" t="s">
        <v>359</v>
      </c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 t="s">
        <v>347</v>
      </c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>渡辺　幹司</v>
      </c>
      <c r="D483" s="761"/>
      <c r="E483" s="762" t="str">
        <f>IFERROR(VLOOKUP(E482,科目・教員!$A$2:$B$342,2,0),"")</f>
        <v>森下　純子</v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>池田　真弓</v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626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>101</v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>母性:研修1</v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626" t="s">
        <v>363</v>
      </c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58"/>
      <c r="D485" s="759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626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626"/>
      <c r="Z486" s="755" t="str">
        <f>A486</f>
        <v>昼休み（12：30～13：30）</v>
      </c>
      <c r="AA486" s="733"/>
      <c r="AB486" s="733" t="s">
        <v>359</v>
      </c>
      <c r="AC486" s="733"/>
      <c r="AD486" s="733"/>
      <c r="AE486" s="733"/>
      <c r="AF486" s="733"/>
      <c r="AG486" s="733" t="s">
        <v>359</v>
      </c>
      <c r="AH486" s="733" t="s">
        <v>359</v>
      </c>
      <c r="AI486" s="733" t="s">
        <v>359</v>
      </c>
      <c r="AJ486" s="733" t="s">
        <v>359</v>
      </c>
      <c r="AK486" s="733" t="s">
        <v>359</v>
      </c>
      <c r="AL486" s="733"/>
      <c r="AM486" s="733" t="s">
        <v>309</v>
      </c>
      <c r="AN486" s="733" t="s">
        <v>359</v>
      </c>
      <c r="AO486" s="733" t="s">
        <v>359</v>
      </c>
      <c r="AP486" s="733" t="s">
        <v>359</v>
      </c>
      <c r="AQ486" s="733" t="s">
        <v>359</v>
      </c>
      <c r="AR486" s="733" t="s">
        <v>359</v>
      </c>
      <c r="AS486" s="733" t="s">
        <v>359</v>
      </c>
      <c r="AT486" s="733" t="s">
        <v>359</v>
      </c>
      <c r="AU486" s="733" t="s">
        <v>359</v>
      </c>
      <c r="AV486" s="733" t="s">
        <v>359</v>
      </c>
      <c r="AW486" s="733" t="s">
        <v>359</v>
      </c>
      <c r="AX486" s="733" t="s">
        <v>359</v>
      </c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626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626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626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83" t="str">
        <f>VLOOKUP($C477,'2026年度(1年後期)'!$B$5:$N$207,COLUMN('2026年度(1年後期)'!$G$5),0)&amp;""</f>
        <v>スポーツと健康</v>
      </c>
      <c r="D490" s="784"/>
      <c r="E490" s="757" t="str">
        <f>VLOOKUP($C477,'2026年度(2年後期)'!$B$5:$N$207,COLUMN('2026年度(2年後期)'!$G$5),0)&amp;""</f>
        <v>基礎看護学実習Ⅱ</v>
      </c>
      <c r="F490" s="752"/>
      <c r="G490" s="757" t="str">
        <f>VLOOKUP($C477,'2026年度(3年後期)'!$B$5:$N$207,COLUMN('2026年度(3年後期)'!$G$5),0)&amp;""</f>
        <v>領域別実習</v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>助産学実習Ⅱ</v>
      </c>
      <c r="L490" s="753"/>
      <c r="M490" s="751" t="str">
        <f>VLOOKUP($C477,'2026年度(M1後期)'!$B$5:$N$207,COLUMN('2026年度(M1後期)'!$G$5),0)&amp;""</f>
        <v>看護統計学</v>
      </c>
      <c r="N490" s="752"/>
      <c r="O490" s="753" t="str">
        <f>VLOOKUP($C477,'2026年度(M2後期)'!$B$5:$N$207,COLUMN('2026年度(M2後期)'!$G$5),0)&amp;""</f>
        <v>特別研究</v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>特別研究</v>
      </c>
      <c r="T490" s="752"/>
      <c r="U490" s="601" t="s">
        <v>315</v>
      </c>
      <c r="V490" s="626"/>
      <c r="Z490" s="755" t="str">
        <f>A490</f>
        <v>３時限（13：30～15：00）</v>
      </c>
      <c r="AA490" s="733"/>
      <c r="AB490" s="733" t="s">
        <v>359</v>
      </c>
      <c r="AC490" s="733"/>
      <c r="AD490" s="733"/>
      <c r="AE490" s="733"/>
      <c r="AF490" s="733"/>
      <c r="AG490" s="733" t="s">
        <v>359</v>
      </c>
      <c r="AH490" s="733" t="s">
        <v>359</v>
      </c>
      <c r="AI490" s="733" t="s">
        <v>359</v>
      </c>
      <c r="AJ490" s="733" t="s">
        <v>359</v>
      </c>
      <c r="AK490" s="733" t="s">
        <v>359</v>
      </c>
      <c r="AL490" s="733"/>
      <c r="AM490" s="733" t="s">
        <v>309</v>
      </c>
      <c r="AN490" s="733" t="s">
        <v>359</v>
      </c>
      <c r="AO490" s="733" t="s">
        <v>359</v>
      </c>
      <c r="AP490" s="733" t="s">
        <v>359</v>
      </c>
      <c r="AQ490" s="733" t="s">
        <v>359</v>
      </c>
      <c r="AR490" s="733" t="s">
        <v>359</v>
      </c>
      <c r="AS490" s="733" t="s">
        <v>359</v>
      </c>
      <c r="AT490" s="733" t="s">
        <v>359</v>
      </c>
      <c r="AU490" s="733" t="s">
        <v>359</v>
      </c>
      <c r="AV490" s="733" t="s">
        <v>359</v>
      </c>
      <c r="AW490" s="733" t="s">
        <v>364</v>
      </c>
      <c r="AX490" s="733" t="s">
        <v>364</v>
      </c>
      <c r="AY490" s="733"/>
      <c r="AZ490" s="733" t="s">
        <v>352</v>
      </c>
      <c r="BA490" s="733"/>
      <c r="BB490" s="733"/>
      <c r="BC490" s="733"/>
      <c r="BD490" s="733"/>
      <c r="BE490" s="733"/>
      <c r="BF490" s="733" t="s">
        <v>132</v>
      </c>
      <c r="BG490" s="733"/>
      <c r="BH490" s="733"/>
      <c r="BI490" s="733"/>
      <c r="BJ490" s="733"/>
      <c r="BK490" s="733"/>
      <c r="BL490" s="733"/>
      <c r="BM490" s="733"/>
      <c r="BN490" s="733" t="s">
        <v>277</v>
      </c>
      <c r="BO490" s="733" t="s">
        <v>277</v>
      </c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81" t="str">
        <f>IFERROR(VLOOKUP(C490,科目・教員!$A$2:$B$342,2,0),"")</f>
        <v>有賀　雅史</v>
      </c>
      <c r="D491" s="782"/>
      <c r="E491" s="750" t="str">
        <f>IFERROR(VLOOKUP(E490,科目・教員!$A$2:$B$342,2,0),"")</f>
        <v>森下　純子</v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>池田　真弓</v>
      </c>
      <c r="L491" s="747"/>
      <c r="M491" s="749" t="str">
        <f>IFERROR(VLOOKUP(M490,科目・教員!$A$2:$B$342,2,0),"")</f>
        <v>柏木　公一</v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601" t="s">
        <v>364</v>
      </c>
      <c r="V491" s="626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81" t="str">
        <f>VLOOKUP($C477,'2026年度(1年後期)'!$B$5:$N$207,COLUMN('2026年度(1年後期)'!$G$5)+1,0)&amp;""</f>
        <v>グラウンド･
アリーナ･
大講義室</v>
      </c>
      <c r="D492" s="782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>304</v>
      </c>
      <c r="L492" s="747"/>
      <c r="M492" s="749" t="str">
        <f>VLOOKUP($C477,'2026年度(M1後期)'!$B$5:$N$207,COLUMN('2026年度(M1後期)'!$G$5)+1,0)&amp;""</f>
        <v>情報処理室</v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601" t="s">
        <v>341</v>
      </c>
      <c r="V492" s="626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79" t="s">
        <v>280</v>
      </c>
      <c r="D493" s="780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601" t="s">
        <v>319</v>
      </c>
      <c r="V493" s="626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83" t="str">
        <f>VLOOKUP($C477,'2026年度(1年後期)'!$B$5:$N$207,COLUMN('2026年度(1年後期)'!$I$5),0)&amp;""</f>
        <v>スポーツと健康</v>
      </c>
      <c r="D494" s="784"/>
      <c r="E494" s="757" t="str">
        <f>VLOOKUP($C477,'2026年度(2年後期)'!$B$5:$N$207,COLUMN('2026年度(2年後期)'!$I$5),0)&amp;""</f>
        <v>基礎看護学実習Ⅱ</v>
      </c>
      <c r="F494" s="752"/>
      <c r="G494" s="757" t="str">
        <f>VLOOKUP($C477,'2026年度(3年後期)'!$B$5:$N$207,COLUMN('2026年度(3年後期)'!$I$5),0)&amp;""</f>
        <v>領域別実習</v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>助産学実習Ⅱ</v>
      </c>
      <c r="L494" s="753"/>
      <c r="M494" s="751" t="str">
        <f>VLOOKUP($C477,'2026年度(M1後期)'!$B$5:$N$207,COLUMN('2026年度(M1後期)'!$I$5),0)&amp;""</f>
        <v>看護統計学</v>
      </c>
      <c r="N494" s="752"/>
      <c r="O494" s="753" t="str">
        <f>VLOOKUP($C477,'2026年度(M2後期)'!$B$5:$N$207,COLUMN('2026年度(M2後期)'!$I$5),0)&amp;""</f>
        <v>特別研究</v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>特別研究</v>
      </c>
      <c r="T494" s="752"/>
      <c r="U494" s="601"/>
      <c r="V494" s="626"/>
      <c r="Z494" s="755" t="str">
        <f>A494</f>
        <v>４時限（15：10～16：40）</v>
      </c>
      <c r="AA494" s="733"/>
      <c r="AB494" s="733" t="s">
        <v>359</v>
      </c>
      <c r="AC494" s="733"/>
      <c r="AD494" s="733"/>
      <c r="AE494" s="733"/>
      <c r="AF494" s="733"/>
      <c r="AG494" s="733" t="s">
        <v>359</v>
      </c>
      <c r="AH494" s="733" t="s">
        <v>359</v>
      </c>
      <c r="AI494" s="733" t="s">
        <v>359</v>
      </c>
      <c r="AJ494" s="733" t="s">
        <v>359</v>
      </c>
      <c r="AK494" s="733" t="s">
        <v>359</v>
      </c>
      <c r="AL494" s="733"/>
      <c r="AM494" s="733" t="s">
        <v>309</v>
      </c>
      <c r="AN494" s="733" t="s">
        <v>359</v>
      </c>
      <c r="AO494" s="733" t="s">
        <v>359</v>
      </c>
      <c r="AP494" s="733" t="s">
        <v>359</v>
      </c>
      <c r="AQ494" s="733" t="s">
        <v>359</v>
      </c>
      <c r="AR494" s="733" t="s">
        <v>359</v>
      </c>
      <c r="AS494" s="733" t="s">
        <v>359</v>
      </c>
      <c r="AT494" s="733" t="s">
        <v>359</v>
      </c>
      <c r="AU494" s="733" t="s">
        <v>359</v>
      </c>
      <c r="AV494" s="733" t="s">
        <v>359</v>
      </c>
      <c r="AW494" s="733" t="s">
        <v>364</v>
      </c>
      <c r="AX494" s="733" t="s">
        <v>364</v>
      </c>
      <c r="AY494" s="733"/>
      <c r="AZ494" s="733" t="s">
        <v>352</v>
      </c>
      <c r="BA494" s="733"/>
      <c r="BB494" s="733"/>
      <c r="BC494" s="733"/>
      <c r="BD494" s="733"/>
      <c r="BE494" s="733"/>
      <c r="BF494" s="733" t="s">
        <v>132</v>
      </c>
      <c r="BG494" s="733"/>
      <c r="BH494" s="733"/>
      <c r="BI494" s="733"/>
      <c r="BJ494" s="733"/>
      <c r="BK494" s="733"/>
      <c r="BL494" s="733"/>
      <c r="BM494" s="733"/>
      <c r="BN494" s="733" t="s">
        <v>277</v>
      </c>
      <c r="BO494" s="733" t="s">
        <v>277</v>
      </c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81" t="str">
        <f>IFERROR(VLOOKUP(C494,科目・教員!$A$2:$B$342,2,0),"")</f>
        <v>有賀　雅史</v>
      </c>
      <c r="D495" s="782"/>
      <c r="E495" s="750" t="str">
        <f>IFERROR(VLOOKUP(E494,科目・教員!$A$2:$B$342,2,0),"")</f>
        <v>森下　純子</v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>池田　真弓</v>
      </c>
      <c r="L495" s="747"/>
      <c r="M495" s="749" t="str">
        <f>IFERROR(VLOOKUP(M494,科目・教員!$A$2:$B$342,2,0),"")</f>
        <v>柏木　公一</v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601"/>
      <c r="V495" s="626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81" t="str">
        <f>VLOOKUP($C477,'2026年度(1年後期)'!$B$5:$N$207,COLUMN('2026年度(1年後期)'!$I$5)+1,0)&amp;""</f>
        <v>グラウンド･
アリーナ･
大講義室</v>
      </c>
      <c r="D496" s="782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>304</v>
      </c>
      <c r="L496" s="747"/>
      <c r="M496" s="749" t="str">
        <f>VLOOKUP($C477,'2026年度(M1後期)'!$B$5:$N$207,COLUMN('2026年度(M1後期)'!$I$5)+1,0)&amp;""</f>
        <v>情報処理室</v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601"/>
      <c r="V496" s="626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79" t="s">
        <v>280</v>
      </c>
      <c r="D497" s="780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601"/>
      <c r="V497" s="626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83" t="str">
        <f>VLOOKUP($C477,'2026年度(1年後期)'!$B$5:$N$207,COLUMN('2026年度(1年後期)'!$K$5),0)&amp;""</f>
        <v>脳と行動</v>
      </c>
      <c r="D498" s="784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601"/>
      <c r="V498" s="626"/>
      <c r="Z498" s="755" t="str">
        <f>A498</f>
        <v>５時限（16：50～18：20）</v>
      </c>
      <c r="AA498" s="733"/>
      <c r="AB498" s="733" t="s">
        <v>359</v>
      </c>
      <c r="AC498" s="733"/>
      <c r="AD498" s="733"/>
      <c r="AE498" s="733"/>
      <c r="AF498" s="733"/>
      <c r="AG498" s="733" t="s">
        <v>359</v>
      </c>
      <c r="AH498" s="733" t="s">
        <v>359</v>
      </c>
      <c r="AI498" s="733" t="s">
        <v>359</v>
      </c>
      <c r="AJ498" s="733" t="s">
        <v>359</v>
      </c>
      <c r="AK498" s="733" t="s">
        <v>359</v>
      </c>
      <c r="AL498" s="733"/>
      <c r="AM498" s="733" t="s">
        <v>309</v>
      </c>
      <c r="AN498" s="733" t="s">
        <v>359</v>
      </c>
      <c r="AO498" s="733" t="s">
        <v>359</v>
      </c>
      <c r="AP498" s="733" t="s">
        <v>359</v>
      </c>
      <c r="AQ498" s="733" t="s">
        <v>359</v>
      </c>
      <c r="AR498" s="733" t="s">
        <v>359</v>
      </c>
      <c r="AS498" s="733" t="s">
        <v>359</v>
      </c>
      <c r="AT498" s="733" t="s">
        <v>359</v>
      </c>
      <c r="AU498" s="733" t="s">
        <v>359</v>
      </c>
      <c r="AV498" s="733" t="s">
        <v>359</v>
      </c>
      <c r="AW498" s="733" t="s">
        <v>364</v>
      </c>
      <c r="AX498" s="733" t="s">
        <v>364</v>
      </c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81" t="str">
        <f>IFERROR(VLOOKUP(C498,科目・教員!$A$2:$B$342,2,0),"")</f>
        <v>田中　健一</v>
      </c>
      <c r="D499" s="782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601"/>
      <c r="V499" s="626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81" t="str">
        <f>VLOOKUP($C477,'2026年度(1年後期)'!$B$5:$N$207,COLUMN('2026年度(1年後期)'!$K$5)+1,0)&amp;""</f>
        <v>オンデマンド</v>
      </c>
      <c r="D500" s="782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601"/>
      <c r="V500" s="626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853"/>
      <c r="D501" s="85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618"/>
      <c r="V501" s="627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23"/>
      <c r="B502" s="24"/>
      <c r="C502" s="777">
        <f>C477+1</f>
        <v>46347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46347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629" t="s">
        <v>365</v>
      </c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629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629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89"/>
      <c r="D506" s="807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629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630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630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630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630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63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63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63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63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63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63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63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58"/>
      <c r="D518" s="759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63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63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63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63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58"/>
      <c r="D522" s="759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63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63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63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63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63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23"/>
      <c r="B527" s="24"/>
      <c r="C527" s="777">
        <f>C502+1</f>
        <v>46348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45">
        <f>C527</f>
        <v>46348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/>
      </c>
      <c r="N528" s="769"/>
      <c r="O528" s="771" t="str">
        <f>VLOOKUP($C527,'2026年度(M2後期)'!$B$5:$N$207,COLUMN('2026年度(M2後期)'!$C$5),0)&amp;""</f>
        <v/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/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58"/>
      <c r="D531" s="803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/>
      </c>
      <c r="N532" s="768"/>
      <c r="O532" s="752" t="str">
        <f>VLOOKUP($C527,'2026年度(M2後期)'!$B$5:$N$207,COLUMN('2026年度(M2後期)'!$E$5),0)&amp;""</f>
        <v/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/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852"/>
      <c r="J535" s="807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/>
      </c>
      <c r="N540" s="752"/>
      <c r="O540" s="753" t="str">
        <f>VLOOKUP($C527,'2026年度(M2後期)'!$B$5:$N$207,COLUMN('2026年度(M2後期)'!$G$5),0)&amp;""</f>
        <v/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/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89"/>
      <c r="D543" s="807"/>
      <c r="E543" s="743"/>
      <c r="F543" s="744"/>
      <c r="G543" s="743"/>
      <c r="H543" s="744"/>
      <c r="I543" s="794"/>
      <c r="J543" s="759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/>
      </c>
      <c r="N544" s="752"/>
      <c r="O544" s="753" t="str">
        <f>VLOOKUP($C527,'2026年度(M2後期)'!$B$5:$N$207,COLUMN('2026年度(M2後期)'!$I$5),0)&amp;""</f>
        <v/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/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89"/>
      <c r="D547" s="807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46349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46349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46350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46350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>基礎看護学実習Ⅱ</v>
      </c>
      <c r="F578" s="768"/>
      <c r="G578" s="771" t="str">
        <f>VLOOKUP($C577,'2026年度(3年後期)'!$B$5:$N$207,COLUMN('2026年度(3年後期)'!$C$5),0)&amp;""</f>
        <v>領域別実習</v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>M論文審査会（1月申請）</v>
      </c>
      <c r="N578" s="769"/>
      <c r="O578" s="771" t="str">
        <f>VLOOKUP($C577,'2026年度(M2後期)'!$B$5:$N$207,COLUMN('2026年度(M2後期)'!$C$5),0)&amp;""</f>
        <v>M論文審査会（1月申請）</v>
      </c>
      <c r="P578" s="768"/>
      <c r="Q578" s="771" t="str">
        <f>VLOOKUP($C577,'2026年度(D1後期)'!$B$5:$N$207,COLUMN('2026年度(D1後期)'!$C$5),0)&amp;""</f>
        <v>M論文審査会（1月申請）</v>
      </c>
      <c r="R578" s="768"/>
      <c r="S578" s="752" t="str">
        <f>VLOOKUP($C577,'2026年度(D23後期)'!$B$5:$N$207,COLUMN('2026年度(D23後期)'!$C$5),0)&amp;""</f>
        <v>M論文審査会（1月申請）</v>
      </c>
      <c r="T578" s="768"/>
      <c r="U578" s="43"/>
      <c r="V578" s="651" t="s">
        <v>308</v>
      </c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 t="s">
        <v>347</v>
      </c>
      <c r="AH578" s="733"/>
      <c r="AI578" s="733"/>
      <c r="AJ578" s="733"/>
      <c r="AK578" s="733"/>
      <c r="AL578" s="733"/>
      <c r="AM578" s="733" t="s">
        <v>309</v>
      </c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 t="s">
        <v>366</v>
      </c>
      <c r="AX578" s="733" t="s">
        <v>366</v>
      </c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>森下　純子</v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V579" s="651" t="s">
        <v>309</v>
      </c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>母性:201</v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>301･302</v>
      </c>
      <c r="N580" s="761"/>
      <c r="O580" s="762" t="str">
        <f>VLOOKUP($C577,'2026年度(M2後期)'!$B$5:$N$207,COLUMN('2026年度(M2後期)'!$C$5)+1,0)&amp;""</f>
        <v>301･302</v>
      </c>
      <c r="P580" s="761"/>
      <c r="Q580" s="762" t="str">
        <f>VLOOKUP($C577,'2026年度(D1後期)'!$B$5:$N$207,COLUMN('2026年度(D1後期)'!$C$5)+1,0)&amp;""</f>
        <v>301･302</v>
      </c>
      <c r="R580" s="761"/>
      <c r="S580" s="748" t="str">
        <f>VLOOKUP($C577,'2026年度(D23後期)'!$B$5:$N$207,COLUMN('2026年度(D23後期)'!$C$5)+1,0)&amp;""</f>
        <v>301･302</v>
      </c>
      <c r="T580" s="761"/>
      <c r="U580" s="25"/>
      <c r="V580" s="651" t="s">
        <v>312</v>
      </c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V581" s="651" t="s">
        <v>313</v>
      </c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87" t="str">
        <f>VLOOKUP($C577,'2026年度(1年後期)'!$B$5:$N$207,COLUMN('2026年度(1年後期)'!$E$5),0)&amp;""</f>
        <v>日本人論</v>
      </c>
      <c r="D582" s="788"/>
      <c r="E582" s="771" t="str">
        <f>VLOOKUP($C577,'2026年度(2年後期)'!$B$5:$N$207,COLUMN('2026年度(2年後期)'!$E$5),0)&amp;""</f>
        <v>基礎看護学実習Ⅱ</v>
      </c>
      <c r="F582" s="768"/>
      <c r="G582" s="771" t="str">
        <f>VLOOKUP($C577,'2026年度(3年後期)'!$B$5:$N$207,COLUMN('2026年度(3年後期)'!$E$5),0)&amp;""</f>
        <v>領域別実習</v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>M論文審査会（1月申請）</v>
      </c>
      <c r="N582" s="768"/>
      <c r="O582" s="752" t="str">
        <f>VLOOKUP($C577,'2026年度(M2後期)'!$B$5:$N$207,COLUMN('2026年度(M2後期)'!$E$5),0)&amp;""</f>
        <v>M論文審査会（1月申請）</v>
      </c>
      <c r="P582" s="768"/>
      <c r="Q582" s="752" t="str">
        <f>VLOOKUP($C577,'2026年度(D1後期)'!$B$5:$N$207,COLUMN('2026年度(D1後期)'!$E$5),0)&amp;""</f>
        <v>M論文審査会（1月申請）</v>
      </c>
      <c r="R582" s="768"/>
      <c r="S582" s="752" t="str">
        <f>VLOOKUP($C577,'2026年度(D23後期)'!$B$5:$N$207,COLUMN('2026年度(D23後期)'!$E$5),0)&amp;""</f>
        <v>M論文審査会（1月申請）</v>
      </c>
      <c r="T582" s="768"/>
      <c r="U582" s="25"/>
      <c r="Z582" s="755" t="str">
        <f>A582</f>
        <v>２時限（11：00～12：30）</v>
      </c>
      <c r="AA582" s="733" t="s">
        <v>288</v>
      </c>
      <c r="AB582" s="733"/>
      <c r="AC582" s="733"/>
      <c r="AD582" s="733"/>
      <c r="AE582" s="733"/>
      <c r="AF582" s="733"/>
      <c r="AG582" s="733" t="s">
        <v>347</v>
      </c>
      <c r="AH582" s="733"/>
      <c r="AI582" s="733"/>
      <c r="AJ582" s="733"/>
      <c r="AK582" s="733"/>
      <c r="AL582" s="733"/>
      <c r="AM582" s="733" t="s">
        <v>309</v>
      </c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 t="s">
        <v>366</v>
      </c>
      <c r="AX582" s="733" t="s">
        <v>366</v>
      </c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85" t="str">
        <f>IFERROR(VLOOKUP(C582,科目・教員!$A$2:$B$342,2,0),"")</f>
        <v>川出　龍一</v>
      </c>
      <c r="D583" s="786"/>
      <c r="E583" s="762" t="str">
        <f>IFERROR(VLOOKUP(E582,科目・教員!$A$2:$B$342,2,0),"")</f>
        <v>森下　純子</v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85" t="str">
        <f>VLOOKUP($C577,'2026年度(1年後期)'!$B$5:$N$207,COLUMN('2026年度(1年後期)'!$E$5)+1,0)&amp;""</f>
        <v>101</v>
      </c>
      <c r="D584" s="786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>母性:201</v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>301･302</v>
      </c>
      <c r="N584" s="761"/>
      <c r="O584" s="748" t="str">
        <f>VLOOKUP($C577,'2026年度(M2後期)'!$B$5:$N$207,COLUMN('2026年度(M2後期)'!$E$5)+1,0)&amp;""</f>
        <v>301･302</v>
      </c>
      <c r="P584" s="761"/>
      <c r="Q584" s="748" t="str">
        <f>VLOOKUP($C577,'2026年度(D1後期)'!$B$5:$N$207,COLUMN('2026年度(D1後期)'!$E$5)+1,0)&amp;""</f>
        <v>301･302</v>
      </c>
      <c r="R584" s="761"/>
      <c r="S584" s="748" t="str">
        <f>VLOOKUP($C577,'2026年度(D23後期)'!$B$5:$N$207,COLUMN('2026年度(D23後期)'!$E$5)+1,0)&amp;""</f>
        <v>301･302</v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92" t="s">
        <v>284</v>
      </c>
      <c r="D585" s="793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 t="s">
        <v>309</v>
      </c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>保健行動論</v>
      </c>
      <c r="D590" s="752"/>
      <c r="E590" s="757" t="str">
        <f>VLOOKUP($C577,'2026年度(2年後期)'!$B$5:$N$207,COLUMN('2026年度(2年後期)'!$G$5),0)&amp;""</f>
        <v>基礎看護学実習Ⅱ</v>
      </c>
      <c r="F590" s="752"/>
      <c r="G590" s="757" t="str">
        <f>VLOOKUP($C577,'2026年度(3年後期)'!$B$5:$N$207,COLUMN('2026年度(3年後期)'!$G$5),0)&amp;""</f>
        <v>領域別実習</v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>M論文審査会（1月申請）</v>
      </c>
      <c r="N590" s="752"/>
      <c r="O590" s="753" t="str">
        <f>VLOOKUP($C577,'2026年度(M2後期)'!$B$5:$N$207,COLUMN('2026年度(M2後期)'!$G$5),0)&amp;""</f>
        <v>M論文審査会（1月申請）</v>
      </c>
      <c r="P590" s="752"/>
      <c r="Q590" s="753" t="str">
        <f>VLOOKUP($C577,'2026年度(D1後期)'!$B$5:$N$207,COLUMN('2026年度(D1後期)'!$G$5),0)&amp;""</f>
        <v>M論文審査会（1月申請）</v>
      </c>
      <c r="R590" s="752"/>
      <c r="S590" s="753" t="str">
        <f>VLOOKUP($C577,'2026年度(D23後期)'!$B$5:$N$207,COLUMN('2026年度(D23後期)'!$G$5),0)&amp;""</f>
        <v>M論文審査会（1月申請）</v>
      </c>
      <c r="T590" s="752"/>
      <c r="U590" s="25"/>
      <c r="Z590" s="755" t="str">
        <f>A590</f>
        <v>３時限（13：30～15：00）</v>
      </c>
      <c r="AA590" s="733" t="s">
        <v>357</v>
      </c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 t="s">
        <v>309</v>
      </c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 t="s">
        <v>366</v>
      </c>
      <c r="AX590" s="733" t="s">
        <v>366</v>
      </c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>藤澤　雄太</v>
      </c>
      <c r="D591" s="748"/>
      <c r="E591" s="750" t="str">
        <f>IFERROR(VLOOKUP(E590,科目・教員!$A$2:$B$342,2,0),"")</f>
        <v>森下　純子</v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>101</v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>301･302</v>
      </c>
      <c r="N592" s="748"/>
      <c r="O592" s="747" t="str">
        <f>VLOOKUP($C577,'2026年度(M2後期)'!$B$5:$N$207,COLUMN('2026年度(M2後期)'!$G$5)+1,0)&amp;""</f>
        <v>301･302</v>
      </c>
      <c r="P592" s="748"/>
      <c r="Q592" s="747" t="str">
        <f>VLOOKUP($C577,'2026年度(D1後期)'!$B$5:$N$207,COLUMN('2026年度(D1後期)'!$G$5)+1,0)&amp;""</f>
        <v>301･302</v>
      </c>
      <c r="R592" s="748"/>
      <c r="S592" s="747" t="str">
        <f>VLOOKUP($C577,'2026年度(D23後期)'!$B$5:$N$207,COLUMN('2026年度(D23後期)'!$G$5)+1,0)&amp;""</f>
        <v>301･302</v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58"/>
      <c r="D593" s="759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83" t="str">
        <f>VLOOKUP($C577,'2026年度(1年後期)'!$B$5:$N$207,COLUMN('2026年度(1年後期)'!$I$5),0)&amp;""</f>
        <v>人体の構造と機能Ⅲ
(桑名先生②)</v>
      </c>
      <c r="D594" s="784"/>
      <c r="E594" s="757" t="str">
        <f>VLOOKUP($C577,'2026年度(2年後期)'!$B$5:$N$207,COLUMN('2026年度(2年後期)'!$I$5),0)&amp;""</f>
        <v>基礎看護学実習Ⅱ</v>
      </c>
      <c r="F594" s="752"/>
      <c r="G594" s="757" t="str">
        <f>VLOOKUP($C577,'2026年度(3年後期)'!$B$5:$N$207,COLUMN('2026年度(3年後期)'!$I$5),0)&amp;""</f>
        <v>領域別実習</v>
      </c>
      <c r="H594" s="752"/>
      <c r="I594" s="806" t="str">
        <f>VLOOKUP($C577,'2026年度(4年後期)'!$B$5:$N$206,COLUMN('2026年度(4年後期)'!$I$5),0)&amp;""</f>
        <v>科学技術と医療
(石原先生)</v>
      </c>
      <c r="J594" s="784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>M論文審査会（1月申請）</v>
      </c>
      <c r="N594" s="752"/>
      <c r="O594" s="753" t="str">
        <f>VLOOKUP($C577,'2026年度(M2後期)'!$B$5:$N$207,COLUMN('2026年度(M2後期)'!$I$5),0)&amp;""</f>
        <v>M論文審査会（1月申請）</v>
      </c>
      <c r="P594" s="752"/>
      <c r="Q594" s="753" t="str">
        <f>VLOOKUP($C577,'2026年度(D1後期)'!$B$5:$N$207,COLUMN('2026年度(D1後期)'!$I$5),0)&amp;""</f>
        <v>M論文審査会（1月申請）</v>
      </c>
      <c r="R594" s="752"/>
      <c r="S594" s="753" t="str">
        <f>VLOOKUP($C577,'2026年度(D23後期)'!$B$5:$N$207,COLUMN('2026年度(D23後期)'!$I$5),0)&amp;""</f>
        <v>M論文審査会（1月申請）</v>
      </c>
      <c r="T594" s="752"/>
      <c r="U594" s="25"/>
      <c r="Z594" s="755" t="str">
        <f>A594</f>
        <v>４時限（15：10～16：40）</v>
      </c>
      <c r="AA594" s="733" t="s">
        <v>91</v>
      </c>
      <c r="AB594" s="733"/>
      <c r="AC594" s="733"/>
      <c r="AD594" s="733"/>
      <c r="AE594" s="733"/>
      <c r="AF594" s="733"/>
      <c r="AG594" s="733" t="s">
        <v>343</v>
      </c>
      <c r="AH594" s="733"/>
      <c r="AI594" s="733"/>
      <c r="AJ594" s="733"/>
      <c r="AK594" s="733"/>
      <c r="AL594" s="733"/>
      <c r="AM594" s="733" t="s">
        <v>309</v>
      </c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 t="s">
        <v>366</v>
      </c>
      <c r="AX594" s="733" t="s">
        <v>366</v>
      </c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81" t="str">
        <f>IFERROR(VLOOKUP(C594,科目・教員!$A$2:$B$342,2,0),"")</f>
        <v/>
      </c>
      <c r="D595" s="782"/>
      <c r="E595" s="750" t="str">
        <f>IFERROR(VLOOKUP(E594,科目・教員!$A$2:$B$342,2,0),"")</f>
        <v>森下　純子</v>
      </c>
      <c r="F595" s="748"/>
      <c r="G595" s="750" t="str">
        <f>IFERROR(VLOOKUP(G594,科目・教員!$A$2:$B$342,2,0),"")</f>
        <v/>
      </c>
      <c r="H595" s="748"/>
      <c r="I595" s="805" t="str">
        <f>IFERROR(VLOOKUP(I594,科目・教員!$A$2:$B$342,2,0),"")</f>
        <v/>
      </c>
      <c r="J595" s="782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81" t="str">
        <f>VLOOKUP($C577,'2026年度(1年後期)'!$B$5:$N$207,COLUMN('2026年度(1年後期)'!$I$5)+1,0)&amp;""</f>
        <v>101</v>
      </c>
      <c r="D596" s="782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805" t="str">
        <f>VLOOKUP($C577,'2026年度(4年後期)'!$B$5:$N$206,COLUMN('2026年度(4年後期)'!$I$5)+1,0)&amp;""</f>
        <v>201またはリアルタイム</v>
      </c>
      <c r="J596" s="782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>301･302</v>
      </c>
      <c r="N596" s="748"/>
      <c r="O596" s="747" t="str">
        <f>VLOOKUP($C577,'2026年度(M2後期)'!$B$5:$N$207,COLUMN('2026年度(M2後期)'!$I$5)+1,0)&amp;""</f>
        <v>301･302</v>
      </c>
      <c r="P596" s="748"/>
      <c r="Q596" s="747" t="str">
        <f>VLOOKUP($C577,'2026年度(D1後期)'!$B$5:$N$207,COLUMN('2026年度(D1後期)'!$I$5)+1,0)&amp;""</f>
        <v>301･302</v>
      </c>
      <c r="R596" s="748"/>
      <c r="S596" s="747" t="str">
        <f>VLOOKUP($C577,'2026年度(D23後期)'!$B$5:$N$207,COLUMN('2026年度(D23後期)'!$I$5)+1,0)&amp;""</f>
        <v>301･302</v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849" t="s">
        <v>260</v>
      </c>
      <c r="D597" s="793"/>
      <c r="E597" s="743"/>
      <c r="F597" s="744"/>
      <c r="G597" s="743"/>
      <c r="H597" s="744"/>
      <c r="I597" s="792" t="s">
        <v>147</v>
      </c>
      <c r="J597" s="793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83" t="str">
        <f>VLOOKUP($C577,'2026年度(1年後期)'!$B$5:$N$207,COLUMN('2026年度(1年後期)'!$K$5),0)&amp;""</f>
        <v>国語表現法</v>
      </c>
      <c r="D598" s="784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 t="s">
        <v>348</v>
      </c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 t="s">
        <v>309</v>
      </c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81" t="str">
        <f>IFERROR(VLOOKUP(C598,科目・教員!$A$2:$B$342,2,0),"")</f>
        <v>末田　美香子</v>
      </c>
      <c r="D599" s="782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81" t="str">
        <f>VLOOKUP($C577,'2026年度(1年後期)'!$B$5:$N$207,COLUMN('2026年度(1年後期)'!$K$5)+1,0)&amp;""</f>
        <v>101</v>
      </c>
      <c r="D600" s="782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79" t="s">
        <v>284</v>
      </c>
      <c r="D601" s="780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46351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46351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>疾病・病態論Ⅰ</v>
      </c>
      <c r="D603" s="768"/>
      <c r="E603" s="771" t="str">
        <f>VLOOKUP($C602,'2026年度(2年後期)'!$B$5:$N$207,COLUMN('2026年度(2年後期)'!$C$5),0)&amp;""</f>
        <v>基礎看護学実習Ⅱ</v>
      </c>
      <c r="F603" s="768"/>
      <c r="G603" s="771" t="str">
        <f>VLOOKUP($C602,'2026年度(3年後期)'!$B$5:$N$207,COLUMN('2026年度(3年後期)'!$C$5),0)&amp;""</f>
        <v>領域別実習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看護情報・管理学演習A-Ⅰ
成育看護学演習A-Ⅳ（母性）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V603" s="651" t="s">
        <v>308</v>
      </c>
      <c r="Z603" s="754" t="str">
        <f>A603</f>
        <v xml:space="preserve">１時限（09：20～10：50） </v>
      </c>
      <c r="AA603" s="733" t="s">
        <v>247</v>
      </c>
      <c r="AB603" s="733"/>
      <c r="AC603" s="733"/>
      <c r="AD603" s="733"/>
      <c r="AE603" s="733"/>
      <c r="AF603" s="733"/>
      <c r="AG603" s="733" t="s">
        <v>347</v>
      </c>
      <c r="AH603" s="733"/>
      <c r="AI603" s="733"/>
      <c r="AJ603" s="733"/>
      <c r="AK603" s="733"/>
      <c r="AL603" s="733"/>
      <c r="AM603" s="733" t="s">
        <v>309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>水野　正之</v>
      </c>
      <c r="D604" s="761"/>
      <c r="E604" s="762" t="str">
        <f>IFERROR(VLOOKUP(E603,科目・教員!$A$2:$B$342,2,0),"")</f>
        <v>森下　純子</v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V604" s="651" t="s">
        <v>309</v>
      </c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>101</v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>母性:201</v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V605" s="651" t="s">
        <v>312</v>
      </c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89"/>
      <c r="D606" s="790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V606" s="651" t="s">
        <v>313</v>
      </c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>疫学・保健統計学Ⅱ</v>
      </c>
      <c r="D607" s="768"/>
      <c r="E607" s="771" t="str">
        <f>VLOOKUP($C602,'2026年度(2年後期)'!$B$5:$N$207,COLUMN('2026年度(2年後期)'!$E$5),0)&amp;""</f>
        <v>基礎看護学実習Ⅱ</v>
      </c>
      <c r="F607" s="768"/>
      <c r="G607" s="771" t="str">
        <f>VLOOKUP($C602,'2026年度(3年後期)'!$B$5:$N$207,COLUMN('2026年度(3年後期)'!$E$5),0)&amp;""</f>
        <v>領域別実習</v>
      </c>
      <c r="H607" s="768"/>
      <c r="I607" s="800" t="str">
        <f>VLOOKUP($C602,'2026年度(4年後期)'!$B$5:$N$206,COLUMN('2026年度(4年後期)'!$E$5),0)&amp;""</f>
        <v>科学技術と医療
(中村先生)</v>
      </c>
      <c r="J607" s="78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看護情報・管理学演習A-Ⅰ
成育看護学演習A-Ⅳ（母性）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V607" s="622" t="s">
        <v>200</v>
      </c>
      <c r="Z607" s="755" t="str">
        <f>A607</f>
        <v>２時限（11：00～12：30）</v>
      </c>
      <c r="AA607" s="733" t="s">
        <v>353</v>
      </c>
      <c r="AB607" s="733"/>
      <c r="AC607" s="733"/>
      <c r="AD607" s="733"/>
      <c r="AE607" s="733"/>
      <c r="AF607" s="733"/>
      <c r="AG607" s="733" t="s">
        <v>347</v>
      </c>
      <c r="AH607" s="733"/>
      <c r="AI607" s="733"/>
      <c r="AJ607" s="733"/>
      <c r="AK607" s="733"/>
      <c r="AL607" s="733"/>
      <c r="AM607" s="733" t="s">
        <v>309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343</v>
      </c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 t="s">
        <v>166</v>
      </c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>柏木　公一</v>
      </c>
      <c r="D608" s="761"/>
      <c r="E608" s="762" t="str">
        <f>IFERROR(VLOOKUP(E607,科目・教員!$A$2:$B$342,2,0),"")</f>
        <v>森下　純子</v>
      </c>
      <c r="F608" s="761"/>
      <c r="G608" s="762" t="str">
        <f>IFERROR(VLOOKUP(G607,科目・教員!$A$2:$B$342,2,0),"")</f>
        <v/>
      </c>
      <c r="H608" s="761"/>
      <c r="I608" s="799" t="str">
        <f>IFERROR(VLOOKUP(I607,科目・教員!$A$2:$B$342,2,0),"")</f>
        <v/>
      </c>
      <c r="J608" s="786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V608" s="622" t="s">
        <v>261</v>
      </c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>101</v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>母性:201</v>
      </c>
      <c r="H609" s="761"/>
      <c r="I609" s="799" t="str">
        <f>VLOOKUP($C602,'2026年度(4年後期)'!$B$5:$N$206,COLUMN('2026年度(4年後期)'!$E$5)+1,0)&amp;""</f>
        <v>301</v>
      </c>
      <c r="J609" s="786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V609" s="622" t="s">
        <v>166</v>
      </c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92" t="s">
        <v>147</v>
      </c>
      <c r="J610" s="793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V610" s="622" t="s">
        <v>192</v>
      </c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 t="s">
        <v>309</v>
      </c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83" t="str">
        <f>VLOOKUP($C602,'2026年度(1年後期)'!$B$5:$N$207,COLUMN('2026年度(1年後期)'!$G$5),0)&amp;""</f>
        <v>人間と教育</v>
      </c>
      <c r="D615" s="784"/>
      <c r="E615" s="757" t="str">
        <f>VLOOKUP($C602,'2026年度(2年後期)'!$B$5:$N$207,COLUMN('2026年度(2年後期)'!$G$5),0)&amp;""</f>
        <v>基礎看護学実習Ⅱ</v>
      </c>
      <c r="F615" s="752"/>
      <c r="G615" s="757" t="str">
        <f>VLOOKUP($C602,'2026年度(3年後期)'!$B$5:$N$207,COLUMN('2026年度(3年後期)'!$G$5),0)&amp;""</f>
        <v>領域別実習</v>
      </c>
      <c r="H615" s="752"/>
      <c r="I615" s="757" t="str">
        <f>VLOOKUP($C602,'2026年度(4年後期)'!$B$5:$N$206,COLUMN('2026年度(4年後期)'!$G$5),0)&amp;""</f>
        <v>看護管理論</v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成人看護学演習A-Ⅰ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 t="s">
        <v>349</v>
      </c>
      <c r="AI615" s="733"/>
      <c r="AJ615" s="733"/>
      <c r="AK615" s="733"/>
      <c r="AL615" s="733"/>
      <c r="AM615" s="733" t="s">
        <v>309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 t="s">
        <v>367</v>
      </c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81" t="str">
        <f>IFERROR(VLOOKUP(C615,科目・教員!$A$2:$B$342,2,0),"")</f>
        <v>神原　裕子</v>
      </c>
      <c r="D616" s="782"/>
      <c r="E616" s="750" t="str">
        <f>IFERROR(VLOOKUP(E615,科目・教員!$A$2:$B$342,2,0),"")</f>
        <v>森下　純子</v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>小澤　三枝子</v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81" t="str">
        <f>VLOOKUP($C602,'2026年度(1年後期)'!$B$5:$N$207,COLUMN('2026年度(1年後期)'!$G$5)+1,0)&amp;""</f>
        <v>202</v>
      </c>
      <c r="D617" s="782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>301</v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92" t="s">
        <v>260</v>
      </c>
      <c r="D618" s="793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83" t="str">
        <f>VLOOKUP($C602,'2026年度(1年後期)'!$B$5:$N$207,COLUMN('2026年度(1年後期)'!$I$5),0)&amp;""</f>
        <v>人間と教育</v>
      </c>
      <c r="D619" s="784"/>
      <c r="E619" s="757" t="str">
        <f>VLOOKUP($C602,'2026年度(2年後期)'!$B$5:$N$207,COLUMN('2026年度(2年後期)'!$I$5),0)&amp;""</f>
        <v>基礎看護学実習Ⅱ</v>
      </c>
      <c r="F619" s="752"/>
      <c r="G619" s="757" t="str">
        <f>VLOOKUP($C602,'2026年度(3年後期)'!$B$5:$N$207,COLUMN('2026年度(3年後期)'!$I$5),0)&amp;""</f>
        <v>領域別実習</v>
      </c>
      <c r="H619" s="752"/>
      <c r="I619" s="757" t="str">
        <f>VLOOKUP($C602,'2026年度(4年後期)'!$B$5:$N$206,COLUMN('2026年度(4年後期)'!$I$5),0)&amp;""</f>
        <v>医療政策学</v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成人看護学演習A-Ⅰ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 t="s">
        <v>349</v>
      </c>
      <c r="AI619" s="733"/>
      <c r="AJ619" s="733"/>
      <c r="AK619" s="733"/>
      <c r="AL619" s="733"/>
      <c r="AM619" s="733" t="s">
        <v>309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 t="s">
        <v>368</v>
      </c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81" t="str">
        <f>IFERROR(VLOOKUP(C619,科目・教員!$A$2:$B$342,2,0),"")</f>
        <v>神原　裕子</v>
      </c>
      <c r="D620" s="782"/>
      <c r="E620" s="750" t="str">
        <f>IFERROR(VLOOKUP(E619,科目・教員!$A$2:$B$342,2,0),"")</f>
        <v>森下　純子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>渡辺　幹司</v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81" t="str">
        <f>VLOOKUP($C602,'2026年度(1年後期)'!$B$5:$N$207,COLUMN('2026年度(1年後期)'!$I$5)+1,0)&amp;""</f>
        <v>202</v>
      </c>
      <c r="D621" s="782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>301</v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92" t="s">
        <v>260</v>
      </c>
      <c r="D622" s="793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309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46352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46352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>加齢と健康</v>
      </c>
      <c r="D628" s="768"/>
      <c r="E628" s="771" t="str">
        <f>VLOOKUP($C627,'2026年度(2年後期)'!$B$5:$N$207,COLUMN('2026年度(2年後期)'!$C$5),0)&amp;""</f>
        <v>基礎看護学実習Ⅱ</v>
      </c>
      <c r="F628" s="768"/>
      <c r="G628" s="771" t="str">
        <f>VLOOKUP($C627,'2026年度(3年後期)'!$B$5:$N$207,COLUMN('2026年度(3年後期)'!$C$5),0)&amp;""</f>
        <v>領域別実習</v>
      </c>
      <c r="H628" s="768"/>
      <c r="I628" s="771" t="str">
        <f>VLOOKUP($C627,'2026年度(4年後期)'!$B$5:$N$206,COLUMN('2026年度(4年後期)'!$C$5),0)&amp;""</f>
        <v>総合学習</v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>がん看護学演習A-Ⅰ
感染症学特論
感染症学演習</v>
      </c>
      <c r="N628" s="769"/>
      <c r="O628" s="771" t="str">
        <f>VLOOKUP($C627,'2026年度(M2後期)'!$B$5:$N$207,COLUMN('2026年度(M2後期)'!$C$5),0)&amp;""</f>
        <v>特別研究</v>
      </c>
      <c r="P628" s="768"/>
      <c r="Q628" s="771" t="str">
        <f>VLOOKUP($C627,'2026年度(D1後期)'!$B$5:$N$207,COLUMN('2026年度(D1後期)'!$C$5),0)&amp;""</f>
        <v>看護情報・管理学演習Ｂ
長寿看護学演習Ｂ</v>
      </c>
      <c r="R628" s="768"/>
      <c r="S628" s="752" t="str">
        <f>VLOOKUP($C627,'2026年度(D23後期)'!$B$5:$N$207,COLUMN('2026年度(D23後期)'!$C$5),0)&amp;""</f>
        <v>特別研究</v>
      </c>
      <c r="T628" s="768"/>
      <c r="U628" s="25"/>
      <c r="W628" s="612" t="s">
        <v>224</v>
      </c>
      <c r="Z628" s="754" t="str">
        <f>A628</f>
        <v xml:space="preserve">１時限（09：20～10：50） </v>
      </c>
      <c r="AA628" s="733" t="s">
        <v>345</v>
      </c>
      <c r="AB628" s="733"/>
      <c r="AC628" s="733"/>
      <c r="AD628" s="733"/>
      <c r="AE628" s="733"/>
      <c r="AF628" s="733"/>
      <c r="AG628" s="733" t="s">
        <v>347</v>
      </c>
      <c r="AH628" s="733"/>
      <c r="AI628" s="733"/>
      <c r="AJ628" s="733"/>
      <c r="AK628" s="733"/>
      <c r="AL628" s="733"/>
      <c r="AM628" s="733" t="s">
        <v>347</v>
      </c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 t="s">
        <v>347</v>
      </c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 t="s">
        <v>197</v>
      </c>
      <c r="BL628" s="733"/>
      <c r="BM628" s="733"/>
      <c r="BN628" s="733" t="s">
        <v>369</v>
      </c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>古川　彩子</v>
      </c>
      <c r="D629" s="761"/>
      <c r="E629" s="762" t="str">
        <f>IFERROR(VLOOKUP(E628,科目・教員!$A$2:$B$342,2,0),"")</f>
        <v>森下　純子</v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W629" s="612" t="s">
        <v>63</v>
      </c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>101</v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>母性:201･母小実</v>
      </c>
      <c r="H630" s="761"/>
      <c r="I630" s="762" t="str">
        <f>VLOOKUP($C627,'2026年度(4年後期)'!$B$5:$N$206,COLUMN('2026年度(4年後期)'!$C$5)+1,0)&amp;""</f>
        <v>大講義室</v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W630" s="612" t="s">
        <v>197</v>
      </c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W631" s="612" t="s">
        <v>110</v>
      </c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>生命倫理</v>
      </c>
      <c r="D632" s="768"/>
      <c r="E632" s="771" t="str">
        <f>VLOOKUP($C627,'2026年度(2年後期)'!$B$5:$N$207,COLUMN('2026年度(2年後期)'!$E$5),0)&amp;""</f>
        <v>基礎看護学実習Ⅱ</v>
      </c>
      <c r="F632" s="768"/>
      <c r="G632" s="771" t="str">
        <f>VLOOKUP($C627,'2026年度(3年後期)'!$B$5:$N$207,COLUMN('2026年度(3年後期)'!$E$5),0)&amp;""</f>
        <v>領域別実習</v>
      </c>
      <c r="H632" s="768"/>
      <c r="I632" s="771" t="str">
        <f>VLOOKUP($C627,'2026年度(4年後期)'!$B$5:$N$206,COLUMN('2026年度(4年後期)'!$E$5),0)&amp;""</f>
        <v>総合学習</v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>がん看護学演習A-Ⅰ
感染症学特論
感染症学演習</v>
      </c>
      <c r="N632" s="768"/>
      <c r="O632" s="752" t="str">
        <f>VLOOKUP($C627,'2026年度(M2後期)'!$B$5:$N$207,COLUMN('2026年度(M2後期)'!$E$5),0)&amp;""</f>
        <v>特別研究</v>
      </c>
      <c r="P632" s="768"/>
      <c r="Q632" s="752" t="str">
        <f>VLOOKUP($C627,'2026年度(D1後期)'!$B$5:$N$207,COLUMN('2026年度(D1後期)'!$E$5),0)&amp;""</f>
        <v>看護情報・管理学演習Ｂ
長寿看護学演習Ｂ</v>
      </c>
      <c r="R632" s="768"/>
      <c r="S632" s="752" t="str">
        <f>VLOOKUP($C627,'2026年度(D23後期)'!$B$5:$N$207,COLUMN('2026年度(D23後期)'!$E$5),0)&amp;""</f>
        <v>特別研究</v>
      </c>
      <c r="T632" s="768"/>
      <c r="U632" s="21"/>
      <c r="W632" s="612"/>
      <c r="Z632" s="755" t="str">
        <f>A632</f>
        <v>２時限（11：00～12：30）</v>
      </c>
      <c r="AA632" s="733" t="s">
        <v>201</v>
      </c>
      <c r="AB632" s="733"/>
      <c r="AC632" s="733"/>
      <c r="AD632" s="733"/>
      <c r="AE632" s="733"/>
      <c r="AF632" s="733"/>
      <c r="AG632" s="733" t="s">
        <v>347</v>
      </c>
      <c r="AH632" s="733"/>
      <c r="AI632" s="733"/>
      <c r="AJ632" s="733"/>
      <c r="AK632" s="733"/>
      <c r="AL632" s="733"/>
      <c r="AM632" s="733" t="s">
        <v>347</v>
      </c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 t="s">
        <v>347</v>
      </c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 t="s">
        <v>197</v>
      </c>
      <c r="BL632" s="733"/>
      <c r="BM632" s="733"/>
      <c r="BN632" s="733" t="s">
        <v>369</v>
      </c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>小島　優子</v>
      </c>
      <c r="D633" s="761"/>
      <c r="E633" s="762" t="str">
        <f>IFERROR(VLOOKUP(E632,科目・教員!$A$2:$B$342,2,0),"")</f>
        <v>森下　純子</v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W633" s="612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>101</v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>母性:201･母小実</v>
      </c>
      <c r="H634" s="761"/>
      <c r="I634" s="762" t="str">
        <f>VLOOKUP($C627,'2026年度(4年後期)'!$B$5:$N$206,COLUMN('2026年度(4年後期)'!$E$5)+1,0)&amp;""</f>
        <v>大講義室</v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W634" s="612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W635" s="612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>微生物と人間</v>
      </c>
      <c r="D640" s="752"/>
      <c r="E640" s="757" t="str">
        <f>VLOOKUP($C627,'2026年度(2年後期)'!$B$5:$N$207,COLUMN('2026年度(2年後期)'!$G$5),0)&amp;""</f>
        <v>基礎看護学実習Ⅱ</v>
      </c>
      <c r="F640" s="752"/>
      <c r="G640" s="757" t="str">
        <f>VLOOKUP($C627,'2026年度(3年後期)'!$B$5:$N$207,COLUMN('2026年度(3年後期)'!$G$5),0)&amp;""</f>
        <v>領域別実習</v>
      </c>
      <c r="H640" s="752"/>
      <c r="I640" s="757" t="str">
        <f>VLOOKUP($C627,'2026年度(4年後期)'!$B$5:$N$206,COLUMN('2026年度(4年後期)'!$G$5),0)&amp;""</f>
        <v>政策医療看護論Ⅱ</v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>感染症学特論
感染症学演習
成育看護学特論A-Ⅲ</v>
      </c>
      <c r="N640" s="752"/>
      <c r="O640" s="753" t="str">
        <f>VLOOKUP($C627,'2026年度(M2後期)'!$B$5:$N$207,COLUMN('2026年度(M2後期)'!$G$5),0)&amp;""</f>
        <v>特別研究</v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>特別研究</v>
      </c>
      <c r="T640" s="752"/>
      <c r="U640" s="21"/>
      <c r="Z640" s="755" t="str">
        <f>A640</f>
        <v>３時限（13：30～15：00）</v>
      </c>
      <c r="AA640" s="733" t="s">
        <v>133</v>
      </c>
      <c r="AB640" s="733"/>
      <c r="AC640" s="733"/>
      <c r="AD640" s="733"/>
      <c r="AE640" s="733"/>
      <c r="AF640" s="733"/>
      <c r="AG640" s="733" t="s">
        <v>347</v>
      </c>
      <c r="AH640" s="733"/>
      <c r="AI640" s="733"/>
      <c r="AJ640" s="733"/>
      <c r="AK640" s="733"/>
      <c r="AL640" s="733"/>
      <c r="AM640" s="733" t="s">
        <v>347</v>
      </c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 t="s">
        <v>370</v>
      </c>
      <c r="AX640" s="733"/>
      <c r="AY640" s="733"/>
      <c r="AZ640" s="733" t="s">
        <v>347</v>
      </c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>森　那美子</v>
      </c>
      <c r="D641" s="748"/>
      <c r="E641" s="750" t="str">
        <f>IFERROR(VLOOKUP(E640,科目・教員!$A$2:$B$342,2,0),"")</f>
        <v>森下　純子</v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>西岡　みどり</v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>101</v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>母性:201･母小実</v>
      </c>
      <c r="H642" s="748"/>
      <c r="I642" s="750" t="str">
        <f>VLOOKUP($C627,'2026年度(4年後期)'!$B$5:$N$206,COLUMN('2026年度(4年後期)'!$G$5)+1,0)&amp;""</f>
        <v>301</v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58"/>
      <c r="D643" s="759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83" t="str">
        <f>VLOOKUP($C627,'2026年度(1年後期)'!$B$5:$N$207,COLUMN('2026年度(1年後期)'!$I$5),0)&amp;""</f>
        <v>中国語</v>
      </c>
      <c r="D644" s="784"/>
      <c r="E644" s="757" t="str">
        <f>VLOOKUP($C627,'2026年度(2年後期)'!$B$5:$N$207,COLUMN('2026年度(2年後期)'!$I$5),0)&amp;""</f>
        <v>基礎看護学実習Ⅱ</v>
      </c>
      <c r="F644" s="752"/>
      <c r="G644" s="757" t="str">
        <f>VLOOKUP($C627,'2026年度(3年後期)'!$B$5:$N$207,COLUMN('2026年度(3年後期)'!$I$5),0)&amp;""</f>
        <v>領域別実習</v>
      </c>
      <c r="H644" s="752"/>
      <c r="I644" s="757" t="str">
        <f>VLOOKUP($C627,'2026年度(4年後期)'!$B$5:$N$206,COLUMN('2026年度(4年後期)'!$I$5),0)&amp;""</f>
        <v>看護情報学</v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>感染症学特論
感染症学演習
成育看護学特論A-Ⅲ</v>
      </c>
      <c r="N644" s="752"/>
      <c r="O644" s="753" t="str">
        <f>VLOOKUP($C627,'2026年度(M2後期)'!$B$5:$N$207,COLUMN('2026年度(M2後期)'!$I$5),0)&amp;""</f>
        <v>特別研究</v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>特別研究</v>
      </c>
      <c r="T644" s="752"/>
      <c r="U644" s="21"/>
      <c r="Z644" s="755" t="str">
        <f>A644</f>
        <v>４時限（15：10～16：40）</v>
      </c>
      <c r="AA644" s="733" t="s">
        <v>258</v>
      </c>
      <c r="AB644" s="733"/>
      <c r="AC644" s="733"/>
      <c r="AD644" s="733"/>
      <c r="AE644" s="733"/>
      <c r="AF644" s="733"/>
      <c r="AG644" s="733" t="s">
        <v>347</v>
      </c>
      <c r="AH644" s="733"/>
      <c r="AI644" s="733"/>
      <c r="AJ644" s="733"/>
      <c r="AK644" s="733"/>
      <c r="AL644" s="733"/>
      <c r="AM644" s="733" t="s">
        <v>347</v>
      </c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 t="s">
        <v>371</v>
      </c>
      <c r="AX644" s="733"/>
      <c r="AY644" s="733"/>
      <c r="AZ644" s="733" t="s">
        <v>347</v>
      </c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81" t="str">
        <f>IFERROR(VLOOKUP(C644,科目・教員!$A$2:$B$342,2,0),"")</f>
        <v>黄　馨逸</v>
      </c>
      <c r="D645" s="782"/>
      <c r="E645" s="750" t="str">
        <f>IFERROR(VLOOKUP(E644,科目・教員!$A$2:$B$342,2,0),"")</f>
        <v>森下　純子</v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>柏木　公一</v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81" t="str">
        <f>VLOOKUP($C627,'2026年度(1年後期)'!$B$5:$N$207,COLUMN('2026年度(1年後期)'!$I$5)+1,0)&amp;""</f>
        <v>101</v>
      </c>
      <c r="D646" s="782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>母性:201･母小実</v>
      </c>
      <c r="H646" s="748"/>
      <c r="I646" s="750" t="str">
        <f>VLOOKUP($C627,'2026年度(4年後期)'!$B$5:$N$206,COLUMN('2026年度(4年後期)'!$I$5)+1,0)&amp;""</f>
        <v>301</v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92" t="s">
        <v>260</v>
      </c>
      <c r="D647" s="793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83" t="str">
        <f>VLOOKUP($C627,'2026年度(1年後期)'!$B$5:$N$207,COLUMN('2026年度(1年後期)'!$K$5),0)&amp;""</f>
        <v>中国語</v>
      </c>
      <c r="D648" s="784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 t="s">
        <v>258</v>
      </c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81" t="str">
        <f>IFERROR(VLOOKUP(C648,科目・教員!$A$2:$B$342,2,0),"")</f>
        <v>黄　馨逸</v>
      </c>
      <c r="D649" s="782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81" t="str">
        <f>VLOOKUP($C627,'2026年度(1年後期)'!$B$5:$N$207,COLUMN('2026年度(1年後期)'!$K$5)+1,0)&amp;""</f>
        <v>101</v>
      </c>
      <c r="D650" s="782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92" t="s">
        <v>260</v>
      </c>
      <c r="D651" s="793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.75">
      <c r="A652" s="5"/>
      <c r="B652" s="6"/>
      <c r="C652" s="791">
        <f>C627+1</f>
        <v>46353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42">
        <f>C652</f>
        <v>46353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>保健行動論</v>
      </c>
      <c r="D653" s="768"/>
      <c r="E653" s="771" t="str">
        <f>VLOOKUP($C652,'2026年度(2年後期)'!$B$5:$N$207,COLUMN('2026年度(2年後期)'!$C$5),0)&amp;""</f>
        <v>(基礎看護学実習Ⅱ補講期間）</v>
      </c>
      <c r="F653" s="768"/>
      <c r="G653" s="771" t="str">
        <f>VLOOKUP($C652,'2026年度(3年後期)'!$B$5:$N$207,COLUMN('2026年度(3年後期)'!$C$5),0)&amp;""</f>
        <v>領域別実習</v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>長寿看護学演習A-Ⅰ</v>
      </c>
      <c r="N653" s="769"/>
      <c r="O653" s="771" t="str">
        <f>VLOOKUP($C652,'2026年度(M2後期)'!$B$5:$N$207,COLUMN('2026年度(M2後期)'!$C$5),0)&amp;""</f>
        <v>感染管理看護学演習A-Ⅱ
特別研究</v>
      </c>
      <c r="P653" s="768"/>
      <c r="Q653" s="771" t="str">
        <f>VLOOKUP($C652,'2026年度(D1後期)'!$B$5:$N$207,COLUMN('2026年度(D1後期)'!$C$5),0)&amp;""</f>
        <v>精神看護学演習Ｂ</v>
      </c>
      <c r="R653" s="768"/>
      <c r="S653" s="752" t="str">
        <f>VLOOKUP($C652,'2026年度(D23後期)'!$B$5:$N$207,COLUMN('2026年度(D23後期)'!$C$5),0)&amp;""</f>
        <v>特別研究</v>
      </c>
      <c r="T653" s="768"/>
      <c r="U653" s="617" t="s">
        <v>325</v>
      </c>
      <c r="Z653" s="754" t="str">
        <f>A653</f>
        <v xml:space="preserve">１時限（09：20～10：50） </v>
      </c>
      <c r="AA653" s="733" t="s">
        <v>357</v>
      </c>
      <c r="AB653" s="733"/>
      <c r="AC653" s="733"/>
      <c r="AD653" s="733" t="s">
        <v>194</v>
      </c>
      <c r="AE653" s="733" t="s">
        <v>372</v>
      </c>
      <c r="AF653" s="733"/>
      <c r="AG653" s="733" t="s">
        <v>347</v>
      </c>
      <c r="AH653" s="733"/>
      <c r="AI653" s="733"/>
      <c r="AJ653" s="733"/>
      <c r="AK653" s="733"/>
      <c r="AL653" s="733"/>
      <c r="AM653" s="733" t="s">
        <v>347</v>
      </c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>藤澤　雄太</v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617" t="s">
        <v>372</v>
      </c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>101</v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>母性:201･母小実　
地域・在宅：在宅実</v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617" t="s">
        <v>373</v>
      </c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58"/>
      <c r="D656" s="803"/>
      <c r="E656" s="743"/>
      <c r="F656" s="765"/>
      <c r="G656" s="743"/>
      <c r="H656" s="765"/>
      <c r="I656" s="852"/>
      <c r="J656" s="790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617" t="s">
        <v>374</v>
      </c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>法と社会</v>
      </c>
      <c r="D657" s="768"/>
      <c r="E657" s="771" t="str">
        <f>VLOOKUP($C652,'2026年度(2年後期)'!$B$5:$N$207,COLUMN('2026年度(2年後期)'!$E$5),0)&amp;""</f>
        <v>(基礎看護学実習Ⅱ補講期間）</v>
      </c>
      <c r="F657" s="768"/>
      <c r="G657" s="771" t="str">
        <f>VLOOKUP($C652,'2026年度(3年後期)'!$B$5:$N$207,COLUMN('2026年度(3年後期)'!$E$5),0)&amp;""</f>
        <v>領域別実習</v>
      </c>
      <c r="H657" s="768"/>
      <c r="I657" s="771" t="str">
        <f>VLOOKUP($C652,'2026年度(4年後期)'!$B$5:$N$206,COLUMN('2026年度(4年後期)'!$E$5),0)&amp;""</f>
        <v>看護管理論</v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>長寿看護学演習A-Ⅰ</v>
      </c>
      <c r="N657" s="768"/>
      <c r="O657" s="752" t="str">
        <f>VLOOKUP($C652,'2026年度(M2後期)'!$B$5:$N$207,COLUMN('2026年度(M2後期)'!$E$5),0)&amp;""</f>
        <v>感染管理看護学演習A-Ⅱ
特別研究</v>
      </c>
      <c r="P657" s="768"/>
      <c r="Q657" s="752" t="str">
        <f>VLOOKUP($C652,'2026年度(D1後期)'!$B$5:$N$207,COLUMN('2026年度(D1後期)'!$E$5),0)&amp;""</f>
        <v>精神看護学演習Ｂ</v>
      </c>
      <c r="R657" s="768"/>
      <c r="S657" s="752" t="str">
        <f>VLOOKUP($C652,'2026年度(D23後期)'!$B$5:$N$207,COLUMN('2026年度(D23後期)'!$E$5),0)&amp;""</f>
        <v>特別研究</v>
      </c>
      <c r="T657" s="768"/>
      <c r="U657" s="601"/>
      <c r="Z657" s="755" t="str">
        <f>A657</f>
        <v>２時限（11：00～12：30）</v>
      </c>
      <c r="AA657" s="733" t="s">
        <v>302</v>
      </c>
      <c r="AB657" s="733"/>
      <c r="AC657" s="733"/>
      <c r="AD657" s="733" t="s">
        <v>194</v>
      </c>
      <c r="AE657" s="733" t="s">
        <v>372</v>
      </c>
      <c r="AF657" s="733"/>
      <c r="AG657" s="733" t="s">
        <v>347</v>
      </c>
      <c r="AH657" s="733"/>
      <c r="AI657" s="733"/>
      <c r="AJ657" s="733"/>
      <c r="AK657" s="733"/>
      <c r="AL657" s="733"/>
      <c r="AM657" s="733" t="s">
        <v>347</v>
      </c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367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>渡辺　幹司</v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>小澤　三枝子</v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60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>101</v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>母性:201･母小実　
地域・在宅：在宅実</v>
      </c>
      <c r="H659" s="761"/>
      <c r="I659" s="762" t="str">
        <f>VLOOKUP($C652,'2026年度(4年後期)'!$B$5:$N$206,COLUMN('2026年度(4年後期)'!$E$5)+1,0)&amp;""</f>
        <v>301</v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60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58"/>
      <c r="D660" s="759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60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60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60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60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60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83" t="str">
        <f>VLOOKUP($C652,'2026年度(1年後期)'!$B$5:$N$207,COLUMN('2026年度(1年後期)'!$G$5),0)&amp;""</f>
        <v>スポーツと健康</v>
      </c>
      <c r="D665" s="784"/>
      <c r="E665" s="757" t="str">
        <f>VLOOKUP($C652,'2026年度(2年後期)'!$B$5:$N$207,COLUMN('2026年度(2年後期)'!$G$5),0)&amp;""</f>
        <v>(基礎看護学実習Ⅱ補講期間）</v>
      </c>
      <c r="F665" s="752"/>
      <c r="G665" s="757" t="str">
        <f>VLOOKUP($C652,'2026年度(3年後期)'!$B$5:$N$207,COLUMN('2026年度(3年後期)'!$G$5),0)&amp;""</f>
        <v>領域別実習</v>
      </c>
      <c r="H665" s="752"/>
      <c r="I665" s="757" t="str">
        <f>VLOOKUP($C652,'2026年度(4年後期)'!$B$5:$N$206,COLUMN('2026年度(4年後期)'!$G$5),0)&amp;""</f>
        <v>医療政策学</v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>特別研究</v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>特別研究</v>
      </c>
      <c r="T665" s="752"/>
      <c r="U665" s="601"/>
      <c r="Z665" s="755" t="str">
        <f>A665</f>
        <v>３時限（13：30～15：00）</v>
      </c>
      <c r="AA665" s="733"/>
      <c r="AB665" s="733"/>
      <c r="AC665" s="733"/>
      <c r="AD665" s="733" t="s">
        <v>194</v>
      </c>
      <c r="AE665" s="733" t="s">
        <v>372</v>
      </c>
      <c r="AF665" s="733"/>
      <c r="AG665" s="733" t="s">
        <v>347</v>
      </c>
      <c r="AH665" s="733"/>
      <c r="AI665" s="733"/>
      <c r="AJ665" s="733"/>
      <c r="AK665" s="733"/>
      <c r="AL665" s="733"/>
      <c r="AM665" s="733" t="s">
        <v>347</v>
      </c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 t="s">
        <v>368</v>
      </c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 t="s">
        <v>277</v>
      </c>
      <c r="BO665" s="733" t="s">
        <v>277</v>
      </c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81" t="str">
        <f>IFERROR(VLOOKUP(C665,科目・教員!$A$2:$B$342,2,0),"")</f>
        <v>有賀　雅史</v>
      </c>
      <c r="D666" s="782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>渡辺　幹司</v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60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81" t="str">
        <f>VLOOKUP($C652,'2026年度(1年後期)'!$B$5:$N$207,COLUMN('2026年度(1年後期)'!$G$5)+1,0)&amp;""</f>
        <v>グラウンド･
アリーナ･
大講義室</v>
      </c>
      <c r="D667" s="782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>母性:201･母小実　
地域・在宅：在宅実</v>
      </c>
      <c r="H667" s="748"/>
      <c r="I667" s="750" t="str">
        <f>VLOOKUP($C652,'2026年度(4年後期)'!$B$5:$N$206,COLUMN('2026年度(4年後期)'!$G$5)+1,0)&amp;""</f>
        <v>301</v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60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79" t="s">
        <v>280</v>
      </c>
      <c r="D668" s="780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60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83" t="str">
        <f>VLOOKUP($C652,'2026年度(1年後期)'!$B$5:$N$207,COLUMN('2026年度(1年後期)'!$I$5),0)&amp;""</f>
        <v>スポーツと健康</v>
      </c>
      <c r="D669" s="784"/>
      <c r="E669" s="757" t="str">
        <f>VLOOKUP($C652,'2026年度(2年後期)'!$B$5:$N$207,COLUMN('2026年度(2年後期)'!$I$5),0)&amp;""</f>
        <v>(基礎看護学実習Ⅱ補講期間）</v>
      </c>
      <c r="F669" s="752"/>
      <c r="G669" s="757" t="str">
        <f>VLOOKUP($C652,'2026年度(3年後期)'!$B$5:$N$207,COLUMN('2026年度(3年後期)'!$I$5),0)&amp;""</f>
        <v>領域別実習</v>
      </c>
      <c r="H669" s="752"/>
      <c r="I669" s="757" t="str">
        <f>VLOOKUP($C652,'2026年度(4年後期)'!$B$5:$N$206,COLUMN('2026年度(4年後期)'!$I$5),0)&amp;""</f>
        <v>政策医療看護論Ⅱ</v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>特別研究</v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>特別研究</v>
      </c>
      <c r="T669" s="752"/>
      <c r="U669" s="601"/>
      <c r="Z669" s="755" t="str">
        <f>A669</f>
        <v>４時限（15：10～16：40）</v>
      </c>
      <c r="AA669" s="733"/>
      <c r="AB669" s="733"/>
      <c r="AC669" s="733"/>
      <c r="AD669" s="733" t="s">
        <v>194</v>
      </c>
      <c r="AE669" s="733" t="s">
        <v>372</v>
      </c>
      <c r="AF669" s="733"/>
      <c r="AG669" s="733" t="s">
        <v>347</v>
      </c>
      <c r="AH669" s="733"/>
      <c r="AI669" s="733"/>
      <c r="AJ669" s="733"/>
      <c r="AK669" s="733"/>
      <c r="AL669" s="733"/>
      <c r="AM669" s="733" t="s">
        <v>347</v>
      </c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370</v>
      </c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 t="s">
        <v>277</v>
      </c>
      <c r="BO669" s="733" t="s">
        <v>277</v>
      </c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81" t="str">
        <f>IFERROR(VLOOKUP(C669,科目・教員!$A$2:$B$342,2,0),"")</f>
        <v>有賀　雅史</v>
      </c>
      <c r="D670" s="782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>西岡　みどり</v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60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81" t="str">
        <f>VLOOKUP($C652,'2026年度(1年後期)'!$B$5:$N$207,COLUMN('2026年度(1年後期)'!$I$5)+1,0)&amp;""</f>
        <v>グラウンド･
アリーナ･
大講義室</v>
      </c>
      <c r="D671" s="782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>母性:201･母小実　
地域・在宅：在宅実</v>
      </c>
      <c r="H671" s="748"/>
      <c r="I671" s="750" t="str">
        <f>VLOOKUP($C652,'2026年度(4年後期)'!$B$5:$N$206,COLUMN('2026年度(4年後期)'!$I$5)+1,0)&amp;""</f>
        <v>301</v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60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79" t="s">
        <v>280</v>
      </c>
      <c r="D672" s="780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60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83" t="str">
        <f>VLOOKUP($C652,'2026年度(1年後期)'!$B$5:$N$207,COLUMN('2026年度(1年後期)'!$K$5),0)&amp;""</f>
        <v>脳と行動</v>
      </c>
      <c r="D673" s="784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613" t="s">
        <v>113</v>
      </c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 t="s">
        <v>230</v>
      </c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81" t="str">
        <f>IFERROR(VLOOKUP(C673,科目・教員!$A$2:$B$342,2,0),"")</f>
        <v>田中　健一</v>
      </c>
      <c r="D674" s="782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614" t="s">
        <v>232</v>
      </c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81" t="str">
        <f>VLOOKUP($C652,'2026年度(1年後期)'!$B$5:$N$207,COLUMN('2026年度(1年後期)'!$K$5)+1,0)&amp;""</f>
        <v>オンデマンド</v>
      </c>
      <c r="D675" s="782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613" t="s">
        <v>230</v>
      </c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853"/>
      <c r="D676" s="85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615" t="s">
        <v>123</v>
      </c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23"/>
      <c r="B677" s="24"/>
      <c r="C677" s="777">
        <f>C652+1</f>
        <v>46354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46354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0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0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0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89"/>
      <c r="D681" s="790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0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30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30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30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58"/>
      <c r="D693" s="759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30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30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58"/>
      <c r="D697" s="759"/>
      <c r="E697" s="743"/>
      <c r="F697" s="744"/>
      <c r="G697" s="743"/>
      <c r="H697" s="744"/>
      <c r="I697" s="794"/>
      <c r="J697" s="759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23"/>
      <c r="B702" s="24"/>
      <c r="C702" s="777">
        <f>C677+1</f>
        <v>46355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45">
        <f>C702</f>
        <v>46355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6"/>
      <c r="B706" s="16" t="s">
        <v>68</v>
      </c>
      <c r="C706" s="758"/>
      <c r="D706" s="803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.75">
      <c r="A727" s="5"/>
      <c r="B727" s="6"/>
      <c r="C727" s="791">
        <f>C702+1</f>
        <v>46356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842">
        <f>C727</f>
        <v>46356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87" t="str">
        <f>VLOOKUP($C727,'2026年度(1年後期)'!$B$5:$N$207,COLUMN('2026年度(1年後期)'!$C$5),0)&amp;""</f>
        <v>心と発達</v>
      </c>
      <c r="D728" s="788"/>
      <c r="E728" s="771" t="str">
        <f>VLOOKUP($C727,'2026年度(2年後期)'!$B$5:$N$207,COLUMN('2026年度(2年後期)'!$C$5),0)&amp;""</f>
        <v>(基礎看護学実習Ⅱ補講期間）</v>
      </c>
      <c r="F728" s="768"/>
      <c r="G728" s="771" t="str">
        <f>VLOOKUP($C727,'2026年度(3年後期)'!$B$5:$N$207,COLUMN('2026年度(3年後期)'!$C$5),0)&amp;""</f>
        <v>領域別実習</v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>地域母子保健</v>
      </c>
      <c r="L728" s="769"/>
      <c r="M728" s="778" t="str">
        <f>VLOOKUP($C727,'2026年度(M1後期)'!$B$5:$N$207,COLUMN('2026年度(M1後期)'!$C$5),0)&amp;""</f>
        <v>政策医療看護倫理</v>
      </c>
      <c r="N728" s="769"/>
      <c r="O728" s="771" t="str">
        <f>VLOOKUP($C727,'2026年度(M2後期)'!$B$5:$N$207,COLUMN('2026年度(M2後期)'!$C$5),0)&amp;""</f>
        <v>特別研究</v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>特別研究</v>
      </c>
      <c r="T728" s="768"/>
      <c r="U728" s="25"/>
      <c r="Z728" s="754" t="str">
        <f>A728</f>
        <v xml:space="preserve">１時限（09：20～10：50） </v>
      </c>
      <c r="AA728" s="733" t="s">
        <v>282</v>
      </c>
      <c r="AB728" s="733"/>
      <c r="AC728" s="733"/>
      <c r="AD728" s="733"/>
      <c r="AE728" s="733"/>
      <c r="AF728" s="733"/>
      <c r="AG728" s="733" t="s">
        <v>347</v>
      </c>
      <c r="AH728" s="733"/>
      <c r="AI728" s="733"/>
      <c r="AJ728" s="733"/>
      <c r="AK728" s="733"/>
      <c r="AL728" s="733"/>
      <c r="AM728" s="733" t="s">
        <v>347</v>
      </c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 t="s">
        <v>375</v>
      </c>
      <c r="BA728" s="733" t="s">
        <v>143</v>
      </c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3.5" customHeight="1">
      <c r="A729" s="755"/>
      <c r="B729" s="15" t="s">
        <v>61</v>
      </c>
      <c r="C729" s="785" t="str">
        <f>IFERROR(VLOOKUP(C728,科目・教員!$A$2:$B$342,2,0),"")</f>
        <v>松本　聡子</v>
      </c>
      <c r="D729" s="786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>池田　真弓</v>
      </c>
      <c r="L729" s="764"/>
      <c r="M729" s="760" t="str">
        <f>IFERROR(VLOOKUP(M728,科目・教員!$A$2:$B$342,2,0),"")</f>
        <v>来生　奈巳子</v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3.5" customHeight="1">
      <c r="A730" s="755"/>
      <c r="B730" s="15" t="s">
        <v>65</v>
      </c>
      <c r="C730" s="785" t="str">
        <f>VLOOKUP($C727,'2026年度(1年後期)'!$B$5:$N$207,COLUMN('2026年度(1年後期)'!$C$5)+1,0)&amp;""</f>
        <v>101</v>
      </c>
      <c r="D730" s="786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>母性:201･母小実</v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>304</v>
      </c>
      <c r="L730" s="764"/>
      <c r="M730" s="760" t="str">
        <f>VLOOKUP($C727,'2026年度(M1後期)'!$B$5:$N$207,COLUMN('2026年度(M1後期)'!$C$5)+1,0)&amp;""</f>
        <v>臨床講義室1</v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6"/>
      <c r="B731" s="16" t="s">
        <v>68</v>
      </c>
      <c r="C731" s="849" t="s">
        <v>284</v>
      </c>
      <c r="D731" s="793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>加齢と健康</v>
      </c>
      <c r="D732" s="768"/>
      <c r="E732" s="771" t="str">
        <f>VLOOKUP($C727,'2026年度(2年後期)'!$B$5:$N$207,COLUMN('2026年度(2年後期)'!$E$5),0)&amp;""</f>
        <v>(基礎看護学実習Ⅱ補講期間）</v>
      </c>
      <c r="F732" s="768"/>
      <c r="G732" s="771" t="str">
        <f>VLOOKUP($C727,'2026年度(3年後期)'!$B$5:$N$207,COLUMN('2026年度(3年後期)'!$E$5),0)&amp;""</f>
        <v>領域別実習</v>
      </c>
      <c r="H732" s="768"/>
      <c r="I732" s="800" t="str">
        <f>VLOOKUP($C727,'2026年度(4年後期)'!$B$5:$N$206,COLUMN('2026年度(4年後期)'!$E$5),0)&amp;""</f>
        <v>科学技術と医療
(中村先生)</v>
      </c>
      <c r="J732" s="788"/>
      <c r="K732" s="752" t="str">
        <f>VLOOKUP($C727,'2026年度(助産後期)'!$B$5:$N$207,COLUMN('2026年度(助産後期)'!$E$5),0)&amp;""</f>
        <v>ウイメンズヘルス論</v>
      </c>
      <c r="L732" s="769"/>
      <c r="M732" s="767" t="str">
        <f>VLOOKUP($C727,'2026年度(M1後期)'!$B$5:$N$207,COLUMN('2026年度(M1後期)'!$E$5),0)&amp;""</f>
        <v>政策医療看護倫理</v>
      </c>
      <c r="N732" s="768"/>
      <c r="O732" s="752" t="str">
        <f>VLOOKUP($C727,'2026年度(M2後期)'!$B$5:$N$207,COLUMN('2026年度(M2後期)'!$E$5),0)&amp;""</f>
        <v>特別研究</v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>特別研究</v>
      </c>
      <c r="T732" s="768"/>
      <c r="U732" s="21"/>
      <c r="Z732" s="755" t="str">
        <f>A732</f>
        <v>２時限（11：00～12：30）</v>
      </c>
      <c r="AA732" s="733" t="s">
        <v>345</v>
      </c>
      <c r="AB732" s="733"/>
      <c r="AC732" s="733"/>
      <c r="AD732" s="733"/>
      <c r="AE732" s="733"/>
      <c r="AF732" s="733"/>
      <c r="AG732" s="733" t="s">
        <v>347</v>
      </c>
      <c r="AH732" s="733"/>
      <c r="AI732" s="733"/>
      <c r="AJ732" s="733"/>
      <c r="AK732" s="733"/>
      <c r="AL732" s="733"/>
      <c r="AM732" s="733" t="s">
        <v>347</v>
      </c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 t="s">
        <v>343</v>
      </c>
      <c r="AX732" s="733"/>
      <c r="AY732" s="733"/>
      <c r="AZ732" s="733" t="s">
        <v>376</v>
      </c>
      <c r="BA732" s="733" t="s">
        <v>143</v>
      </c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55"/>
      <c r="B733" s="15" t="s">
        <v>61</v>
      </c>
      <c r="C733" s="763" t="str">
        <f>IFERROR(VLOOKUP(C732,科目・教員!$A$2:$B$342,2,0),"")</f>
        <v>古川　彩子</v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99" t="str">
        <f>IFERROR(VLOOKUP(I732,科目・教員!$A$2:$B$342,2,0),"")</f>
        <v/>
      </c>
      <c r="J733" s="786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>来生　奈巳子</v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>101</v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>母性:201･母小実</v>
      </c>
      <c r="H734" s="761"/>
      <c r="I734" s="799" t="str">
        <f>VLOOKUP($C727,'2026年度(4年後期)'!$B$5:$N$206,COLUMN('2026年度(4年後期)'!$E$5)+1,0)&amp;""</f>
        <v>301</v>
      </c>
      <c r="J734" s="786"/>
      <c r="K734" s="748" t="str">
        <f>VLOOKUP($C727,'2026年度(助産後期)'!$B$5:$N$207,COLUMN('2026年度(助産後期)'!$E$5)+1,0)&amp;""</f>
        <v>304</v>
      </c>
      <c r="L734" s="764"/>
      <c r="M734" s="763" t="str">
        <f>VLOOKUP($C727,'2026年度(M1後期)'!$B$5:$N$207,COLUMN('2026年度(M1後期)'!$E$5)+1,0)&amp;""</f>
        <v>臨床講義室1</v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92" t="s">
        <v>147</v>
      </c>
      <c r="J735" s="793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>保健行動論</v>
      </c>
      <c r="D740" s="752"/>
      <c r="E740" s="757" t="str">
        <f>VLOOKUP($C727,'2026年度(2年後期)'!$B$5:$N$207,COLUMN('2026年度(2年後期)'!$G$5),0)&amp;""</f>
        <v>(基礎看護学実習Ⅱ補講期間）</v>
      </c>
      <c r="F740" s="752"/>
      <c r="G740" s="757" t="str">
        <f>VLOOKUP($C727,'2026年度(3年後期)'!$B$5:$N$207,COLUMN('2026年度(3年後期)'!$G$5),0)&amp;""</f>
        <v>領域別実習</v>
      </c>
      <c r="H740" s="752"/>
      <c r="I740" s="757" t="str">
        <f>VLOOKUP($C727,'2026年度(4年後期)'!$B$5:$N$206,COLUMN('2026年度(4年後期)'!$G$5),0)&amp;""</f>
        <v>看護情報学</v>
      </c>
      <c r="J740" s="752"/>
      <c r="K740" s="753" t="str">
        <f>VLOOKUP($C727,'2026年度(助産後期)'!$B$5:$N$207,COLUMN('2026年度(助産後期)'!$G$5),0)&amp;""</f>
        <v>ウイメンズヘルス論</v>
      </c>
      <c r="L740" s="753"/>
      <c r="M740" s="751" t="str">
        <f>VLOOKUP($C727,'2026年度(M1後期)'!$B$5:$N$207,COLUMN('2026年度(M1後期)'!$G$5),0)&amp;""</f>
        <v>看護理論</v>
      </c>
      <c r="N740" s="752"/>
      <c r="O740" s="753" t="str">
        <f>VLOOKUP($C727,'2026年度(M2後期)'!$B$5:$N$207,COLUMN('2026年度(M2後期)'!$G$5),0)&amp;""</f>
        <v>特別研究</v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>特別研究</v>
      </c>
      <c r="T740" s="752"/>
      <c r="U740" s="676" t="s">
        <v>301</v>
      </c>
      <c r="Z740" s="755" t="str">
        <f>A740</f>
        <v>３時限（13：30～15：00）</v>
      </c>
      <c r="AA740" s="733" t="s">
        <v>357</v>
      </c>
      <c r="AB740" s="733"/>
      <c r="AC740" s="733"/>
      <c r="AD740" s="733"/>
      <c r="AE740" s="733" t="s">
        <v>377</v>
      </c>
      <c r="AF740" s="733"/>
      <c r="AG740" s="733" t="s">
        <v>347</v>
      </c>
      <c r="AH740" s="733"/>
      <c r="AI740" s="733"/>
      <c r="AJ740" s="733"/>
      <c r="AK740" s="733"/>
      <c r="AL740" s="733"/>
      <c r="AM740" s="733" t="s">
        <v>347</v>
      </c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 t="s">
        <v>371</v>
      </c>
      <c r="AX740" s="733"/>
      <c r="AY740" s="733"/>
      <c r="AZ740" s="733" t="s">
        <v>376</v>
      </c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55"/>
      <c r="B741" s="15" t="s">
        <v>61</v>
      </c>
      <c r="C741" s="749" t="str">
        <f>IFERROR(VLOOKUP(C740,科目・教員!$A$2:$B$342,2,0),"")</f>
        <v>藤澤　雄太</v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>柏木　公一</v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>亀岡　智美</v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676" t="s">
        <v>377</v>
      </c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>101</v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>母性:201･母小実</v>
      </c>
      <c r="H742" s="748"/>
      <c r="I742" s="750" t="str">
        <f>VLOOKUP($C727,'2026年度(4年後期)'!$B$5:$N$206,COLUMN('2026年度(4年後期)'!$G$5)+1,0)&amp;""</f>
        <v>301</v>
      </c>
      <c r="J742" s="748"/>
      <c r="K742" s="747" t="str">
        <f>VLOOKUP($C727,'2026年度(助産後期)'!$B$5:$N$207,COLUMN('2026年度(助産後期)'!$G$5)+1,0)&amp;""</f>
        <v>304</v>
      </c>
      <c r="L742" s="747"/>
      <c r="M742" s="749" t="str">
        <f>VLOOKUP($C727,'2026年度(M1後期)'!$B$5:$N$207,COLUMN('2026年度(M1後期)'!$G$5)+1,0)&amp;""</f>
        <v>オンライン</v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676" t="s">
        <v>378</v>
      </c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676" t="s">
        <v>374</v>
      </c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83" t="str">
        <f>VLOOKUP($C727,'2026年度(1年後期)'!$B$5:$N$207,COLUMN('2026年度(1年後期)'!$I$5),0)&amp;""</f>
        <v>英語Ⅱ</v>
      </c>
      <c r="D744" s="784"/>
      <c r="E744" s="757" t="str">
        <f>VLOOKUP($C727,'2026年度(2年後期)'!$B$5:$N$207,COLUMN('2026年度(2年後期)'!$I$5),0)&amp;""</f>
        <v>(基礎看護学実習Ⅱ補講期間）</v>
      </c>
      <c r="F744" s="752"/>
      <c r="G744" s="757" t="str">
        <f>VLOOKUP($C727,'2026年度(3年後期)'!$B$5:$N$207,COLUMN('2026年度(3年後期)'!$I$5),0)&amp;""</f>
        <v>領域別実習</v>
      </c>
      <c r="H744" s="752"/>
      <c r="I744" s="757" t="str">
        <f>VLOOKUP($C727,'2026年度(4年後期)'!$B$5:$N$206,COLUMN('2026年度(4年後期)'!$I$5),0)&amp;""</f>
        <v>東京都看護協会講話</v>
      </c>
      <c r="J744" s="752"/>
      <c r="K744" s="753" t="str">
        <f>VLOOKUP($C727,'2026年度(助産後期)'!$B$5:$N$207,COLUMN('2026年度(助産後期)'!$I$5),0)&amp;""</f>
        <v>東京都看護協会講話</v>
      </c>
      <c r="L744" s="753"/>
      <c r="M744" s="751" t="str">
        <f>VLOOKUP($C727,'2026年度(M1後期)'!$B$5:$N$207,COLUMN('2026年度(M1後期)'!$I$5),0)&amp;""</f>
        <v>看護理論</v>
      </c>
      <c r="N744" s="752"/>
      <c r="O744" s="753" t="str">
        <f>VLOOKUP($C727,'2026年度(M2後期)'!$B$5:$N$207,COLUMN('2026年度(M2後期)'!$I$5),0)&amp;""</f>
        <v>特別研究</v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>特別研究</v>
      </c>
      <c r="T744" s="752"/>
      <c r="U744" s="676"/>
      <c r="Z744" s="755" t="str">
        <f>A744</f>
        <v>４時限（15：10～16：40）</v>
      </c>
      <c r="AA744" s="733" t="s">
        <v>149</v>
      </c>
      <c r="AB744" s="733"/>
      <c r="AC744" s="733"/>
      <c r="AD744" s="733"/>
      <c r="AE744" s="733" t="s">
        <v>377</v>
      </c>
      <c r="AF744" s="733"/>
      <c r="AG744" s="733" t="s">
        <v>347</v>
      </c>
      <c r="AH744" s="733" t="s">
        <v>149</v>
      </c>
      <c r="AI744" s="733"/>
      <c r="AJ744" s="733"/>
      <c r="AK744" s="733"/>
      <c r="AL744" s="733"/>
      <c r="AM744" s="733" t="s">
        <v>347</v>
      </c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 t="s">
        <v>379</v>
      </c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55"/>
      <c r="B745" s="15" t="s">
        <v>61</v>
      </c>
      <c r="C745" s="781" t="str">
        <f>IFERROR(VLOOKUP(C744,科目・教員!$A$2:$B$342,2,0),"")</f>
        <v>ﾊﾟｳﾗ･ﾍﾞﾙｳﾞｧﾝｹﾞﾙ
ｸﾘｽ･ﾊﾟｰﾊﾑ</v>
      </c>
      <c r="D745" s="782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>亀岡　智美</v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676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3.5" customHeight="1">
      <c r="A746" s="755"/>
      <c r="B746" s="15" t="s">
        <v>65</v>
      </c>
      <c r="C746" s="781" t="str">
        <f>VLOOKUP($C727,'2026年度(1年後期)'!$B$5:$N$207,COLUMN('2026年度(1年後期)'!$I$5)+1,0)&amp;""</f>
        <v>AC：101　BD：202</v>
      </c>
      <c r="D746" s="782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>母性:201･母小実</v>
      </c>
      <c r="H746" s="748"/>
      <c r="I746" s="750" t="str">
        <f>VLOOKUP($C727,'2026年度(4年後期)'!$B$5:$N$206,COLUMN('2026年度(4年後期)'!$I$5)+1,0)&amp;""</f>
        <v>301</v>
      </c>
      <c r="J746" s="748"/>
      <c r="K746" s="747" t="str">
        <f>VLOOKUP($C727,'2026年度(助産後期)'!$B$5:$N$207,COLUMN('2026年度(助産後期)'!$I$5)+1,0)&amp;""</f>
        <v>301</v>
      </c>
      <c r="L746" s="747"/>
      <c r="M746" s="749" t="str">
        <f>VLOOKUP($C727,'2026年度(M1後期)'!$B$5:$N$207,COLUMN('2026年度(M1後期)'!$I$5)+1,0)&amp;""</f>
        <v>オンライン</v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676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6"/>
      <c r="B747" s="16" t="s">
        <v>68</v>
      </c>
      <c r="C747" s="849" t="s">
        <v>147</v>
      </c>
      <c r="D747" s="793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676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85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3.5" customHeight="1">
      <c r="A748" s="755" t="s">
        <v>112</v>
      </c>
      <c r="B748" s="15" t="s">
        <v>53</v>
      </c>
      <c r="C748" s="783" t="str">
        <f>VLOOKUP($C727,'2026年度(1年後期)'!$B$5:$N$207,COLUMN('2026年度(1年後期)'!$K$5),0)&amp;""</f>
        <v>英語Ⅱ</v>
      </c>
      <c r="D748" s="784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 t="s">
        <v>149</v>
      </c>
      <c r="AB748" s="733"/>
      <c r="AC748" s="733"/>
      <c r="AD748" s="733"/>
      <c r="AE748" s="733"/>
      <c r="AF748" s="733"/>
      <c r="AG748" s="733"/>
      <c r="AH748" s="733" t="s">
        <v>149</v>
      </c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4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55"/>
      <c r="B749" s="15" t="s">
        <v>61</v>
      </c>
      <c r="C749" s="781" t="str">
        <f>IFERROR(VLOOKUP(C748,科目・教員!$A$2:$B$342,2,0),"")</f>
        <v>ﾊﾟｳﾗ･ﾍﾞﾙｳﾞｧﾝｹﾞﾙ
ｸﾘｽ･ﾊﾟｰﾊﾑ</v>
      </c>
      <c r="D749" s="782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3.5" customHeight="1">
      <c r="A750" s="755"/>
      <c r="B750" s="15" t="s">
        <v>65</v>
      </c>
      <c r="C750" s="781" t="str">
        <f>VLOOKUP($C727,'2026年度(1年後期)'!$B$5:$N$207,COLUMN('2026年度(1年後期)'!$K$5)+1,0)&amp;""</f>
        <v>AC：101　BD：２０２</v>
      </c>
      <c r="D750" s="782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6"/>
      <c r="B751" s="16" t="s">
        <v>68</v>
      </c>
      <c r="C751" s="849" t="s">
        <v>147</v>
      </c>
      <c r="D751" s="793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46357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46357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46357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842">
        <f>C2</f>
        <v>46357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87" t="str">
        <f>VLOOKUP($C2,'2026年度(1年後期)'!$B$5:$N$207,COLUMN('2026年度(1年後期)'!$C$5),0)&amp;""</f>
        <v>日本人論</v>
      </c>
      <c r="D3" s="788"/>
      <c r="E3" s="771" t="str">
        <f>VLOOKUP($C2,'2026年度(2年後期)'!$B$5:$N$207,COLUMN('2026年度(2年後期)'!$C$5),0)&amp;""</f>
        <v>基礎看護学実習Ⅱ</v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>総合学習</v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9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>成育看護学演習Ｂ
感染管理看護学演習Ｂ
成人看護学演習Ｂ
国際看護学演習Ｂ</v>
      </c>
      <c r="R3" s="768"/>
      <c r="S3" s="752" t="str">
        <f>VLOOKUP($C2,'2026年度(D23後期)'!$B$5:$N$207,COLUMN('2026年度(D23後期)'!$C$5),0)&amp;""</f>
        <v>特別研究</v>
      </c>
      <c r="T3" s="768"/>
      <c r="U3" s="13"/>
      <c r="Z3" s="754" t="str">
        <f>A3</f>
        <v xml:space="preserve">１時限（09：20～10：50） </v>
      </c>
      <c r="AA3" s="733" t="s">
        <v>288</v>
      </c>
      <c r="AB3" s="733"/>
      <c r="AC3" s="733"/>
      <c r="AD3" s="733"/>
      <c r="AE3" s="733"/>
      <c r="AF3" s="733"/>
      <c r="AG3" s="733" t="s">
        <v>347</v>
      </c>
      <c r="AH3" s="733"/>
      <c r="AI3" s="733"/>
      <c r="AJ3" s="733"/>
      <c r="AK3" s="733"/>
      <c r="AL3" s="733"/>
      <c r="AM3" s="733" t="s">
        <v>347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 t="s">
        <v>156</v>
      </c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 t="s">
        <v>369</v>
      </c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85" t="str">
        <f>IFERROR(VLOOKUP(C3,科目・教員!$A$2:$B$342,2,0),"")</f>
        <v>川出　龍一</v>
      </c>
      <c r="D4" s="786"/>
      <c r="E4" s="762" t="str">
        <f>IFERROR(VLOOKUP(E3,科目・教員!$A$2:$B$342,2,0),"")</f>
        <v>森下　純子</v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85" t="str">
        <f>VLOOKUP($C2,'2026年度(1年後期)'!$B$5:$N$207,COLUMN('2026年度(1年後期)'!$C$5)+1,0)&amp;""</f>
        <v>101</v>
      </c>
      <c r="D5" s="786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母性:201･母小実</v>
      </c>
      <c r="H5" s="761"/>
      <c r="I5" s="762" t="str">
        <f>VLOOKUP($C2,'2026年度(4年後期)'!$B$5:$N$206,COLUMN('2026年度(4年後期)'!$C$5)+1,0)&amp;""</f>
        <v>大講義室</v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>精神：臨床講義室２</v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79" t="s">
        <v>284</v>
      </c>
      <c r="D6" s="793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>知の探求</v>
      </c>
      <c r="D7" s="768"/>
      <c r="E7" s="771" t="str">
        <f>VLOOKUP($C2,'2026年度(2年後期)'!$B$5:$N$207,COLUMN('2026年度(2年後期)'!$E$5),0)&amp;""</f>
        <v>基礎看護学実習Ⅱ</v>
      </c>
      <c r="F7" s="768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>総合学習</v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>成育看護学演習Ｂ
感染管理看護学演習Ｂ
成人看護学演習Ｂ
国際看護学演習Ｂ</v>
      </c>
      <c r="R7" s="768"/>
      <c r="S7" s="752" t="str">
        <f>VLOOKUP($C2,'2026年度(D23後期)'!$B$5:$N$207,COLUMN('2026年度(D23後期)'!$E$5),0)&amp;""</f>
        <v>特別研究</v>
      </c>
      <c r="T7" s="768"/>
      <c r="Z7" s="755" t="str">
        <f>A7</f>
        <v>２時限（11：00～12：30）</v>
      </c>
      <c r="AA7" s="733" t="s">
        <v>144</v>
      </c>
      <c r="AB7" s="733"/>
      <c r="AC7" s="733"/>
      <c r="AD7" s="733"/>
      <c r="AE7" s="733"/>
      <c r="AF7" s="733"/>
      <c r="AG7" s="733" t="s">
        <v>347</v>
      </c>
      <c r="AH7" s="733"/>
      <c r="AI7" s="733"/>
      <c r="AJ7" s="733"/>
      <c r="AK7" s="733"/>
      <c r="AL7" s="733"/>
      <c r="AM7" s="733" t="s">
        <v>347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 t="s">
        <v>156</v>
      </c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369</v>
      </c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>須藤　恭子</v>
      </c>
      <c r="D8" s="761"/>
      <c r="E8" s="762" t="str">
        <f>IFERROR(VLOOKUP(E7,科目・教員!$A$2:$B$342,2,0),"")</f>
        <v>森下　純子</v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>101</v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>母性:201･母小実</v>
      </c>
      <c r="H9" s="761"/>
      <c r="I9" s="762" t="str">
        <f>VLOOKUP($C2,'2026年度(4年後期)'!$B$5:$N$206,COLUMN('2026年度(4年後期)'!$E$5)+1,0)&amp;""</f>
        <v>大講義室</v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>精神：臨床講義室２</v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>ジェンダー論</v>
      </c>
      <c r="D15" s="752"/>
      <c r="E15" s="757" t="str">
        <f>VLOOKUP($C2,'2026年度(2年後期)'!$B$5:$N$207,COLUMN('2026年度(2年後期)'!$G$5),0)&amp;""</f>
        <v>基礎看護学実習Ⅱ</v>
      </c>
      <c r="F15" s="752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856" t="str">
        <f>VLOOKUP($C2,'2026年度(助産後期)'!$B$5:$N$207,COLUMN('2026年度(助産後期)'!$G$5),0)&amp;""</f>
        <v>助産管理論（山本先生）</v>
      </c>
      <c r="L15" s="856"/>
      <c r="M15" s="751" t="str">
        <f>VLOOKUP($C2,'2026年度(M1後期)'!$B$5:$N$207,COLUMN('2026年度(M1後期)'!$G$5),0)&amp;""</f>
        <v>がん看護学演習A-Ⅱ
成育看護学演習A-Ⅰ（小児）
感染症学特論
感染症学演習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>量的看護学研究法</v>
      </c>
      <c r="R15" s="752"/>
      <c r="S15" s="753" t="str">
        <f>VLOOKUP($C2,'2026年度(D23後期)'!$B$5:$N$207,COLUMN('2026年度(D23後期)'!$G$5),0)&amp;""</f>
        <v>特別研究</v>
      </c>
      <c r="T15" s="752"/>
      <c r="U15" s="665" t="s">
        <v>162</v>
      </c>
      <c r="Z15" s="755" t="str">
        <f>A15</f>
        <v>３時限（13：30～15：00）</v>
      </c>
      <c r="AA15" s="733" t="s">
        <v>226</v>
      </c>
      <c r="AB15" s="733"/>
      <c r="AC15" s="733"/>
      <c r="AD15" s="733"/>
      <c r="AE15" s="733"/>
      <c r="AF15" s="733"/>
      <c r="AG15" s="733" t="s">
        <v>347</v>
      </c>
      <c r="AH15" s="733"/>
      <c r="AI15" s="733"/>
      <c r="AJ15" s="733"/>
      <c r="AK15" s="733"/>
      <c r="AL15" s="733"/>
      <c r="AM15" s="733" t="s">
        <v>347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 t="s">
        <v>380</v>
      </c>
      <c r="BA15" s="733" t="s">
        <v>165</v>
      </c>
      <c r="BB15" s="733" t="s">
        <v>156</v>
      </c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 t="s">
        <v>166</v>
      </c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>小島　優子</v>
      </c>
      <c r="D16" s="748"/>
      <c r="E16" s="750" t="str">
        <f>IFERROR(VLOOKUP(E15,科目・教員!$A$2:$B$342,2,0),"")</f>
        <v>森下　純子</v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858" t="str">
        <f>IFERROR(VLOOKUP(K15,科目・教員!$A$2:$B$342,2,0),"")</f>
        <v/>
      </c>
      <c r="L16" s="858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>柏木　公一</v>
      </c>
      <c r="R16" s="748"/>
      <c r="S16" s="747" t="str">
        <f>IFERROR(VLOOKUP(S15,科目・教員!$A$2:$B$342,2,0),"")</f>
        <v/>
      </c>
      <c r="T16" s="748"/>
      <c r="U16" s="665" t="s">
        <v>167</v>
      </c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>101</v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>母性:201･母小実</v>
      </c>
      <c r="H17" s="748"/>
      <c r="I17" s="750" t="str">
        <f>VLOOKUP($C2,'2026年度(4年後期)'!$B$5:$N$206,COLUMN('2026年度(4年後期)'!$G$5)+1,0)&amp;""</f>
        <v/>
      </c>
      <c r="J17" s="748"/>
      <c r="K17" s="858" t="str">
        <f>VLOOKUP($C2,'2026年度(助産後期)'!$B$5:$N$207,COLUMN('2026年度(助産後期)'!$G$5)+1,0)&amp;""</f>
        <v>304</v>
      </c>
      <c r="L17" s="858"/>
      <c r="M17" s="749" t="str">
        <f>VLOOKUP($C2,'2026年度(M1後期)'!$B$5:$N$207,COLUMN('2026年度(M1後期)'!$G$5)+1,0)&amp;""</f>
        <v>精神：臨床講義室２</v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>臨床講義室１</v>
      </c>
      <c r="R17" s="748"/>
      <c r="S17" s="747" t="str">
        <f>VLOOKUP($C2,'2026年度(D23後期)'!$B$5:$N$207,COLUMN('2026年度(D23後期)'!$G$5)+1,0)&amp;""</f>
        <v/>
      </c>
      <c r="T17" s="748"/>
      <c r="U17" s="665" t="s">
        <v>166</v>
      </c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58"/>
      <c r="D18" s="759"/>
      <c r="E18" s="743"/>
      <c r="F18" s="744"/>
      <c r="G18" s="743"/>
      <c r="H18" s="744"/>
      <c r="I18" s="743"/>
      <c r="J18" s="744"/>
      <c r="K18" s="857" t="s">
        <v>260</v>
      </c>
      <c r="L18" s="857"/>
      <c r="M18" s="746"/>
      <c r="N18" s="744"/>
      <c r="O18" s="745"/>
      <c r="P18" s="744"/>
      <c r="Q18" s="745"/>
      <c r="R18" s="744"/>
      <c r="S18" s="745"/>
      <c r="T18" s="744"/>
      <c r="U18" s="665" t="s">
        <v>168</v>
      </c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83" t="str">
        <f>VLOOKUP($C2,'2026年度(1年後期)'!$B$5:$N$207,COLUMN('2026年度(1年後期)'!$I$5),0)&amp;""</f>
        <v>人体の構造と機能Ⅲ
(桑名先生③)</v>
      </c>
      <c r="D19" s="784"/>
      <c r="E19" s="757" t="str">
        <f>VLOOKUP($C2,'2026年度(2年後期)'!$B$5:$N$207,COLUMN('2026年度(2年後期)'!$I$5),0)&amp;""</f>
        <v>基礎看護学実習Ⅱ</v>
      </c>
      <c r="F19" s="752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856" t="str">
        <f>VLOOKUP($C2,'2026年度(助産後期)'!$B$5:$N$207,COLUMN('2026年度(助産後期)'!$I$5),0)&amp;""</f>
        <v>助産管理論（山本先生）</v>
      </c>
      <c r="L19" s="856"/>
      <c r="M19" s="751" t="str">
        <f>VLOOKUP($C2,'2026年度(M1後期)'!$B$5:$N$207,COLUMN('2026年度(M1後期)'!$I$5),0)&amp;""</f>
        <v>がん看護学演習A-Ⅱ
成育看護学演習A-Ⅰ
感染症学特論
感染症学演習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>量的看護学研究法</v>
      </c>
      <c r="R19" s="752"/>
      <c r="S19" s="753" t="str">
        <f>VLOOKUP($C2,'2026年度(D23後期)'!$B$5:$N$207,COLUMN('2026年度(D23後期)'!$I$5),0)&amp;""</f>
        <v>特別研究</v>
      </c>
      <c r="T19" s="752"/>
      <c r="Z19" s="755" t="str">
        <f>A19</f>
        <v>４時限（15：10～16：40）</v>
      </c>
      <c r="AA19" s="733" t="s">
        <v>272</v>
      </c>
      <c r="AB19" s="733"/>
      <c r="AC19" s="733"/>
      <c r="AD19" s="733"/>
      <c r="AE19" s="733"/>
      <c r="AF19" s="733"/>
      <c r="AG19" s="733" t="s">
        <v>347</v>
      </c>
      <c r="AH19" s="733"/>
      <c r="AI19" s="733"/>
      <c r="AJ19" s="733"/>
      <c r="AK19" s="733"/>
      <c r="AL19" s="733"/>
      <c r="AM19" s="733" t="s">
        <v>347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 t="s">
        <v>380</v>
      </c>
      <c r="BA19" s="733" t="s">
        <v>165</v>
      </c>
      <c r="BB19" s="733" t="s">
        <v>156</v>
      </c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 t="s">
        <v>166</v>
      </c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81" t="str">
        <f>IFERROR(VLOOKUP(C19,科目・教員!$A$2:$B$342,2,0),"")</f>
        <v/>
      </c>
      <c r="D20" s="782"/>
      <c r="E20" s="750" t="str">
        <f>IFERROR(VLOOKUP(E19,科目・教員!$A$2:$B$342,2,0),"")</f>
        <v>森下　純子</v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858" t="str">
        <f>IFERROR(VLOOKUP(K19,科目・教員!$A$2:$B$342,2,0),"")</f>
        <v/>
      </c>
      <c r="L20" s="858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>柏木　公一</v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81" t="str">
        <f>VLOOKUP($C2,'2026年度(1年後期)'!$B$5:$N$207,COLUMN('2026年度(1年後期)'!$I$5)+1,0)&amp;""</f>
        <v>101</v>
      </c>
      <c r="D21" s="782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>母性:201･母小実</v>
      </c>
      <c r="H21" s="748"/>
      <c r="I21" s="750" t="str">
        <f>VLOOKUP($C2,'2026年度(4年後期)'!$B$5:$N$206,COLUMN('2026年度(4年後期)'!$I$5)+1,0)&amp;""</f>
        <v/>
      </c>
      <c r="J21" s="748"/>
      <c r="K21" s="858" t="str">
        <f>VLOOKUP($C2,'2026年度(助産後期)'!$B$5:$N$207,COLUMN('2026年度(助産後期)'!$I$5)+1,0)&amp;""</f>
        <v>304</v>
      </c>
      <c r="L21" s="858"/>
      <c r="M21" s="749" t="str">
        <f>VLOOKUP($C2,'2026年度(M1後期)'!$B$5:$N$207,COLUMN('2026年度(M1後期)'!$I$5)+1,0)&amp;""</f>
        <v>精神：臨床講義室２</v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>臨床講義室１</v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79" t="s">
        <v>147</v>
      </c>
      <c r="D22" s="780"/>
      <c r="E22" s="743"/>
      <c r="F22" s="744"/>
      <c r="G22" s="743"/>
      <c r="H22" s="744"/>
      <c r="I22" s="743"/>
      <c r="J22" s="744"/>
      <c r="K22" s="857" t="s">
        <v>260</v>
      </c>
      <c r="L22" s="857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46358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46358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>疫学・保健統計学Ⅱ</v>
      </c>
      <c r="D28" s="768"/>
      <c r="E28" s="771" t="str">
        <f>VLOOKUP($C27,'2026年度(2年後期)'!$B$5:$N$207,COLUMN('2026年度(2年後期)'!$C$5),0)&amp;""</f>
        <v>基礎看護学実習Ⅱ</v>
      </c>
      <c r="F28" s="76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>看護情報・管理学演習A-Ⅰ
成育看護学演習A-Ⅳ（母性）</v>
      </c>
      <c r="N28" s="769"/>
      <c r="O28" s="771" t="str">
        <f>VLOOKUP($C27,'2026年度(M2後期)'!$B$5:$N$207,COLUMN('2026年度(M2後期)'!$C$5),0)&amp;""</f>
        <v>特別研究</v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>特別研究</v>
      </c>
      <c r="T28" s="768"/>
      <c r="U28" s="13"/>
      <c r="V28" s="651" t="s">
        <v>308</v>
      </c>
      <c r="Z28" s="754" t="str">
        <f>A28</f>
        <v xml:space="preserve">１時限（09：20～10：50） </v>
      </c>
      <c r="AA28" s="733" t="s">
        <v>353</v>
      </c>
      <c r="AB28" s="733"/>
      <c r="AC28" s="733"/>
      <c r="AD28" s="733"/>
      <c r="AE28" s="733"/>
      <c r="AF28" s="733"/>
      <c r="AG28" s="733" t="s">
        <v>347</v>
      </c>
      <c r="AH28" s="733"/>
      <c r="AI28" s="733"/>
      <c r="AJ28" s="733"/>
      <c r="AK28" s="733"/>
      <c r="AL28" s="733"/>
      <c r="AM28" s="733" t="s">
        <v>309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>柏木　公一</v>
      </c>
      <c r="D29" s="761"/>
      <c r="E29" s="762" t="str">
        <f>IFERROR(VLOOKUP(E28,科目・教員!$A$2:$B$342,2,0),"")</f>
        <v>森下　純子</v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V29" s="651" t="s">
        <v>309</v>
      </c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>101</v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>母性:201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V30" s="651" t="s">
        <v>312</v>
      </c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89"/>
      <c r="D31" s="790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V31" s="651" t="s">
        <v>313</v>
      </c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疾病・病態論Ⅰ</v>
      </c>
      <c r="D32" s="768"/>
      <c r="E32" s="771" t="str">
        <f>VLOOKUP($C27,'2026年度(2年後期)'!$B$5:$N$207,COLUMN('2026年度(2年後期)'!$E$5),0)&amp;""</f>
        <v>基礎看護学実習Ⅱ</v>
      </c>
      <c r="F32" s="76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>看護情報・管理学演習A-Ⅰ
成育看護学演習A-Ⅳ（母性）</v>
      </c>
      <c r="N32" s="768"/>
      <c r="O32" s="752" t="str">
        <f>VLOOKUP($C27,'2026年度(M2後期)'!$B$5:$N$207,COLUMN('2026年度(M2後期)'!$E$5),0)&amp;""</f>
        <v>特別研究</v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>特別研究</v>
      </c>
      <c r="T32" s="768"/>
      <c r="Z32" s="755" t="str">
        <f>A32</f>
        <v>２時限（11：00～12：30）</v>
      </c>
      <c r="AA32" s="733" t="s">
        <v>247</v>
      </c>
      <c r="AB32" s="733"/>
      <c r="AC32" s="733"/>
      <c r="AD32" s="733"/>
      <c r="AE32" s="733"/>
      <c r="AF32" s="733"/>
      <c r="AG32" s="733" t="s">
        <v>347</v>
      </c>
      <c r="AH32" s="733"/>
      <c r="AI32" s="733"/>
      <c r="AJ32" s="733"/>
      <c r="AK32" s="733"/>
      <c r="AL32" s="733"/>
      <c r="AM32" s="733" t="s">
        <v>309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水野　正之</v>
      </c>
      <c r="D33" s="761"/>
      <c r="E33" s="762" t="str">
        <f>IFERROR(VLOOKUP(E32,科目・教員!$A$2:$B$342,2,0),"")</f>
        <v>森下　純子</v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>母性:201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852"/>
      <c r="J35" s="807"/>
      <c r="K35" s="859"/>
      <c r="L35" s="859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 t="s">
        <v>309</v>
      </c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83" t="str">
        <f>VLOOKUP($C27,'2026年度(1年後期)'!$B$5:$N$207,COLUMN('2026年度(1年後期)'!$G$5),0)&amp;""</f>
        <v>人間と教育</v>
      </c>
      <c r="D40" s="784"/>
      <c r="E40" s="757" t="str">
        <f>VLOOKUP($C27,'2026年度(2年後期)'!$B$5:$N$207,COLUMN('2026年度(2年後期)'!$G$5),0)&amp;""</f>
        <v>基礎看護学実習Ⅱ</v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856" t="str">
        <f>VLOOKUP($C27,'2026年度(助産後期)'!$B$5:$N$207,COLUMN('2026年度(助産後期)'!$G$5),0)&amp;""</f>
        <v>地域母子保健（藤田先生）</v>
      </c>
      <c r="L40" s="856"/>
      <c r="M40" s="751" t="str">
        <f>VLOOKUP($C27,'2026年度(M1後期)'!$B$5:$N$207,COLUMN('2026年度(M1後期)'!$G$5),0)&amp;""</f>
        <v>成人看護学演習A-Ⅰ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>特別研究</v>
      </c>
      <c r="T40" s="752"/>
      <c r="V40" s="622" t="s">
        <v>88</v>
      </c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 t="s">
        <v>349</v>
      </c>
      <c r="AI40" s="733"/>
      <c r="AJ40" s="733"/>
      <c r="AK40" s="733"/>
      <c r="AL40" s="733"/>
      <c r="AM40" s="733" t="s">
        <v>309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 t="s">
        <v>381</v>
      </c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 t="s">
        <v>166</v>
      </c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81" t="str">
        <f>IFERROR(VLOOKUP(C40,科目・教員!$A$2:$B$342,2,0),"")</f>
        <v>神原　裕子</v>
      </c>
      <c r="D41" s="782"/>
      <c r="E41" s="750" t="str">
        <f>IFERROR(VLOOKUP(E40,科目・教員!$A$2:$B$342,2,0),"")</f>
        <v>森下　純子</v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858" t="str">
        <f>IFERROR(VLOOKUP(K40,科目・教員!$A$2:$B$342,2,0),"")</f>
        <v/>
      </c>
      <c r="L41" s="858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V41" s="622" t="s">
        <v>261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81" t="str">
        <f>VLOOKUP($C27,'2026年度(1年後期)'!$B$5:$N$207,COLUMN('2026年度(1年後期)'!$G$5)+1,0)&amp;""</f>
        <v>202</v>
      </c>
      <c r="D42" s="782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858" t="str">
        <f>VLOOKUP($C27,'2026年度(助産後期)'!$B$5:$N$207,COLUMN('2026年度(助産後期)'!$G$5)+1,0)&amp;""</f>
        <v>304</v>
      </c>
      <c r="L42" s="858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V42" s="622" t="s">
        <v>166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79" t="s">
        <v>147</v>
      </c>
      <c r="D43" s="780"/>
      <c r="E43" s="743"/>
      <c r="F43" s="744"/>
      <c r="G43" s="743"/>
      <c r="H43" s="744"/>
      <c r="I43" s="743"/>
      <c r="J43" s="744"/>
      <c r="K43" s="857" t="s">
        <v>260</v>
      </c>
      <c r="L43" s="857"/>
      <c r="M43" s="746"/>
      <c r="N43" s="744"/>
      <c r="O43" s="745"/>
      <c r="P43" s="744"/>
      <c r="Q43" s="745"/>
      <c r="R43" s="744"/>
      <c r="S43" s="745"/>
      <c r="T43" s="744"/>
      <c r="V43" s="622" t="s">
        <v>192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83" t="str">
        <f>VLOOKUP($C27,'2026年度(1年後期)'!$B$5:$N$207,COLUMN('2026年度(1年後期)'!$I$5),0)&amp;""</f>
        <v>人間と教育</v>
      </c>
      <c r="D44" s="784"/>
      <c r="E44" s="757" t="str">
        <f>VLOOKUP($C27,'2026年度(2年後期)'!$B$5:$N$207,COLUMN('2026年度(2年後期)'!$I$5),0)&amp;""</f>
        <v>基礎看護学実習Ⅱ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>成人看護学演習A-Ⅰ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 t="s">
        <v>349</v>
      </c>
      <c r="AI44" s="733"/>
      <c r="AJ44" s="733"/>
      <c r="AK44" s="733"/>
      <c r="AL44" s="733"/>
      <c r="AM44" s="733" t="s">
        <v>309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81" t="str">
        <f>IFERROR(VLOOKUP(C44,科目・教員!$A$2:$B$342,2,0),"")</f>
        <v>神原　裕子</v>
      </c>
      <c r="D45" s="782"/>
      <c r="E45" s="750" t="str">
        <f>IFERROR(VLOOKUP(E44,科目・教員!$A$2:$B$342,2,0),"")</f>
        <v>森下　純子</v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81" t="str">
        <f>VLOOKUP($C27,'2026年度(1年後期)'!$B$5:$N$207,COLUMN('2026年度(1年後期)'!$I$5)+1,0)&amp;""</f>
        <v>202</v>
      </c>
      <c r="D46" s="782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853" t="s">
        <v>147</v>
      </c>
      <c r="D47" s="85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 t="s">
        <v>309</v>
      </c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58"/>
      <c r="D51" s="759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5"/>
      <c r="B52" s="6"/>
      <c r="C52" s="791">
        <f>C27+1</f>
        <v>46359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46359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>人体の構造と機能Ⅳ</v>
      </c>
      <c r="D53" s="768"/>
      <c r="E53" s="771" t="str">
        <f>VLOOKUP($C52,'2026年度(2年後期)'!$B$5:$N$207,COLUMN('2026年度(2年後期)'!$C$5),0)&amp;""</f>
        <v>基礎看護学実習Ⅱ</v>
      </c>
      <c r="F53" s="768"/>
      <c r="G53" s="771" t="str">
        <f>VLOOKUP($C52,'2026年度(3年後期)'!$B$5:$N$207,COLUMN('2026年度(3年後期)'!$C$5),0)&amp;""</f>
        <v>領域別実習</v>
      </c>
      <c r="H53" s="768"/>
      <c r="I53" s="771" t="str">
        <f>VLOOKUP($C52,'2026年度(4年後期)'!$B$5:$N$206,COLUMN('2026年度(4年後期)'!$C$5),0)&amp;""</f>
        <v>災害看護論</v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>がん看護学演習A-Ⅰ
感染症学特論
感染症学演習</v>
      </c>
      <c r="N53" s="769"/>
      <c r="O53" s="771" t="str">
        <f>VLOOKUP($C52,'2026年度(M2後期)'!$B$5:$N$207,COLUMN('2026年度(M2後期)'!$C$5),0)&amp;""</f>
        <v>特別研究</v>
      </c>
      <c r="P53" s="768"/>
      <c r="Q53" s="771" t="str">
        <f>VLOOKUP($C52,'2026年度(D1後期)'!$B$5:$N$207,COLUMN('2026年度(D1後期)'!$C$5),0)&amp;""</f>
        <v>看護情報・管理学演習Ｂ
長寿看護学演習Ｂ</v>
      </c>
      <c r="R53" s="768"/>
      <c r="S53" s="752" t="str">
        <f>VLOOKUP($C52,'2026年度(D23後期)'!$B$5:$N$207,COLUMN('2026年度(D23後期)'!$C$5),0)&amp;""</f>
        <v>特別研究</v>
      </c>
      <c r="T53" s="768"/>
      <c r="U53" s="25"/>
      <c r="V53" s="651" t="s">
        <v>308</v>
      </c>
      <c r="Z53" s="754" t="str">
        <f>A53</f>
        <v xml:space="preserve">１時限（09：20～10：50） </v>
      </c>
      <c r="AA53" s="733" t="s">
        <v>335</v>
      </c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 t="s">
        <v>309</v>
      </c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382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>本間　典子</v>
      </c>
      <c r="D54" s="761"/>
      <c r="E54" s="762" t="str">
        <f>IFERROR(VLOOKUP(E53,科目・教員!$A$2:$B$342,2,0),"")</f>
        <v>森下　純子</v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>須藤　恭子</v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V54" s="651" t="s">
        <v>309</v>
      </c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>101</v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>301</v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V55" s="651" t="s">
        <v>312</v>
      </c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V56" s="651" t="s">
        <v>313</v>
      </c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>生命倫理</v>
      </c>
      <c r="D57" s="768"/>
      <c r="E57" s="771" t="str">
        <f>VLOOKUP($C52,'2026年度(2年後期)'!$B$5:$N$207,COLUMN('2026年度(2年後期)'!$E$5),0)&amp;""</f>
        <v>基礎看護学実習Ⅱ</v>
      </c>
      <c r="F57" s="768"/>
      <c r="G57" s="771" t="str">
        <f>VLOOKUP($C52,'2026年度(3年後期)'!$B$5:$N$207,COLUMN('2026年度(3年後期)'!$E$5),0)&amp;""</f>
        <v>領域別実習</v>
      </c>
      <c r="H57" s="768"/>
      <c r="I57" s="771" t="str">
        <f>VLOOKUP($C52,'2026年度(4年後期)'!$B$5:$N$206,COLUMN('2026年度(4年後期)'!$E$5),0)&amp;""</f>
        <v>看護管理論</v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>がん看護学演習A-Ⅰ
感染症学特論
感染症学演習</v>
      </c>
      <c r="N57" s="768"/>
      <c r="O57" s="752" t="str">
        <f>VLOOKUP($C52,'2026年度(M2後期)'!$B$5:$N$207,COLUMN('2026年度(M2後期)'!$E$5),0)&amp;""</f>
        <v>特別研究</v>
      </c>
      <c r="P57" s="768"/>
      <c r="Q57" s="752" t="str">
        <f>VLOOKUP($C52,'2026年度(D1後期)'!$B$5:$N$207,COLUMN('2026年度(D1後期)'!$E$5),0)&amp;""</f>
        <v>看護情報・管理学演習Ｂ
長寿看護学演習Ｂ</v>
      </c>
      <c r="R57" s="768"/>
      <c r="S57" s="752" t="str">
        <f>VLOOKUP($C52,'2026年度(D23後期)'!$B$5:$N$207,COLUMN('2026年度(D23後期)'!$E$5),0)&amp;""</f>
        <v>特別研究</v>
      </c>
      <c r="T57" s="768"/>
      <c r="U57" s="21"/>
      <c r="Z57" s="755" t="str">
        <f>A57</f>
        <v>２時限（11：00～12：30）</v>
      </c>
      <c r="AA57" s="733" t="s">
        <v>201</v>
      </c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 t="s">
        <v>309</v>
      </c>
      <c r="AN57" s="733"/>
      <c r="AO57" s="733"/>
      <c r="AP57" s="733"/>
      <c r="AQ57" s="733"/>
      <c r="AR57" s="733"/>
      <c r="AS57" s="733"/>
      <c r="AT57" s="733"/>
      <c r="AU57" s="733"/>
      <c r="AV57" s="733"/>
      <c r="AW57" s="733" t="s">
        <v>367</v>
      </c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>小島　優子</v>
      </c>
      <c r="D58" s="761"/>
      <c r="E58" s="762" t="str">
        <f>IFERROR(VLOOKUP(E57,科目・教員!$A$2:$B$342,2,0),"")</f>
        <v>森下　純子</v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>小澤　三枝子</v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>101</v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>301</v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 t="s">
        <v>309</v>
      </c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>免疫と健康</v>
      </c>
      <c r="D65" s="752"/>
      <c r="E65" s="757" t="str">
        <f>VLOOKUP($C52,'2026年度(2年後期)'!$B$5:$N$207,COLUMN('2026年度(2年後期)'!$G$5),0)&amp;""</f>
        <v>基礎看護学実習Ⅱ</v>
      </c>
      <c r="F65" s="752"/>
      <c r="G65" s="757" t="str">
        <f>VLOOKUP($C52,'2026年度(3年後期)'!$B$5:$N$207,COLUMN('2026年度(3年後期)'!$G$5),0)&amp;""</f>
        <v>領域別実習</v>
      </c>
      <c r="H65" s="752"/>
      <c r="I65" s="757" t="str">
        <f>VLOOKUP($C52,'2026年度(4年後期)'!$B$5:$N$206,COLUMN('2026年度(4年後期)'!$G$5),0)&amp;""</f>
        <v>政策医療看護論Ⅱ</v>
      </c>
      <c r="J65" s="752"/>
      <c r="K65" s="856" t="str">
        <f>VLOOKUP($C52,'2026年度(助産後期)'!$B$5:$N$207,COLUMN('2026年度(助産後期)'!$G$5),0)&amp;""</f>
        <v>助産学概論（宗先生）</v>
      </c>
      <c r="L65" s="856"/>
      <c r="M65" s="751" t="str">
        <f>VLOOKUP($C52,'2026年度(M1後期)'!$B$5:$N$207,COLUMN('2026年度(M1後期)'!$G$5),0)&amp;""</f>
        <v>感染症学特論
感染症学演習
成育看護学特論A-Ⅲ</v>
      </c>
      <c r="N65" s="752"/>
      <c r="O65" s="753" t="str">
        <f>VLOOKUP($C52,'2026年度(M2後期)'!$B$5:$N$207,COLUMN('2026年度(M2後期)'!$G$5),0)&amp;""</f>
        <v>特別研究</v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>特別研究</v>
      </c>
      <c r="T65" s="752"/>
      <c r="U65" s="21"/>
      <c r="Z65" s="755" t="str">
        <f>A65</f>
        <v>３時限（13：30～15：00）</v>
      </c>
      <c r="AA65" s="733" t="s">
        <v>383</v>
      </c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 t="s">
        <v>309</v>
      </c>
      <c r="AN65" s="733"/>
      <c r="AO65" s="733"/>
      <c r="AP65" s="733"/>
      <c r="AQ65" s="733"/>
      <c r="AR65" s="733"/>
      <c r="AS65" s="733"/>
      <c r="AT65" s="733"/>
      <c r="AU65" s="733"/>
      <c r="AV65" s="733"/>
      <c r="AW65" s="733" t="s">
        <v>384</v>
      </c>
      <c r="AX65" s="733"/>
      <c r="AY65" s="733"/>
      <c r="AZ65" s="733" t="s">
        <v>385</v>
      </c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>森　那美子</v>
      </c>
      <c r="D66" s="748"/>
      <c r="E66" s="750" t="str">
        <f>IFERROR(VLOOKUP(E65,科目・教員!$A$2:$B$342,2,0),"")</f>
        <v>森下　純子</v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>西岡　みどり</v>
      </c>
      <c r="J66" s="748"/>
      <c r="K66" s="858" t="str">
        <f>IFERROR(VLOOKUP(K65,科目・教員!$A$2:$B$342,2,0),"")</f>
        <v/>
      </c>
      <c r="L66" s="858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>101</v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>301</v>
      </c>
      <c r="J67" s="748"/>
      <c r="K67" s="858" t="str">
        <f>VLOOKUP($C52,'2026年度(助産後期)'!$B$5:$N$207,COLUMN('2026年度(助産後期)'!$G$5)+1,0)&amp;""</f>
        <v>304</v>
      </c>
      <c r="L67" s="858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857" t="s">
        <v>260</v>
      </c>
      <c r="L68" s="857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83" t="str">
        <f>VLOOKUP($C52,'2026年度(1年後期)'!$B$5:$N$207,COLUMN('2026年度(1年後期)'!$I$5),0)&amp;""</f>
        <v>中国語</v>
      </c>
      <c r="D69" s="784"/>
      <c r="E69" s="757" t="str">
        <f>VLOOKUP($C52,'2026年度(2年後期)'!$B$5:$N$207,COLUMN('2026年度(2年後期)'!$I$5),0)&amp;""</f>
        <v>基礎看護学実習Ⅱ</v>
      </c>
      <c r="F69" s="752"/>
      <c r="G69" s="757" t="str">
        <f>VLOOKUP($C52,'2026年度(3年後期)'!$B$5:$N$207,COLUMN('2026年度(3年後期)'!$I$5),0)&amp;""</f>
        <v>領域別実習</v>
      </c>
      <c r="H69" s="752"/>
      <c r="I69" s="757" t="str">
        <f>VLOOKUP($C52,'2026年度(4年後期)'!$B$5:$N$206,COLUMN('2026年度(4年後期)'!$I$5),0)&amp;""</f>
        <v>看護情報学</v>
      </c>
      <c r="J69" s="752"/>
      <c r="K69" s="856" t="str">
        <f>VLOOKUP($C52,'2026年度(助産後期)'!$B$5:$N$207,COLUMN('2026年度(助産後期)'!$I$5),0)&amp;""</f>
        <v>助産管理論（宗先生）</v>
      </c>
      <c r="L69" s="856"/>
      <c r="M69" s="751" t="str">
        <f>VLOOKUP($C52,'2026年度(M1後期)'!$B$5:$N$207,COLUMN('2026年度(M1後期)'!$I$5),0)&amp;""</f>
        <v>感染症学特論
感染症学演習
成育看護学特論A-Ⅲ</v>
      </c>
      <c r="N69" s="752"/>
      <c r="O69" s="753" t="str">
        <f>VLOOKUP($C52,'2026年度(M2後期)'!$B$5:$N$207,COLUMN('2026年度(M2後期)'!$I$5),0)&amp;""</f>
        <v>特別研究</v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>特別研究</v>
      </c>
      <c r="T69" s="752"/>
      <c r="U69" s="21"/>
      <c r="Z69" s="755" t="str">
        <f>A69</f>
        <v>４時限（15：10～16：40）</v>
      </c>
      <c r="AA69" s="733" t="s">
        <v>258</v>
      </c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 t="s">
        <v>309</v>
      </c>
      <c r="AN69" s="733"/>
      <c r="AO69" s="733"/>
      <c r="AP69" s="733"/>
      <c r="AQ69" s="733"/>
      <c r="AR69" s="733"/>
      <c r="AS69" s="733"/>
      <c r="AT69" s="733"/>
      <c r="AU69" s="733"/>
      <c r="AV69" s="733"/>
      <c r="AW69" s="733" t="s">
        <v>371</v>
      </c>
      <c r="AX69" s="733"/>
      <c r="AY69" s="733"/>
      <c r="AZ69" s="733" t="s">
        <v>380</v>
      </c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81" t="str">
        <f>IFERROR(VLOOKUP(C69,科目・教員!$A$2:$B$342,2,0),"")</f>
        <v>黄　馨逸</v>
      </c>
      <c r="D70" s="782"/>
      <c r="E70" s="750" t="str">
        <f>IFERROR(VLOOKUP(E69,科目・教員!$A$2:$B$342,2,0),"")</f>
        <v>森下　純子</v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>柏木　公一</v>
      </c>
      <c r="J70" s="748"/>
      <c r="K70" s="858" t="str">
        <f>IFERROR(VLOOKUP(K69,科目・教員!$A$2:$B$342,2,0),"")</f>
        <v/>
      </c>
      <c r="L70" s="858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81" t="str">
        <f>VLOOKUP($C52,'2026年度(1年後期)'!$B$5:$N$207,COLUMN('2026年度(1年後期)'!$I$5)+1,0)&amp;""</f>
        <v>101</v>
      </c>
      <c r="D71" s="782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>301</v>
      </c>
      <c r="J71" s="748"/>
      <c r="K71" s="858" t="str">
        <f>VLOOKUP($C52,'2026年度(助産後期)'!$B$5:$N$207,COLUMN('2026年度(助産後期)'!$I$5)+1,0)&amp;""</f>
        <v>304</v>
      </c>
      <c r="L71" s="858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853" t="s">
        <v>147</v>
      </c>
      <c r="D72" s="854"/>
      <c r="E72" s="743"/>
      <c r="F72" s="744"/>
      <c r="G72" s="743"/>
      <c r="H72" s="744"/>
      <c r="I72" s="743"/>
      <c r="J72" s="744"/>
      <c r="K72" s="857" t="s">
        <v>260</v>
      </c>
      <c r="L72" s="857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83" t="str">
        <f>VLOOKUP($C52,'2026年度(1年後期)'!$B$5:$N$207,COLUMN('2026年度(1年後期)'!$K$5),0)&amp;""</f>
        <v>中国語</v>
      </c>
      <c r="D73" s="784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 t="s">
        <v>258</v>
      </c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 t="s">
        <v>309</v>
      </c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81" t="str">
        <f>IFERROR(VLOOKUP(C73,科目・教員!$A$2:$B$342,2,0),"")</f>
        <v>黄　馨逸</v>
      </c>
      <c r="D74" s="782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81" t="str">
        <f>VLOOKUP($C52,'2026年度(1年後期)'!$B$5:$N$207,COLUMN('2026年度(1年後期)'!$K$5)+1,0)&amp;""</f>
        <v>101</v>
      </c>
      <c r="D75" s="782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853" t="s">
        <v>147</v>
      </c>
      <c r="D76" s="85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46360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46360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>法と社会</v>
      </c>
      <c r="D78" s="768"/>
      <c r="E78" s="771" t="str">
        <f>VLOOKUP($C77,'2026年度(2年後期)'!$B$5:$N$207,COLUMN('2026年度(2年後期)'!$C$5),0)&amp;""</f>
        <v>基礎看護学実習Ⅱ</v>
      </c>
      <c r="F78" s="768"/>
      <c r="G78" s="771" t="str">
        <f>VLOOKUP($C77,'2026年度(3年後期)'!$B$5:$N$207,COLUMN('2026年度(3年後期)'!$C$5),0)&amp;""</f>
        <v>領域別実習</v>
      </c>
      <c r="H78" s="768"/>
      <c r="I78" s="771" t="str">
        <f>VLOOKUP($C77,'2026年度(4年後期)'!$B$5:$N$206,COLUMN('2026年度(4年後期)'!$C$5),0)&amp;""</f>
        <v>看護管理論</v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>感染管理看護学演習A-Ⅱ
特別研究</v>
      </c>
      <c r="P78" s="768"/>
      <c r="Q78" s="771" t="str">
        <f>VLOOKUP($C77,'2026年度(D1後期)'!$B$5:$N$207,COLUMN('2026年度(D1後期)'!$C$5),0)&amp;""</f>
        <v>精神看護学演習Ｂ</v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308</v>
      </c>
      <c r="Z78" s="754" t="str">
        <f>A78</f>
        <v xml:space="preserve">１時限（09：20～10：50） </v>
      </c>
      <c r="AA78" s="733" t="s">
        <v>302</v>
      </c>
      <c r="AB78" s="733"/>
      <c r="AC78" s="733"/>
      <c r="AD78" s="733"/>
      <c r="AE78" s="733"/>
      <c r="AF78" s="733"/>
      <c r="AG78" s="733" t="s">
        <v>347</v>
      </c>
      <c r="AH78" s="733" t="s">
        <v>351</v>
      </c>
      <c r="AI78" s="733"/>
      <c r="AJ78" s="733"/>
      <c r="AK78" s="733"/>
      <c r="AL78" s="733"/>
      <c r="AM78" s="733" t="s">
        <v>309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 t="s">
        <v>367</v>
      </c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>渡辺　幹司</v>
      </c>
      <c r="D79" s="761"/>
      <c r="E79" s="762" t="str">
        <f>IFERROR(VLOOKUP(E78,科目・教員!$A$2:$B$342,2,0),"")</f>
        <v>森下　純子</v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>小澤　三枝子</v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45"/>
      <c r="V79" s="651" t="s">
        <v>309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>101</v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>小児:202　母性:201</v>
      </c>
      <c r="H80" s="761"/>
      <c r="I80" s="762" t="str">
        <f>VLOOKUP($C77,'2026年度(4年後期)'!$B$5:$N$206,COLUMN('2026年度(4年後期)'!$C$5)+1,0)&amp;""</f>
        <v>301</v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312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58"/>
      <c r="D81" s="803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313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>保健行動論</v>
      </c>
      <c r="D82" s="768"/>
      <c r="E82" s="771" t="str">
        <f>VLOOKUP($C77,'2026年度(2年後期)'!$B$5:$N$207,COLUMN('2026年度(2年後期)'!$E$5),0)&amp;""</f>
        <v>基礎看護学実習Ⅱ</v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>医療政策学</v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>感染管理看護学演習A-Ⅱ
特別研究</v>
      </c>
      <c r="P82" s="768"/>
      <c r="Q82" s="752" t="str">
        <f>VLOOKUP($C77,'2026年度(D1後期)'!$B$5:$N$207,COLUMN('2026年度(D1後期)'!$E$5),0)&amp;""</f>
        <v>精神看護学演習Ｂ</v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 t="s">
        <v>357</v>
      </c>
      <c r="AB82" s="733"/>
      <c r="AC82" s="733"/>
      <c r="AD82" s="733"/>
      <c r="AE82" s="733"/>
      <c r="AF82" s="733"/>
      <c r="AG82" s="733" t="s">
        <v>347</v>
      </c>
      <c r="AH82" s="733" t="s">
        <v>351</v>
      </c>
      <c r="AI82" s="733"/>
      <c r="AJ82" s="733"/>
      <c r="AK82" s="733"/>
      <c r="AL82" s="733"/>
      <c r="AM82" s="733" t="s">
        <v>309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 t="s">
        <v>368</v>
      </c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>藤澤　雄太</v>
      </c>
      <c r="D83" s="761"/>
      <c r="E83" s="762" t="str">
        <f>IFERROR(VLOOKUP(E82,科目・教員!$A$2:$B$342,2,0),"")</f>
        <v>森下　純子</v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>渡辺　幹司</v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>101</v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>小児:202　母性:201</v>
      </c>
      <c r="H84" s="761"/>
      <c r="I84" s="762" t="str">
        <f>VLOOKUP($C77,'2026年度(4年後期)'!$B$5:$N$206,COLUMN('2026年度(4年後期)'!$E$5)+1,0)&amp;""</f>
        <v>301</v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58"/>
      <c r="D85" s="759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309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83" t="str">
        <f>VLOOKUP($C77,'2026年度(1年後期)'!$B$5:$N$207,COLUMN('2026年度(1年後期)'!$G$5),0)&amp;""</f>
        <v>スポーツと健康</v>
      </c>
      <c r="D90" s="784"/>
      <c r="E90" s="757" t="str">
        <f>VLOOKUP($C77,'2026年度(2年後期)'!$B$5:$N$207,COLUMN('2026年度(2年後期)'!$G$5),0)&amp;""</f>
        <v>基礎看護学実習Ⅱ</v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>災害看護論</v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 t="s">
        <v>277</v>
      </c>
      <c r="AB90" s="733"/>
      <c r="AC90" s="733"/>
      <c r="AD90" s="733"/>
      <c r="AE90" s="733"/>
      <c r="AF90" s="733"/>
      <c r="AG90" s="733"/>
      <c r="AH90" s="733" t="s">
        <v>351</v>
      </c>
      <c r="AI90" s="733"/>
      <c r="AJ90" s="733"/>
      <c r="AK90" s="733"/>
      <c r="AL90" s="733"/>
      <c r="AM90" s="733" t="s">
        <v>309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 t="s">
        <v>382</v>
      </c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81" t="str">
        <f>IFERROR(VLOOKUP(C90,科目・教員!$A$2:$B$342,2,0),"")</f>
        <v>有賀　雅史</v>
      </c>
      <c r="D91" s="782"/>
      <c r="E91" s="750" t="str">
        <f>IFERROR(VLOOKUP(E90,科目・教員!$A$2:$B$342,2,0),"")</f>
        <v>森下　純子</v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>須藤　恭子</v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81" t="str">
        <f>VLOOKUP($C77,'2026年度(1年後期)'!$B$5:$N$207,COLUMN('2026年度(1年後期)'!$G$5)+1,0)&amp;""</f>
        <v>101</v>
      </c>
      <c r="D92" s="782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>小児:202</v>
      </c>
      <c r="H92" s="748"/>
      <c r="I92" s="750" t="str">
        <f>VLOOKUP($C77,'2026年度(4年後期)'!$B$5:$N$206,COLUMN('2026年度(4年後期)'!$G$5)+1,0)&amp;""</f>
        <v>301</v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79" t="s">
        <v>280</v>
      </c>
      <c r="D93" s="780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>人体の構造と機能Ⅲ</v>
      </c>
      <c r="D94" s="752"/>
      <c r="E94" s="757" t="str">
        <f>VLOOKUP($C77,'2026年度(2年後期)'!$B$5:$N$207,COLUMN('2026年度(2年後期)'!$I$5),0)&amp;""</f>
        <v>基礎看護学実習Ⅱ</v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>政策医療看護論Ⅱ</v>
      </c>
      <c r="J94" s="752"/>
      <c r="K94" s="753" t="str">
        <f>VLOOKUP($C77,'2026年度(助産後期)'!$B$5:$N$207,COLUMN('2026年度(助産後期)'!$I$5),0)&amp;""</f>
        <v>地域母子保健</v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 t="s">
        <v>91</v>
      </c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309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 t="s">
        <v>370</v>
      </c>
      <c r="AX94" s="733"/>
      <c r="AY94" s="733"/>
      <c r="AZ94" s="733" t="s">
        <v>381</v>
      </c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>本間　典子</v>
      </c>
      <c r="D95" s="748"/>
      <c r="E95" s="750" t="str">
        <f>IFERROR(VLOOKUP(E94,科目・教員!$A$2:$B$342,2,0),"")</f>
        <v>森下　純子</v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>西岡　みどり</v>
      </c>
      <c r="J95" s="748"/>
      <c r="K95" s="747" t="str">
        <f>IFERROR(VLOOKUP(K94,科目・教員!$A$2:$B$342,2,0),"")</f>
        <v>池田　真弓</v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>101</v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>301</v>
      </c>
      <c r="J96" s="748"/>
      <c r="K96" s="747" t="str">
        <f>VLOOKUP($C77,'2026年度(助産後期)'!$B$5:$N$207,COLUMN('2026年度(助産後期)'!$I$5)+1,0)&amp;""</f>
        <v>304</v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58"/>
      <c r="D97" s="759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83" t="str">
        <f>VLOOKUP($C77,'2026年度(1年後期)'!$B$5:$N$207,COLUMN('2026年度(1年後期)'!$K$5),0)&amp;""</f>
        <v>脳と行動</v>
      </c>
      <c r="D98" s="784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309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81" t="str">
        <f>IFERROR(VLOOKUP(C98,科目・教員!$A$2:$B$342,2,0),"")</f>
        <v>田中　健一</v>
      </c>
      <c r="D99" s="782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81" t="str">
        <f>VLOOKUP($C77,'2026年度(1年後期)'!$B$5:$N$207,COLUMN('2026年度(1年後期)'!$K$5)+1,0)&amp;""</f>
        <v>オンデマンド</v>
      </c>
      <c r="D100" s="782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79"/>
      <c r="D101" s="780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23"/>
      <c r="B102" s="24"/>
      <c r="C102" s="777">
        <f>C77+1</f>
        <v>46361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45">
        <f>C102</f>
        <v>46361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/>
      </c>
      <c r="N103" s="769"/>
      <c r="O103" s="771" t="str">
        <f>VLOOKUP($C102,'2026年度(M2後期)'!$B$5:$N$207,COLUMN('2026年度(M2後期)'!$C$5),0)&amp;""</f>
        <v/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/>
      </c>
      <c r="T103" s="768"/>
      <c r="U103" s="4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4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89"/>
      <c r="D106" s="790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/>
      </c>
      <c r="N107" s="768"/>
      <c r="O107" s="752" t="str">
        <f>VLOOKUP($C102,'2026年度(M2後期)'!$B$5:$N$207,COLUMN('2026年度(M2後期)'!$E$5),0)&amp;""</f>
        <v/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/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/>
      </c>
      <c r="N115" s="752"/>
      <c r="O115" s="753" t="str">
        <f>VLOOKUP($C102,'2026年度(M2後期)'!$B$5:$N$207,COLUMN('2026年度(M2後期)'!$G$5),0)&amp;""</f>
        <v/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/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/>
      </c>
      <c r="N119" s="752"/>
      <c r="O119" s="753" t="str">
        <f>VLOOKUP($C102,'2026年度(M2後期)'!$B$5:$N$207,COLUMN('2026年度(M2後期)'!$I$5),0)&amp;""</f>
        <v/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/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58"/>
      <c r="D122" s="759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23"/>
      <c r="B127" s="24"/>
      <c r="C127" s="777">
        <f>C102+1</f>
        <v>46362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46362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25"/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89"/>
      <c r="D143" s="807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89"/>
      <c r="D147" s="807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46363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46363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87" t="str">
        <f>VLOOKUP($C152,'2026年度(1年後期)'!$B$5:$N$207,COLUMN('2026年度(1年後期)'!$C$5),0)&amp;""</f>
        <v>心と発達</v>
      </c>
      <c r="D153" s="788"/>
      <c r="E153" s="771" t="str">
        <f>VLOOKUP($C152,'2026年度(2年後期)'!$B$5:$N$207,COLUMN('2026年度(2年後期)'!$C$5),0)&amp;""</f>
        <v>基礎看護学実習Ⅱ</v>
      </c>
      <c r="F153" s="768"/>
      <c r="G153" s="771" t="str">
        <f>VLOOKUP($C152,'2026年度(3年後期)'!$B$5:$N$207,COLUMN('2026年度(3年後期)'!$C$5),0)&amp;""</f>
        <v>領域別実習</v>
      </c>
      <c r="H153" s="768"/>
      <c r="I153" s="800" t="str">
        <f>VLOOKUP($C152,'2026年度(4年後期)'!$B$5:$N$206,COLUMN('2026年度(4年後期)'!$C$5),0)&amp;""</f>
        <v>科学技術と医療
(石渡先生)</v>
      </c>
      <c r="J153" s="78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>政策医療看護倫理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>特別研究</v>
      </c>
      <c r="T153" s="768"/>
      <c r="U153" s="25"/>
      <c r="V153" s="651" t="s">
        <v>308</v>
      </c>
      <c r="Z153" s="754" t="str">
        <f>A153</f>
        <v xml:space="preserve">１時限（09：20～10：50） </v>
      </c>
      <c r="AA153" s="733" t="s">
        <v>282</v>
      </c>
      <c r="AB153" s="733"/>
      <c r="AC153" s="733"/>
      <c r="AD153" s="733"/>
      <c r="AE153" s="733"/>
      <c r="AF153" s="733"/>
      <c r="AG153" s="733" t="s">
        <v>347</v>
      </c>
      <c r="AH153" s="733"/>
      <c r="AI153" s="733"/>
      <c r="AJ153" s="733"/>
      <c r="AK153" s="733"/>
      <c r="AL153" s="733"/>
      <c r="AM153" s="733" t="s">
        <v>309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343</v>
      </c>
      <c r="AX153" s="733"/>
      <c r="AY153" s="733"/>
      <c r="AZ153" s="733"/>
      <c r="BA153" s="733" t="s">
        <v>283</v>
      </c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85" t="str">
        <f>IFERROR(VLOOKUP(C153,科目・教員!$A$2:$B$342,2,0),"")</f>
        <v>松本　聡子</v>
      </c>
      <c r="D154" s="786"/>
      <c r="E154" s="762" t="str">
        <f>IFERROR(VLOOKUP(E153,科目・教員!$A$2:$B$342,2,0),"")</f>
        <v>森下　純子</v>
      </c>
      <c r="F154" s="761"/>
      <c r="G154" s="762" t="str">
        <f>IFERROR(VLOOKUP(G153,科目・教員!$A$2:$B$342,2,0),"")</f>
        <v/>
      </c>
      <c r="H154" s="761"/>
      <c r="I154" s="799" t="str">
        <f>IFERROR(VLOOKUP(I153,科目・教員!$A$2:$B$342,2,0),"")</f>
        <v/>
      </c>
      <c r="J154" s="786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>来生　奈巳子</v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V154" s="651" t="s">
        <v>309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81" t="str">
        <f>VLOOKUP($C152,'2026年度(1年後期)'!$B$5:$N$207,COLUMN('2026年度(1年後期)'!$C$5)+1,0)&amp;""</f>
        <v>101</v>
      </c>
      <c r="D155" s="782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>母性:201</v>
      </c>
      <c r="H155" s="761"/>
      <c r="I155" s="799" t="str">
        <f>VLOOKUP($C152,'2026年度(4年後期)'!$B$5:$N$206,COLUMN('2026年度(4年後期)'!$C$5)+1,0)&amp;""</f>
        <v>301</v>
      </c>
      <c r="J155" s="786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>臨床講義室1</v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V155" s="651" t="s">
        <v>312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92" t="s">
        <v>284</v>
      </c>
      <c r="D156" s="793"/>
      <c r="E156" s="743"/>
      <c r="F156" s="765"/>
      <c r="G156" s="743"/>
      <c r="H156" s="765"/>
      <c r="I156" s="792" t="s">
        <v>260</v>
      </c>
      <c r="J156" s="793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V156" s="651" t="s">
        <v>313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>加齢と健康</v>
      </c>
      <c r="D157" s="768"/>
      <c r="E157" s="771" t="str">
        <f>VLOOKUP($C152,'2026年度(2年後期)'!$B$5:$N$207,COLUMN('2026年度(2年後期)'!$E$5),0)&amp;""</f>
        <v>基礎看護学実習Ⅱ</v>
      </c>
      <c r="F157" s="768"/>
      <c r="G157" s="771" t="str">
        <f>VLOOKUP($C152,'2026年度(3年後期)'!$B$5:$N$207,COLUMN('2026年度(3年後期)'!$E$5),0)&amp;""</f>
        <v>領域別実習</v>
      </c>
      <c r="H157" s="768"/>
      <c r="I157" s="771" t="str">
        <f>VLOOKUP($C152,'2026年度(4年後期)'!$B$5:$N$206,COLUMN('2026年度(4年後期)'!$E$5),0)&amp;""</f>
        <v>看護管理論</v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>政策医療看護倫理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>特別研究</v>
      </c>
      <c r="T157" s="768"/>
      <c r="U157" s="21"/>
      <c r="Z157" s="755" t="str">
        <f>A157</f>
        <v>２時限（11：00～12：30）</v>
      </c>
      <c r="AA157" s="733" t="s">
        <v>345</v>
      </c>
      <c r="AB157" s="733"/>
      <c r="AC157" s="733"/>
      <c r="AD157" s="733"/>
      <c r="AE157" s="733"/>
      <c r="AF157" s="733"/>
      <c r="AG157" s="733" t="s">
        <v>347</v>
      </c>
      <c r="AH157" s="733"/>
      <c r="AI157" s="733"/>
      <c r="AJ157" s="733"/>
      <c r="AK157" s="733"/>
      <c r="AL157" s="733"/>
      <c r="AM157" s="733" t="s">
        <v>309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 t="s">
        <v>367</v>
      </c>
      <c r="AX157" s="733"/>
      <c r="AY157" s="733"/>
      <c r="AZ157" s="733"/>
      <c r="BA157" s="733" t="s">
        <v>283</v>
      </c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>古川　彩子</v>
      </c>
      <c r="D158" s="761"/>
      <c r="E158" s="762" t="str">
        <f>IFERROR(VLOOKUP(E157,科目・教員!$A$2:$B$342,2,0),"")</f>
        <v>森下　純子</v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小澤　三枝子</v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>来生　奈巳子</v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>101</v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>母性:201</v>
      </c>
      <c r="H159" s="761"/>
      <c r="I159" s="762" t="str">
        <f>VLOOKUP($C152,'2026年度(4年後期)'!$B$5:$N$206,COLUMN('2026年度(4年後期)'!$E$5)+1,0)&amp;""</f>
        <v>301</v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>臨床講義室1</v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 t="s">
        <v>309</v>
      </c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>免疫と健康</v>
      </c>
      <c r="D165" s="752"/>
      <c r="E165" s="757" t="str">
        <f>VLOOKUP($C152,'2026年度(2年後期)'!$B$5:$N$207,COLUMN('2026年度(2年後期)'!$G$5),0)&amp;""</f>
        <v>基礎看護学実習Ⅱ</v>
      </c>
      <c r="F165" s="752"/>
      <c r="G165" s="757" t="str">
        <f>VLOOKUP($C152,'2026年度(3年後期)'!$B$5:$N$207,COLUMN('2026年度(3年後期)'!$G$5),0)&amp;""</f>
        <v>領域別実習</v>
      </c>
      <c r="H165" s="752"/>
      <c r="I165" s="757" t="str">
        <f>VLOOKUP($C152,'2026年度(4年後期)'!$B$5:$N$206,COLUMN('2026年度(4年後期)'!$G$5),0)&amp;""</f>
        <v>看護情報学</v>
      </c>
      <c r="J165" s="752"/>
      <c r="K165" s="753" t="str">
        <f>VLOOKUP($C152,'2026年度(助産後期)'!$B$5:$N$207,COLUMN('2026年度(助産後期)'!$G$5),0)&amp;""</f>
        <v>家庭訪問演習（柴先生）予備日</v>
      </c>
      <c r="L165" s="753"/>
      <c r="M165" s="751" t="str">
        <f>VLOOKUP($C152,'2026年度(M1後期)'!$B$5:$N$207,COLUMN('2026年度(M1後期)'!$G$5),0)&amp;""</f>
        <v>看護理論</v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Z165" s="755" t="str">
        <f>A165</f>
        <v>３時限（13：30～15：00）</v>
      </c>
      <c r="AA165" s="733" t="s">
        <v>383</v>
      </c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309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 t="s">
        <v>371</v>
      </c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>森　那美子</v>
      </c>
      <c r="D166" s="748"/>
      <c r="E166" s="750" t="str">
        <f>IFERROR(VLOOKUP(E165,科目・教員!$A$2:$B$342,2,0),"")</f>
        <v>森下　純子</v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>柏木　公一</v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>亀岡　智美</v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>101</v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>301</v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>オンライン</v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83" t="str">
        <f>VLOOKUP($C152,'2026年度(1年後期)'!$B$5:$N$207,COLUMN('2026年度(1年後期)'!$I$5),0)&amp;""</f>
        <v>英語Ⅱ</v>
      </c>
      <c r="D169" s="784"/>
      <c r="E169" s="757" t="str">
        <f>VLOOKUP($C152,'2026年度(2年後期)'!$B$5:$N$207,COLUMN('2026年度(2年後期)'!$I$5),0)&amp;""</f>
        <v>基礎看護学実習Ⅱ</v>
      </c>
      <c r="F169" s="752"/>
      <c r="G169" s="757" t="str">
        <f>VLOOKUP($C152,'2026年度(3年後期)'!$B$5:$N$207,COLUMN('2026年度(3年後期)'!$I$5),0)&amp;""</f>
        <v>領域別実習</v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>家庭訪問演習（柴先生）予備日</v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21"/>
      <c r="Z169" s="755" t="str">
        <f>A169</f>
        <v>４時限（15：10～16：40）</v>
      </c>
      <c r="AA169" s="733" t="s">
        <v>149</v>
      </c>
      <c r="AB169" s="733"/>
      <c r="AC169" s="733"/>
      <c r="AD169" s="733"/>
      <c r="AE169" s="733"/>
      <c r="AF169" s="733"/>
      <c r="AG169" s="733"/>
      <c r="AH169" s="733" t="s">
        <v>149</v>
      </c>
      <c r="AI169" s="733"/>
      <c r="AJ169" s="733"/>
      <c r="AK169" s="733"/>
      <c r="AL169" s="733"/>
      <c r="AM169" s="733" t="s">
        <v>309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81" t="str">
        <f>IFERROR(VLOOKUP(C169,科目・教員!$A$2:$B$342,2,0),"")</f>
        <v>ﾊﾟｳﾗ･ﾍﾞﾙｳﾞｧﾝｹﾞﾙ
ｸﾘｽ･ﾊﾟｰﾊﾑ</v>
      </c>
      <c r="D170" s="782"/>
      <c r="E170" s="750" t="str">
        <f>IFERROR(VLOOKUP(E169,科目・教員!$A$2:$B$342,2,0),"")</f>
        <v>森下　純子</v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81" t="str">
        <f>VLOOKUP($C152,'2026年度(1年後期)'!$B$5:$N$207,COLUMN('2026年度(1年後期)'!$I$5)+1,0)&amp;""</f>
        <v>AC：101　BD：２０２</v>
      </c>
      <c r="D171" s="782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92" t="s">
        <v>147</v>
      </c>
      <c r="D172" s="793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83" t="str">
        <f>VLOOKUP($C152,'2026年度(1年後期)'!$B$5:$N$207,COLUMN('2026年度(1年後期)'!$K$5),0)&amp;""</f>
        <v>英語Ⅱ</v>
      </c>
      <c r="D173" s="784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 t="s">
        <v>149</v>
      </c>
      <c r="AB173" s="733"/>
      <c r="AC173" s="733"/>
      <c r="AD173" s="733"/>
      <c r="AE173" s="733"/>
      <c r="AF173" s="733"/>
      <c r="AG173" s="733"/>
      <c r="AH173" s="733" t="s">
        <v>149</v>
      </c>
      <c r="AI173" s="733"/>
      <c r="AJ173" s="733"/>
      <c r="AK173" s="733"/>
      <c r="AL173" s="733"/>
      <c r="AM173" s="733" t="s">
        <v>309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81" t="str">
        <f>IFERROR(VLOOKUP(C173,科目・教員!$A$2:$B$342,2,0),"")</f>
        <v>ﾊﾟｳﾗ･ﾍﾞﾙｳﾞｧﾝｹﾞﾙ
ｸﾘｽ･ﾊﾟｰﾊﾑ</v>
      </c>
      <c r="D174" s="782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81" t="str">
        <f>VLOOKUP($C152,'2026年度(1年後期)'!$B$5:$N$207,COLUMN('2026年度(1年後期)'!$K$5)+1,0)&amp;""</f>
        <v>AC：101　BD：２０２</v>
      </c>
      <c r="D175" s="782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92" t="s">
        <v>147</v>
      </c>
      <c r="D176" s="793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.75">
      <c r="A177" s="5"/>
      <c r="B177" s="6"/>
      <c r="C177" s="791">
        <f>C152+1</f>
        <v>46364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46364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87" t="str">
        <f>VLOOKUP($C177,'2026年度(1年後期)'!$B$5:$N$207,COLUMN('2026年度(1年後期)'!$C$5),0)&amp;""</f>
        <v>日本人論</v>
      </c>
      <c r="D178" s="788"/>
      <c r="E178" s="771" t="str">
        <f>VLOOKUP($C177,'2026年度(2年後期)'!$B$5:$N$207,COLUMN('2026年度(2年後期)'!$C$5),0)&amp;""</f>
        <v>基礎看護学実習Ⅱ</v>
      </c>
      <c r="F178" s="768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>総合学習</v>
      </c>
      <c r="J178" s="768"/>
      <c r="K178" s="752" t="str">
        <f>VLOOKUP($C177,'2026年度(助産後期)'!$B$5:$N$207,COLUMN('2026年度(助産後期)'!$C$5),0)&amp;""</f>
        <v>助産学実習Ⅱ</v>
      </c>
      <c r="L178" s="769"/>
      <c r="M178" s="77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>成育看護学演習Ｂ
感染管理看護学演習Ｂ
成人看護学演習Ｂ
国際看護学演習Ｂ</v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Z178" s="754" t="str">
        <f>A178</f>
        <v xml:space="preserve">１時限（09：20～10：50） </v>
      </c>
      <c r="AA178" s="733" t="s">
        <v>288</v>
      </c>
      <c r="AB178" s="733"/>
      <c r="AC178" s="733"/>
      <c r="AD178" s="733" t="s">
        <v>194</v>
      </c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 t="s">
        <v>156</v>
      </c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 t="s">
        <v>369</v>
      </c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85" t="str">
        <f>IFERROR(VLOOKUP(C178,科目・教員!$A$2:$B$342,2,0),"")</f>
        <v>川出　龍一</v>
      </c>
      <c r="D179" s="786"/>
      <c r="E179" s="762" t="str">
        <f>IFERROR(VLOOKUP(E178,科目・教員!$A$2:$B$342,2,0),"")</f>
        <v>森下　純子</v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>池田　真弓</v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85" t="str">
        <f>VLOOKUP($C177,'2026年度(1年後期)'!$B$5:$N$207,COLUMN('2026年度(1年後期)'!$C$5)+1,0)&amp;""</f>
        <v>101</v>
      </c>
      <c r="D180" s="786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>地域・在宅：在宅実</v>
      </c>
      <c r="H180" s="761"/>
      <c r="I180" s="762" t="str">
        <f>VLOOKUP($C177,'2026年度(4年後期)'!$B$5:$N$206,COLUMN('2026年度(4年後期)'!$C$5)+1,0)&amp;""</f>
        <v>大講義室</v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>精神：臨床講義室1</v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92" t="s">
        <v>284</v>
      </c>
      <c r="D181" s="793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>疾病・病態論Ⅰ</v>
      </c>
      <c r="D182" s="768"/>
      <c r="E182" s="771" t="str">
        <f>VLOOKUP($C177,'2026年度(2年後期)'!$B$5:$N$207,COLUMN('2026年度(2年後期)'!$E$5),0)&amp;""</f>
        <v>基礎看護学実習Ⅱ</v>
      </c>
      <c r="F182" s="768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>総合学習</v>
      </c>
      <c r="J182" s="768"/>
      <c r="K182" s="752" t="str">
        <f>VLOOKUP($C177,'2026年度(助産後期)'!$B$5:$N$207,COLUMN('2026年度(助産後期)'!$E$5),0)&amp;""</f>
        <v>助産学実習Ⅱ</v>
      </c>
      <c r="L182" s="769"/>
      <c r="M182" s="76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>成育看護学演習Ｂ
感染管理看護学演習Ｂ
成人看護学演習Ｂ
国際看護学演習Ｂ</v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 t="s">
        <v>386</v>
      </c>
      <c r="AB182" s="733"/>
      <c r="AC182" s="733"/>
      <c r="AD182" s="733" t="s">
        <v>194</v>
      </c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 t="s">
        <v>156</v>
      </c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 t="s">
        <v>369</v>
      </c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>水野　正之</v>
      </c>
      <c r="D183" s="761"/>
      <c r="E183" s="762" t="str">
        <f>IFERROR(VLOOKUP(E182,科目・教員!$A$2:$B$342,2,0),"")</f>
        <v>森下　純子</v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>池田　真弓</v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>101</v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>地域・在宅：在宅実</v>
      </c>
      <c r="H184" s="761"/>
      <c r="I184" s="762" t="str">
        <f>VLOOKUP($C177,'2026年度(4年後期)'!$B$5:$N$206,COLUMN('2026年度(4年後期)'!$E$5)+1,0)&amp;""</f>
        <v>大講義室</v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>精神：臨床講義室1</v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>人体の構造と機能Ⅳ</v>
      </c>
      <c r="D190" s="752"/>
      <c r="E190" s="757" t="str">
        <f>VLOOKUP($C177,'2026年度(2年後期)'!$B$5:$N$207,COLUMN('2026年度(2年後期)'!$G$5),0)&amp;""</f>
        <v>基礎看護学実習Ⅱ</v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>助産学実習Ⅱ</v>
      </c>
      <c r="L190" s="753"/>
      <c r="M190" s="751" t="str">
        <f>VLOOKUP($C177,'2026年度(M1後期)'!$B$5:$N$207,COLUMN('2026年度(M1後期)'!$G$5),0)&amp;""</f>
        <v>がん看護学演習A-Ⅱ
成育看護学演習A-Ⅰ（小児）
感染症学特論
感染症学演習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>量的看護学研究法</v>
      </c>
      <c r="R190" s="752"/>
      <c r="S190" s="753" t="str">
        <f>VLOOKUP($C177,'2026年度(D23後期)'!$B$5:$N$207,COLUMN('2026年度(D23後期)'!$G$5),0)&amp;""</f>
        <v>特別研究</v>
      </c>
      <c r="T190" s="752"/>
      <c r="U190" s="665" t="s">
        <v>162</v>
      </c>
      <c r="Z190" s="755" t="str">
        <f>A190</f>
        <v>３時限（13：30～15：00）</v>
      </c>
      <c r="AA190" s="733" t="s">
        <v>335</v>
      </c>
      <c r="AB190" s="733"/>
      <c r="AC190" s="733"/>
      <c r="AD190" s="733" t="s">
        <v>194</v>
      </c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 t="s">
        <v>165</v>
      </c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 t="s">
        <v>166</v>
      </c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>本間　典子</v>
      </c>
      <c r="D191" s="748"/>
      <c r="E191" s="750" t="str">
        <f>IFERROR(VLOOKUP(E190,科目・教員!$A$2:$B$342,2,0),"")</f>
        <v>森下　純子</v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>池田　真弓</v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>柏木　公一</v>
      </c>
      <c r="R191" s="748"/>
      <c r="S191" s="747" t="str">
        <f>IFERROR(VLOOKUP(S190,科目・教員!$A$2:$B$342,2,0),"")</f>
        <v/>
      </c>
      <c r="T191" s="748"/>
      <c r="U191" s="665" t="s">
        <v>167</v>
      </c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>101</v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>地域・在宅：在宅実</v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>臨床講義室１</v>
      </c>
      <c r="R192" s="748"/>
      <c r="S192" s="747" t="str">
        <f>VLOOKUP($C177,'2026年度(D23後期)'!$B$5:$N$207,COLUMN('2026年度(D23後期)'!$G$5)+1,0)&amp;""</f>
        <v/>
      </c>
      <c r="T192" s="748"/>
      <c r="U192" s="665" t="s">
        <v>166</v>
      </c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665" t="s">
        <v>168</v>
      </c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83" t="str">
        <f>VLOOKUP($C177,'2026年度(1年後期)'!$B$5:$N$207,COLUMN('2026年度(1年後期)'!$I$5),0)&amp;""</f>
        <v>人体の構造と機能Ⅲ
(桑名先生④)</v>
      </c>
      <c r="D194" s="784"/>
      <c r="E194" s="757" t="str">
        <f>VLOOKUP($C177,'2026年度(2年後期)'!$B$5:$N$207,COLUMN('2026年度(2年後期)'!$I$5),0)&amp;""</f>
        <v>基礎看護学実習Ⅱ</v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>助産学実習Ⅱ</v>
      </c>
      <c r="L194" s="753"/>
      <c r="M194" s="751" t="str">
        <f>VLOOKUP($C177,'2026年度(M1後期)'!$B$5:$N$207,COLUMN('2026年度(M1後期)'!$I$5),0)&amp;""</f>
        <v>がん看護学演習A-Ⅱ
成育看護学演習A-Ⅰ
感染症学特論
感染症学演習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>量的看護学研究法</v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 t="s">
        <v>91</v>
      </c>
      <c r="AB194" s="733"/>
      <c r="AC194" s="733"/>
      <c r="AD194" s="733" t="s">
        <v>194</v>
      </c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 t="s">
        <v>165</v>
      </c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 t="s">
        <v>166</v>
      </c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81" t="str">
        <f>IFERROR(VLOOKUP(C194,科目・教員!$A$2:$B$342,2,0),"")</f>
        <v/>
      </c>
      <c r="D195" s="782"/>
      <c r="E195" s="750" t="str">
        <f>IFERROR(VLOOKUP(E194,科目・教員!$A$2:$B$342,2,0),"")</f>
        <v>森下　純子</v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>池田　真弓</v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>柏木　公一</v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81" t="str">
        <f>VLOOKUP($C177,'2026年度(1年後期)'!$B$5:$N$207,COLUMN('2026年度(1年後期)'!$I$5)+1,0)&amp;""</f>
        <v>101</v>
      </c>
      <c r="D196" s="782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>地域・在宅：在宅実</v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>臨床講義室１</v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849" t="s">
        <v>260</v>
      </c>
      <c r="D197" s="793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83" t="str">
        <f>VLOOKUP($C177,'2026年度(1年後期)'!$B$5:$N$207,COLUMN('2026年度(1年後期)'!$K$5),0)&amp;""</f>
        <v>国語表現法</v>
      </c>
      <c r="D198" s="784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>助産学実習Ⅱ</v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 t="s">
        <v>348</v>
      </c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81" t="str">
        <f>IFERROR(VLOOKUP(C198,科目・教員!$A$2:$B$342,2,0),"")</f>
        <v>末田　美香子</v>
      </c>
      <c r="D199" s="782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>池田　真弓</v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81" t="str">
        <f>VLOOKUP($C177,'2026年度(1年後期)'!$B$5:$N$207,COLUMN('2026年度(1年後期)'!$K$5)+1,0)&amp;""</f>
        <v>101</v>
      </c>
      <c r="D200" s="782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79" t="s">
        <v>147</v>
      </c>
      <c r="D201" s="780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46365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46365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>人間関係論</v>
      </c>
      <c r="D203" s="768"/>
      <c r="E203" s="771" t="str">
        <f>VLOOKUP($C202,'2026年度(2年後期)'!$B$5:$N$207,COLUMN('2026年度(2年後期)'!$C$5),0)&amp;""</f>
        <v>基礎看護学実習Ⅱ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>医療政策学</v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>長寿看護学演習A-Ⅰ
成育看護学演習A-Ⅳ（母性）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 t="s">
        <v>347</v>
      </c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368</v>
      </c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 t="s">
        <v>158</v>
      </c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>小島　優子</v>
      </c>
      <c r="D204" s="761"/>
      <c r="E204" s="762" t="str">
        <f>IFERROR(VLOOKUP(E203,科目・教員!$A$2:$B$342,2,0),"")</f>
        <v>森下　純子</v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>渡辺　幹司</v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>大講義室</v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>母性:201</v>
      </c>
      <c r="H205" s="761"/>
      <c r="I205" s="762" t="str">
        <f>VLOOKUP($C202,'2026年度(4年後期)'!$B$5:$N$206,COLUMN('2026年度(4年後期)'!$C$5)+1,0)&amp;""</f>
        <v>301</v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89"/>
      <c r="D206" s="790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保健行動論</v>
      </c>
      <c r="D207" s="768"/>
      <c r="E207" s="771" t="str">
        <f>VLOOKUP($C202,'2026年度(2年後期)'!$B$5:$N$207,COLUMN('2026年度(2年後期)'!$E$5),0)&amp;""</f>
        <v>基礎看護学実習Ⅱ</v>
      </c>
      <c r="F207" s="76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>政策医療看護論Ⅱ
(池田先生)</v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>長寿看護学演習A-Ⅰ
成育看護学演習A-Ⅳ（母性）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347</v>
      </c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387</v>
      </c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 t="s">
        <v>357</v>
      </c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藤澤　雄太</v>
      </c>
      <c r="D208" s="761"/>
      <c r="E208" s="762" t="str">
        <f>IFERROR(VLOOKUP(E207,科目・教員!$A$2:$B$342,2,0),"")</f>
        <v>森下　純子</v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大講義室</v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>母性:201</v>
      </c>
      <c r="H209" s="761"/>
      <c r="I209" s="762" t="str">
        <f>VLOOKUP($C202,'2026年度(4年後期)'!$B$5:$N$206,COLUMN('2026年度(4年後期)'!$E$5)+1,0)&amp;""</f>
        <v>301</v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疫学・保健統計学Ⅱ</v>
      </c>
      <c r="D215" s="752"/>
      <c r="E215" s="757" t="str">
        <f>VLOOKUP($C202,'2026年度(2年後期)'!$B$5:$N$207,COLUMN('2026年度(2年後期)'!$G$5),0)&amp;""</f>
        <v>基礎看護学実習Ⅱ</v>
      </c>
      <c r="F215" s="752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 t="s">
        <v>353</v>
      </c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>柏木　公一</v>
      </c>
      <c r="D216" s="748"/>
      <c r="E216" s="750" t="str">
        <f>IFERROR(VLOOKUP(E215,科目・教員!$A$2:$B$342,2,0),"")</f>
        <v>森下　純子</v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>101</v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83" t="str">
        <f>VLOOKUP($C202,'2026年度(1年後期)'!$B$5:$N$207,COLUMN('2026年度(1年後期)'!$I$5),0)&amp;""</f>
        <v>中国語</v>
      </c>
      <c r="D219" s="784"/>
      <c r="E219" s="757" t="str">
        <f>VLOOKUP($C202,'2026年度(2年後期)'!$B$5:$N$207,COLUMN('2026年度(2年後期)'!$I$5),0)&amp;""</f>
        <v>基礎看護学実習Ⅱ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 t="s">
        <v>258</v>
      </c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81" t="str">
        <f>IFERROR(VLOOKUP(C219,科目・教員!$A$2:$B$342,2,0),"")</f>
        <v>黄　馨逸</v>
      </c>
      <c r="D220" s="782"/>
      <c r="E220" s="750" t="str">
        <f>IFERROR(VLOOKUP(E219,科目・教員!$A$2:$B$342,2,0),"")</f>
        <v>森下　純子</v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81" t="str">
        <f>VLOOKUP($C202,'2026年度(1年後期)'!$B$5:$N$207,COLUMN('2026年度(1年後期)'!$I$5)+1,0)&amp;""</f>
        <v>101</v>
      </c>
      <c r="D221" s="782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92" t="s">
        <v>260</v>
      </c>
      <c r="D222" s="793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>感染管理看護学演習A-Ⅱ</v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>301</v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46366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46366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>人体の構造と機能Ⅳ</v>
      </c>
      <c r="D228" s="768"/>
      <c r="E228" s="771" t="str">
        <f>VLOOKUP($C227,'2026年度(2年後期)'!$B$5:$N$207,COLUMN('2026年度(2年後期)'!$C$5),0)&amp;""</f>
        <v>母性看護援助論Ⅱ</v>
      </c>
      <c r="F228" s="768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>災害看護論</v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>がん看護学演習A-Ⅲ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>看護情報・管理学演習Ｂ
長寿看護学演習Ｂ</v>
      </c>
      <c r="R228" s="768"/>
      <c r="S228" s="752" t="str">
        <f>VLOOKUP($C227,'2026年度(D23後期)'!$B$5:$N$207,COLUMN('2026年度(D23後期)'!$C$5),0)&amp;""</f>
        <v>特別研究</v>
      </c>
      <c r="T228" s="768"/>
      <c r="U228" s="681" t="s">
        <v>388</v>
      </c>
      <c r="Z228" s="754" t="str">
        <f>A228</f>
        <v xml:space="preserve">１時限（09：20～10：50） </v>
      </c>
      <c r="AA228" s="733" t="s">
        <v>335</v>
      </c>
      <c r="AB228" s="736" t="s">
        <v>389</v>
      </c>
      <c r="AC228" s="733"/>
      <c r="AD228" s="733"/>
      <c r="AE228" s="733" t="s">
        <v>389</v>
      </c>
      <c r="AF228" s="733"/>
      <c r="AG228" s="733" t="s">
        <v>390</v>
      </c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 t="s">
        <v>382</v>
      </c>
      <c r="AX228" s="733"/>
      <c r="AY228" s="733"/>
      <c r="AZ228" s="733" t="s">
        <v>347</v>
      </c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>本間　典子</v>
      </c>
      <c r="D229" s="761"/>
      <c r="E229" s="762" t="str">
        <f>IFERROR(VLOOKUP(E228,科目・教員!$A$2:$B$342,2,0),"")</f>
        <v>池田　真弓</v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>須藤　恭子</v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681" t="s">
        <v>391</v>
      </c>
      <c r="Z229" s="755"/>
      <c r="AA229" s="734"/>
      <c r="AB229" s="737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>101</v>
      </c>
      <c r="D230" s="761"/>
      <c r="E230" s="762" t="str">
        <f>VLOOKUP($C227,'2026年度(2年後期)'!$B$5:$N$207,COLUMN('2026年度(2年後期)'!$C$5)+1,0)&amp;""</f>
        <v>201</v>
      </c>
      <c r="F230" s="761"/>
      <c r="G230" s="762" t="str">
        <f>VLOOKUP($C227,'2026年度(3年後期)'!$B$5:$N$207,COLUMN('2026年度(3年後期)'!$C$5)+1,0)&amp;""</f>
        <v>母性:304･母小実</v>
      </c>
      <c r="H230" s="761"/>
      <c r="I230" s="762" t="str">
        <f>VLOOKUP($C227,'2026年度(4年後期)'!$B$5:$N$206,COLUMN('2026年度(4年後期)'!$C$5)+1,0)&amp;""</f>
        <v>301</v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U230" s="675" t="s">
        <v>374</v>
      </c>
      <c r="Z230" s="755"/>
      <c r="AA230" s="734"/>
      <c r="AB230" s="737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58"/>
      <c r="D231" s="803"/>
      <c r="E231" s="743"/>
      <c r="F231" s="765"/>
      <c r="G231" s="743"/>
      <c r="H231" s="765"/>
      <c r="I231" s="794"/>
      <c r="J231" s="803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U231" s="675" t="s">
        <v>378</v>
      </c>
      <c r="Z231" s="756"/>
      <c r="AA231" s="735"/>
      <c r="AB231" s="738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>ジェンダー論</v>
      </c>
      <c r="D232" s="768"/>
      <c r="E232" s="771" t="str">
        <f>VLOOKUP($C227,'2026年度(2年後期)'!$B$5:$N$207,COLUMN('2026年度(2年後期)'!$E$5),0)&amp;""</f>
        <v>地域･在宅看護学概論</v>
      </c>
      <c r="F232" s="768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>看護管理論</v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>がん看護学演習A-Ⅲ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>看護情報・管理学演習Ｂ
長寿看護学演習Ｂ</v>
      </c>
      <c r="R232" s="768"/>
      <c r="S232" s="752" t="str">
        <f>VLOOKUP($C227,'2026年度(D23後期)'!$B$5:$N$207,COLUMN('2026年度(D23後期)'!$E$5),0)&amp;""</f>
        <v>特別研究</v>
      </c>
      <c r="T232" s="768"/>
      <c r="U232" s="675" t="s">
        <v>186</v>
      </c>
      <c r="Z232" s="755" t="str">
        <f>A232</f>
        <v>２時限（11：00～12：30）</v>
      </c>
      <c r="AA232" s="733" t="s">
        <v>226</v>
      </c>
      <c r="AB232" s="736" t="s">
        <v>392</v>
      </c>
      <c r="AC232" s="733"/>
      <c r="AD232" s="733"/>
      <c r="AE232" s="736" t="s">
        <v>392</v>
      </c>
      <c r="AF232" s="733"/>
      <c r="AG232" s="733" t="s">
        <v>142</v>
      </c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 t="s">
        <v>367</v>
      </c>
      <c r="AX232" s="733"/>
      <c r="AY232" s="733"/>
      <c r="AZ232" s="733" t="s">
        <v>347</v>
      </c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>小島　優子</v>
      </c>
      <c r="D233" s="761"/>
      <c r="E233" s="762" t="str">
        <f>IFERROR(VLOOKUP(E232,科目・教員!$A$2:$B$342,2,0),"")</f>
        <v>藤田　淳子</v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>小澤　三枝子</v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U233" s="675"/>
      <c r="Z233" s="755"/>
      <c r="AA233" s="734"/>
      <c r="AB233" s="737"/>
      <c r="AC233" s="734"/>
      <c r="AD233" s="734"/>
      <c r="AE233" s="737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>101</v>
      </c>
      <c r="D234" s="761"/>
      <c r="E234" s="762" t="str">
        <f>VLOOKUP($C227,'2026年度(2年後期)'!$B$5:$N$207,COLUMN('2026年度(2年後期)'!$E$5)+1,0)&amp;""</f>
        <v>201</v>
      </c>
      <c r="F234" s="761"/>
      <c r="G234" s="762" t="str">
        <f>VLOOKUP($C227,'2026年度(3年後期)'!$B$5:$N$207,COLUMN('2026年度(3年後期)'!$E$5)+1,0)&amp;""</f>
        <v>母性:304･母小実</v>
      </c>
      <c r="H234" s="761"/>
      <c r="I234" s="762" t="str">
        <f>VLOOKUP($C227,'2026年度(4年後期)'!$B$5:$N$206,COLUMN('2026年度(4年後期)'!$E$5)+1,0)&amp;""</f>
        <v>301</v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U234" s="675"/>
      <c r="Z234" s="755"/>
      <c r="AA234" s="734"/>
      <c r="AB234" s="737"/>
      <c r="AC234" s="734"/>
      <c r="AD234" s="734"/>
      <c r="AE234" s="737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94"/>
      <c r="J235" s="759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U235" s="675"/>
      <c r="Z235" s="756"/>
      <c r="AA235" s="735"/>
      <c r="AB235" s="738"/>
      <c r="AC235" s="735"/>
      <c r="AD235" s="735"/>
      <c r="AE235" s="738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U236" s="675"/>
      <c r="Z236" s="755" t="str">
        <f>A236</f>
        <v>昼休み（12：30～13：30）</v>
      </c>
      <c r="AA236" s="733"/>
      <c r="AB236" s="736" t="s">
        <v>392</v>
      </c>
      <c r="AC236" s="733"/>
      <c r="AD236" s="733"/>
      <c r="AE236" s="736" t="s">
        <v>392</v>
      </c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U237" s="675"/>
      <c r="Z237" s="755"/>
      <c r="AA237" s="734"/>
      <c r="AB237" s="737"/>
      <c r="AC237" s="734"/>
      <c r="AD237" s="734"/>
      <c r="AE237" s="737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U238" s="675"/>
      <c r="Z238" s="755"/>
      <c r="AA238" s="734"/>
      <c r="AB238" s="737"/>
      <c r="AC238" s="734"/>
      <c r="AD238" s="734"/>
      <c r="AE238" s="737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U239" s="675"/>
      <c r="Z239" s="756"/>
      <c r="AA239" s="735"/>
      <c r="AB239" s="738"/>
      <c r="AC239" s="735"/>
      <c r="AD239" s="735"/>
      <c r="AE239" s="738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>法と社会</v>
      </c>
      <c r="D240" s="752"/>
      <c r="E240" s="757" t="str">
        <f>VLOOKUP($C227,'2026年度(2年後期)'!$B$5:$N$207,COLUMN('2026年度(2年後期)'!$G$5),0)&amp;""</f>
        <v>老年看護学概論</v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>看護情報学</v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>特別研究</v>
      </c>
      <c r="T240" s="752"/>
      <c r="U240" s="675"/>
      <c r="Z240" s="755" t="str">
        <f>A240</f>
        <v>３時限（13：30～15：00）</v>
      </c>
      <c r="AA240" s="733" t="s">
        <v>302</v>
      </c>
      <c r="AB240" s="736" t="s">
        <v>392</v>
      </c>
      <c r="AC240" s="733"/>
      <c r="AD240" s="733"/>
      <c r="AE240" s="736" t="s">
        <v>392</v>
      </c>
      <c r="AF240" s="733"/>
      <c r="AG240" s="733" t="s">
        <v>314</v>
      </c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 t="s">
        <v>371</v>
      </c>
      <c r="AX240" s="733"/>
      <c r="AY240" s="733"/>
      <c r="AZ240" s="733" t="s">
        <v>347</v>
      </c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>渡辺　幹司</v>
      </c>
      <c r="D241" s="748"/>
      <c r="E241" s="750" t="str">
        <f>IFERROR(VLOOKUP(E240,科目・教員!$A$2:$B$342,2,0),"")</f>
        <v>綿貫　成明</v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>柏木　公一</v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U241" s="675"/>
      <c r="Z241" s="755"/>
      <c r="AA241" s="734"/>
      <c r="AB241" s="737"/>
      <c r="AC241" s="734"/>
      <c r="AD241" s="734"/>
      <c r="AE241" s="737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>101</v>
      </c>
      <c r="D242" s="748"/>
      <c r="E242" s="750" t="str">
        <f>VLOOKUP($C227,'2026年度(2年後期)'!$B$5:$N$207,COLUMN('2026年度(2年後期)'!$G$5)+1,0)&amp;""</f>
        <v>大講義室</v>
      </c>
      <c r="F242" s="748"/>
      <c r="G242" s="750" t="str">
        <f>VLOOKUP($C227,'2026年度(3年後期)'!$B$5:$N$207,COLUMN('2026年度(3年後期)'!$G$5)+1,0)&amp;""</f>
        <v>母性:304･母小実</v>
      </c>
      <c r="H242" s="748"/>
      <c r="I242" s="750" t="str">
        <f>VLOOKUP($C227,'2026年度(4年後期)'!$B$5:$N$206,COLUMN('2026年度(4年後期)'!$G$5)+1,0)&amp;""</f>
        <v>301</v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U242" s="675"/>
      <c r="Z242" s="755"/>
      <c r="AA242" s="734"/>
      <c r="AB242" s="737"/>
      <c r="AC242" s="734"/>
      <c r="AD242" s="734"/>
      <c r="AE242" s="737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U243" s="675"/>
      <c r="Z243" s="756"/>
      <c r="AA243" s="735"/>
      <c r="AB243" s="738"/>
      <c r="AC243" s="735"/>
      <c r="AD243" s="735"/>
      <c r="AE243" s="738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>疫学・保健統計学Ⅱ</v>
      </c>
      <c r="D244" s="752"/>
      <c r="E244" s="757" t="str">
        <f>VLOOKUP($C227,'2026年度(2年後期)'!$B$5:$N$207,COLUMN('2026年度(2年後期)'!$I$5),0)&amp;""</f>
        <v>老年看護学概論</v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>政策医療看護論Ⅱ
(本間先生)</v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>特別研究</v>
      </c>
      <c r="T244" s="752"/>
      <c r="U244" s="675"/>
      <c r="Z244" s="755" t="str">
        <f>A244</f>
        <v>４時限（15：10～16：40）</v>
      </c>
      <c r="AA244" s="733" t="s">
        <v>353</v>
      </c>
      <c r="AB244" s="736" t="s">
        <v>392</v>
      </c>
      <c r="AC244" s="733"/>
      <c r="AD244" s="733"/>
      <c r="AE244" s="736" t="s">
        <v>392</v>
      </c>
      <c r="AF244" s="733"/>
      <c r="AG244" s="733" t="s">
        <v>314</v>
      </c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 t="s">
        <v>387</v>
      </c>
      <c r="AX244" s="733"/>
      <c r="AY244" s="733"/>
      <c r="AZ244" s="733" t="s">
        <v>347</v>
      </c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49" t="str">
        <f>IFERROR(VLOOKUP(C244,科目・教員!$A$2:$B$342,2,0),"")</f>
        <v>柏木　公一</v>
      </c>
      <c r="D245" s="748"/>
      <c r="E245" s="750" t="str">
        <f>IFERROR(VLOOKUP(E244,科目・教員!$A$2:$B$342,2,0),"")</f>
        <v>綿貫　成明</v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U245" s="675"/>
      <c r="Z245" s="755"/>
      <c r="AA245" s="734"/>
      <c r="AB245" s="737"/>
      <c r="AC245" s="734"/>
      <c r="AD245" s="734"/>
      <c r="AE245" s="737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>101</v>
      </c>
      <c r="D246" s="748"/>
      <c r="E246" s="750" t="str">
        <f>VLOOKUP($C227,'2026年度(2年後期)'!$B$5:$N$207,COLUMN('2026年度(2年後期)'!$I$5)+1,0)&amp;""</f>
        <v>大講義室</v>
      </c>
      <c r="F246" s="748"/>
      <c r="G246" s="750" t="str">
        <f>VLOOKUP($C227,'2026年度(3年後期)'!$B$5:$N$207,COLUMN('2026年度(3年後期)'!$I$5)+1,0)&amp;""</f>
        <v>母性:304･母小実</v>
      </c>
      <c r="H246" s="748"/>
      <c r="I246" s="750" t="str">
        <f>VLOOKUP($C227,'2026年度(4年後期)'!$B$5:$N$206,COLUMN('2026年度(4年後期)'!$I$5)+1,0)&amp;""</f>
        <v>301</v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U246" s="675"/>
      <c r="Z246" s="755"/>
      <c r="AA246" s="734"/>
      <c r="AB246" s="737"/>
      <c r="AC246" s="734"/>
      <c r="AD246" s="734"/>
      <c r="AE246" s="737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789"/>
      <c r="D247" s="807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U247" s="675"/>
      <c r="Z247" s="756"/>
      <c r="AA247" s="735"/>
      <c r="AB247" s="738"/>
      <c r="AC247" s="735"/>
      <c r="AD247" s="735"/>
      <c r="AE247" s="738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U248" s="675"/>
      <c r="Z248" s="755" t="str">
        <f>A248</f>
        <v>５時限（16：50～18：20）</v>
      </c>
      <c r="AA248" s="733"/>
      <c r="AB248" s="736" t="s">
        <v>393</v>
      </c>
      <c r="AC248" s="733"/>
      <c r="AD248" s="733"/>
      <c r="AE248" s="736" t="s">
        <v>393</v>
      </c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U249" s="675"/>
      <c r="Z249" s="755"/>
      <c r="AA249" s="734"/>
      <c r="AB249" s="737"/>
      <c r="AC249" s="734"/>
      <c r="AD249" s="734"/>
      <c r="AE249" s="737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7"/>
      <c r="AC250" s="734"/>
      <c r="AD250" s="734"/>
      <c r="AE250" s="737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8"/>
      <c r="AC251" s="735"/>
      <c r="AD251" s="735"/>
      <c r="AE251" s="738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5"/>
      <c r="B252" s="6"/>
      <c r="C252" s="791">
        <f>C227+1</f>
        <v>46367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46367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>保健行動論</v>
      </c>
      <c r="D253" s="768"/>
      <c r="E253" s="771" t="str">
        <f>VLOOKUP($C252,'2026年度(2年後期)'!$B$5:$N$207,COLUMN('2026年度(2年後期)'!$C$5),0)&amp;""</f>
        <v>地域生活とヘルスプロモーション</v>
      </c>
      <c r="F253" s="768"/>
      <c r="G253" s="771" t="str">
        <f>VLOOKUP($C252,'2026年度(3年後期)'!$B$5:$N$207,COLUMN('2026年度(3年後期)'!$C$5),0)&amp;""</f>
        <v>領域別実習</v>
      </c>
      <c r="H253" s="768"/>
      <c r="I253" s="771" t="str">
        <f>VLOOKUP($C252,'2026年度(4年後期)'!$B$5:$N$206,COLUMN('2026年度(4年後期)'!$C$5),0)&amp;""</f>
        <v>総合学習</v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>がん看護学演習A-Ⅲ</v>
      </c>
      <c r="N253" s="769"/>
      <c r="O253" s="771" t="str">
        <f>VLOOKUP($C252,'2026年度(M2後期)'!$B$5:$N$207,COLUMN('2026年度(M2後期)'!$C$5),0)&amp;""</f>
        <v>特別研究</v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>特別研究</v>
      </c>
      <c r="T253" s="768"/>
      <c r="U253" s="611" t="s">
        <v>394</v>
      </c>
      <c r="V253" s="20"/>
      <c r="Z253" s="754" t="str">
        <f>A253</f>
        <v xml:space="preserve">１時限（09：20～10：50） </v>
      </c>
      <c r="AA253" s="733" t="s">
        <v>357</v>
      </c>
      <c r="AB253" s="733"/>
      <c r="AC253" s="733"/>
      <c r="AD253" s="733"/>
      <c r="AE253" s="733"/>
      <c r="AF253" s="733"/>
      <c r="AG253" s="733" t="s">
        <v>305</v>
      </c>
      <c r="AH253" s="733" t="s">
        <v>305</v>
      </c>
      <c r="AI253" s="733" t="s">
        <v>305</v>
      </c>
      <c r="AJ253" s="733" t="s">
        <v>305</v>
      </c>
      <c r="AK253" s="733" t="s">
        <v>305</v>
      </c>
      <c r="AL253" s="733"/>
      <c r="AM253" s="733" t="s">
        <v>347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 t="s">
        <v>347</v>
      </c>
      <c r="BA253" s="733"/>
      <c r="BB253" s="733"/>
      <c r="BC253" s="733"/>
      <c r="BD253" s="733"/>
      <c r="BE253" s="733"/>
      <c r="BF253" s="733" t="s">
        <v>305</v>
      </c>
      <c r="BG253" s="733"/>
      <c r="BH253" s="733"/>
      <c r="BI253" s="733"/>
      <c r="BJ253" s="733"/>
      <c r="BK253" s="733"/>
      <c r="BL253" s="733"/>
      <c r="BM253" s="733"/>
      <c r="BN253" s="733" t="s">
        <v>369</v>
      </c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>藤澤　雄太</v>
      </c>
      <c r="D254" s="761"/>
      <c r="E254" s="762" t="str">
        <f>IFERROR(VLOOKUP(E253,科目・教員!$A$2:$B$342,2,0),"")</f>
        <v>藤田　淳子</v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U254" s="611" t="s">
        <v>305</v>
      </c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>101</v>
      </c>
      <c r="D255" s="761"/>
      <c r="E255" s="762" t="str">
        <f>VLOOKUP($C252,'2026年度(2年後期)'!$B$5:$N$207,COLUMN('2026年度(2年後期)'!$C$5)+1,0)&amp;""</f>
        <v>201</v>
      </c>
      <c r="F255" s="761"/>
      <c r="G255" s="762" t="str">
        <f>VLOOKUP($C252,'2026年度(3年後期)'!$B$5:$N$207,COLUMN('2026年度(3年後期)'!$C$5)+1,0)&amp;""</f>
        <v>母性:304･母小実</v>
      </c>
      <c r="H255" s="761"/>
      <c r="I255" s="762" t="str">
        <f>VLOOKUP($C252,'2026年度(4年後期)'!$B$5:$N$206,COLUMN('2026年度(4年後期)'!$C$5)+1,0)&amp;""</f>
        <v>大講義室</v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612" t="s">
        <v>395</v>
      </c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58"/>
      <c r="D256" s="803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612" t="s">
        <v>396</v>
      </c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87" t="str">
        <f>VLOOKUP($C252,'2026年度(1年後期)'!$B$5:$N$207,COLUMN('2026年度(1年後期)'!$E$5),0)&amp;""</f>
        <v>脳と行動</v>
      </c>
      <c r="D257" s="788"/>
      <c r="E257" s="771" t="str">
        <f>VLOOKUP($C252,'2026年度(2年後期)'!$B$5:$N$207,COLUMN('2026年度(2年後期)'!$E$5),0)&amp;""</f>
        <v>成人看護援助論Ⅱ</v>
      </c>
      <c r="F257" s="768"/>
      <c r="G257" s="771" t="str">
        <f>VLOOKUP($C252,'2026年度(3年後期)'!$B$5:$N$207,COLUMN('2026年度(3年後期)'!$E$5),0)&amp;""</f>
        <v>領域別実習</v>
      </c>
      <c r="H257" s="768"/>
      <c r="I257" s="771" t="str">
        <f>VLOOKUP($C252,'2026年度(4年後期)'!$B$5:$N$206,COLUMN('2026年度(4年後期)'!$E$5),0)&amp;""</f>
        <v>総合学習</v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>がん看護学演習A-Ⅲ</v>
      </c>
      <c r="N257" s="768"/>
      <c r="O257" s="752" t="str">
        <f>VLOOKUP($C252,'2026年度(M2後期)'!$B$5:$N$207,COLUMN('2026年度(M2後期)'!$E$5),0)&amp;""</f>
        <v>特別研究</v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>特別研究</v>
      </c>
      <c r="T257" s="768"/>
      <c r="U257" s="33"/>
      <c r="V257" s="622" t="s">
        <v>200</v>
      </c>
      <c r="Z257" s="755" t="str">
        <f>A257</f>
        <v>２時限（11：00～12：30）</v>
      </c>
      <c r="AA257" s="733" t="s">
        <v>339</v>
      </c>
      <c r="AB257" s="733"/>
      <c r="AC257" s="733"/>
      <c r="AD257" s="733"/>
      <c r="AE257" s="733"/>
      <c r="AF257" s="733"/>
      <c r="AG257" s="733" t="s">
        <v>249</v>
      </c>
      <c r="AH257" s="733"/>
      <c r="AI257" s="733"/>
      <c r="AJ257" s="733"/>
      <c r="AK257" s="733"/>
      <c r="AL257" s="733"/>
      <c r="AM257" s="733" t="s">
        <v>347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 t="s">
        <v>347</v>
      </c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 t="s">
        <v>166</v>
      </c>
      <c r="BL257" s="733"/>
      <c r="BM257" s="733"/>
      <c r="BN257" s="733" t="s">
        <v>369</v>
      </c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85" t="str">
        <f>IFERROR(VLOOKUP(C257,科目・教員!$A$2:$B$342,2,0),"")</f>
        <v>田中　健一</v>
      </c>
      <c r="D258" s="786"/>
      <c r="E258" s="762" t="str">
        <f>IFERROR(VLOOKUP(E257,科目・教員!$A$2:$B$342,2,0),"")</f>
        <v>藤澤　雄太</v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V258" s="622" t="s">
        <v>261</v>
      </c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85" t="str">
        <f>VLOOKUP($C252,'2026年度(1年後期)'!$B$5:$N$207,COLUMN('2026年度(1年後期)'!$E$5)+1,0)&amp;""</f>
        <v>101
(ﾘｱﾙﾀｲﾑ)</v>
      </c>
      <c r="D259" s="786"/>
      <c r="E259" s="762" t="str">
        <f>VLOOKUP($C252,'2026年度(2年後期)'!$B$5:$N$207,COLUMN('2026年度(2年後期)'!$E$5)+1,0)&amp;""</f>
        <v>201</v>
      </c>
      <c r="F259" s="761"/>
      <c r="G259" s="762" t="str">
        <f>VLOOKUP($C252,'2026年度(3年後期)'!$B$5:$N$207,COLUMN('2026年度(3年後期)'!$E$5)+1,0)&amp;""</f>
        <v>母性:304･母小実</v>
      </c>
      <c r="H259" s="761"/>
      <c r="I259" s="762" t="str">
        <f>VLOOKUP($C252,'2026年度(4年後期)'!$B$5:$N$206,COLUMN('2026年度(4年後期)'!$E$5)+1,0)&amp;""</f>
        <v>大講義室</v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V259" s="622" t="s">
        <v>166</v>
      </c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850"/>
      <c r="D260" s="851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V260" s="622" t="s">
        <v>192</v>
      </c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>B肝抗体価検査
14：00～15；00</v>
      </c>
      <c r="D265" s="752"/>
      <c r="E265" s="757" t="str">
        <f>VLOOKUP($C252,'2026年度(2年後期)'!$B$5:$N$207,COLUMN('2026年度(2年後期)'!$G$5),0)&amp;""</f>
        <v>看護基礎理論</v>
      </c>
      <c r="F265" s="752"/>
      <c r="G265" s="757" t="str">
        <f>VLOOKUP($C252,'2026年度(3年後期)'!$B$5:$N$207,COLUMN('2026年度(3年後期)'!$G$5),0)&amp;""</f>
        <v>領域別実習</v>
      </c>
      <c r="H265" s="752"/>
      <c r="I265" s="806" t="str">
        <f>VLOOKUP($C252,'2026年度(4年後期)'!$B$5:$N$206,COLUMN('2026年度(4年後期)'!$G$5),0)&amp;""</f>
        <v>科学技術と医療
(秦先生)</v>
      </c>
      <c r="J265" s="784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>がん看護学演習A-Ⅳ</v>
      </c>
      <c r="N265" s="752"/>
      <c r="O265" s="753" t="str">
        <f>VLOOKUP($C252,'2026年度(M2後期)'!$B$5:$N$207,COLUMN('2026年度(M2後期)'!$G$5),0)&amp;""</f>
        <v>特別研究</v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>特別研究</v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 t="s">
        <v>125</v>
      </c>
      <c r="AH265" s="733"/>
      <c r="AI265" s="733"/>
      <c r="AJ265" s="733"/>
      <c r="AK265" s="733"/>
      <c r="AL265" s="733"/>
      <c r="AM265" s="733" t="s">
        <v>347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 t="s">
        <v>343</v>
      </c>
      <c r="AX265" s="733"/>
      <c r="AY265" s="733"/>
      <c r="AZ265" s="733" t="s">
        <v>347</v>
      </c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>水野　正之</v>
      </c>
      <c r="F266" s="748"/>
      <c r="G266" s="750" t="str">
        <f>IFERROR(VLOOKUP(G265,科目・教員!$A$2:$B$342,2,0),"")</f>
        <v/>
      </c>
      <c r="H266" s="748"/>
      <c r="I266" s="805" t="str">
        <f>IFERROR(VLOOKUP(I265,科目・教員!$A$2:$B$342,2,0),"")</f>
        <v/>
      </c>
      <c r="J266" s="782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>201</v>
      </c>
      <c r="F267" s="748"/>
      <c r="G267" s="750" t="str">
        <f>VLOOKUP($C252,'2026年度(3年後期)'!$B$5:$N$207,COLUMN('2026年度(3年後期)'!$G$5)+1,0)&amp;""</f>
        <v>母性:304･母小実</v>
      </c>
      <c r="H267" s="748"/>
      <c r="I267" s="805" t="str">
        <f>VLOOKUP($C252,'2026年度(4年後期)'!$B$5:$N$206,COLUMN('2026年度(4年後期)'!$G$5)+1,0)&amp;""</f>
        <v>301</v>
      </c>
      <c r="J267" s="782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92" t="s">
        <v>147</v>
      </c>
      <c r="J268" s="793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>母性看護援助論Ⅱ</v>
      </c>
      <c r="F269" s="752"/>
      <c r="G269" s="757" t="str">
        <f>VLOOKUP($C252,'2026年度(3年後期)'!$B$5:$N$207,COLUMN('2026年度(3年後期)'!$I$5),0)&amp;""</f>
        <v>領域別実習</v>
      </c>
      <c r="H269" s="752"/>
      <c r="I269" s="806" t="str">
        <f>VLOOKUP($C252,'2026年度(4年後期)'!$B$5:$N$206,COLUMN('2026年度(4年後期)'!$I$5),0)&amp;""</f>
        <v>科学技術と医療
(石原先生)</v>
      </c>
      <c r="J269" s="784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>がん看護学演習A-Ⅳ</v>
      </c>
      <c r="N269" s="752"/>
      <c r="O269" s="753" t="str">
        <f>VLOOKUP($C252,'2026年度(M2後期)'!$B$5:$N$207,COLUMN('2026年度(M2後期)'!$I$5),0)&amp;""</f>
        <v>特別研究</v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>特別研究</v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 t="s">
        <v>390</v>
      </c>
      <c r="AH269" s="733"/>
      <c r="AI269" s="733"/>
      <c r="AJ269" s="733"/>
      <c r="AK269" s="733"/>
      <c r="AL269" s="733"/>
      <c r="AM269" s="733" t="s">
        <v>347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 t="s">
        <v>343</v>
      </c>
      <c r="AX269" s="733"/>
      <c r="AY269" s="733"/>
      <c r="AZ269" s="733" t="s">
        <v>347</v>
      </c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>池田　真弓</v>
      </c>
      <c r="F270" s="748"/>
      <c r="G270" s="750" t="str">
        <f>IFERROR(VLOOKUP(G269,科目・教員!$A$2:$B$342,2,0),"")</f>
        <v/>
      </c>
      <c r="H270" s="748"/>
      <c r="I270" s="805" t="str">
        <f>IFERROR(VLOOKUP(I269,科目・教員!$A$2:$B$342,2,0),"")</f>
        <v/>
      </c>
      <c r="J270" s="782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>201</v>
      </c>
      <c r="F271" s="748"/>
      <c r="G271" s="750" t="str">
        <f>VLOOKUP($C252,'2026年度(3年後期)'!$B$5:$N$207,COLUMN('2026年度(3年後期)'!$I$5)+1,0)&amp;""</f>
        <v>母性:304･母小実</v>
      </c>
      <c r="H271" s="748"/>
      <c r="I271" s="805" t="str">
        <f>VLOOKUP($C252,'2026年度(4年後期)'!$B$5:$N$206,COLUMN('2026年度(4年後期)'!$I$5)+1,0)&amp;""</f>
        <v>301またはリアルタイム</v>
      </c>
      <c r="J271" s="782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58"/>
      <c r="D272" s="759"/>
      <c r="E272" s="743"/>
      <c r="F272" s="744"/>
      <c r="G272" s="743"/>
      <c r="H272" s="744"/>
      <c r="I272" s="792" t="s">
        <v>260</v>
      </c>
      <c r="J272" s="793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613" t="s">
        <v>113</v>
      </c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 t="s">
        <v>230</v>
      </c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614" t="s">
        <v>232</v>
      </c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613" t="s">
        <v>230</v>
      </c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58"/>
      <c r="D276" s="759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615" t="s">
        <v>123</v>
      </c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23"/>
      <c r="B277" s="24"/>
      <c r="C277" s="777">
        <f>C252+1</f>
        <v>46368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45">
        <f>C277</f>
        <v>46368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/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20"/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89"/>
      <c r="D281" s="790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/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/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58"/>
      <c r="D293" s="759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/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58"/>
      <c r="D297" s="759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23"/>
      <c r="B302" s="24"/>
      <c r="C302" s="777">
        <f>C277+1</f>
        <v>46369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46369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58"/>
      <c r="D306" s="803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89"/>
      <c r="D310" s="807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29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9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9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89"/>
      <c r="D318" s="807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9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5"/>
      <c r="B327" s="6"/>
      <c r="C327" s="791">
        <f>C302+1</f>
        <v>46370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42">
        <f>C327</f>
        <v>46370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87" t="str">
        <f>VLOOKUP($C327,'2026年度(1年後期)'!$B$5:$N$207,COLUMN('2026年度(1年後期)'!$C$5),0)&amp;""</f>
        <v>心と発達</v>
      </c>
      <c r="D328" s="788"/>
      <c r="E328" s="771" t="str">
        <f>VLOOKUP($C327,'2026年度(2年後期)'!$B$5:$N$207,COLUMN('2026年度(2年後期)'!$C$5),0)&amp;""</f>
        <v>成人看護援助論Ⅱ</v>
      </c>
      <c r="F328" s="768"/>
      <c r="G328" s="771" t="str">
        <f>VLOOKUP($C327,'2026年度(3年後期)'!$B$5:$N$207,COLUMN('2026年度(3年後期)'!$C$5),0)&amp;""</f>
        <v>領域別実習</v>
      </c>
      <c r="H328" s="768"/>
      <c r="I328" s="771" t="str">
        <f>VLOOKUP($C327,'2026年度(4年後期)'!$B$5:$N$206,COLUMN('2026年度(4年後期)'!$C$5),0)&amp;""</f>
        <v>総合学習</v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>看護情報・管理学演習A-Ⅰ
感染管理看護学演習A-Ⅰ</v>
      </c>
      <c r="N328" s="769"/>
      <c r="O328" s="771" t="str">
        <f>VLOOKUP($C327,'2026年度(M2後期)'!$B$5:$N$207,COLUMN('2026年度(M2後期)'!$C$5),0)&amp;""</f>
        <v>特別研究</v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>特別研究</v>
      </c>
      <c r="T328" s="768"/>
      <c r="U328" s="29"/>
      <c r="Z328" s="754" t="str">
        <f>A328</f>
        <v xml:space="preserve">１時限（09：20～10：50） </v>
      </c>
      <c r="AA328" s="733" t="s">
        <v>282</v>
      </c>
      <c r="AB328" s="733"/>
      <c r="AC328" s="733"/>
      <c r="AD328" s="733"/>
      <c r="AE328" s="733"/>
      <c r="AF328" s="733"/>
      <c r="AG328" s="733" t="s">
        <v>249</v>
      </c>
      <c r="AH328" s="733"/>
      <c r="AI328" s="733"/>
      <c r="AJ328" s="733"/>
      <c r="AK328" s="733"/>
      <c r="AL328" s="733"/>
      <c r="AM328" s="733" t="s">
        <v>347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 t="s">
        <v>347</v>
      </c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 t="s">
        <v>369</v>
      </c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85" t="str">
        <f>IFERROR(VLOOKUP(C328,科目・教員!$A$2:$B$342,2,0),"")</f>
        <v>松本　聡子</v>
      </c>
      <c r="D329" s="786"/>
      <c r="E329" s="762" t="str">
        <f>IFERROR(VLOOKUP(E328,科目・教員!$A$2:$B$342,2,0),"")</f>
        <v>藤澤　雄太</v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9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85" t="str">
        <f>VLOOKUP($C327,'2026年度(1年後期)'!$B$5:$N$207,COLUMN('2026年度(1年後期)'!$C$5)+1,0)&amp;""</f>
        <v>101</v>
      </c>
      <c r="D330" s="786"/>
      <c r="E330" s="762" t="str">
        <f>VLOOKUP($C327,'2026年度(2年後期)'!$B$5:$N$207,COLUMN('2026年度(2年後期)'!$C$5)+1,0)&amp;""</f>
        <v>201</v>
      </c>
      <c r="F330" s="761"/>
      <c r="G330" s="762" t="str">
        <f>VLOOKUP($C327,'2026年度(3年後期)'!$B$5:$N$207,COLUMN('2026年度(3年後期)'!$C$5)+1,0)&amp;""</f>
        <v>母性:304･母小実</v>
      </c>
      <c r="H330" s="761"/>
      <c r="I330" s="762" t="str">
        <f>VLOOKUP($C327,'2026年度(4年後期)'!$B$5:$N$206,COLUMN('2026年度(4年後期)'!$C$5)+1,0)&amp;""</f>
        <v>大講義室</v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9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849" t="s">
        <v>284</v>
      </c>
      <c r="D331" s="793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>加齢と健康</v>
      </c>
      <c r="D332" s="768"/>
      <c r="E332" s="771" t="str">
        <f>VLOOKUP($C327,'2026年度(2年後期)'!$B$5:$N$207,COLUMN('2026年度(2年後期)'!$E$5),0)&amp;""</f>
        <v>生活援助論Ⅳ</v>
      </c>
      <c r="F332" s="768"/>
      <c r="G332" s="771" t="str">
        <f>VLOOKUP($C327,'2026年度(3年後期)'!$B$5:$N$207,COLUMN('2026年度(3年後期)'!$E$5),0)&amp;""</f>
        <v>領域別実習</v>
      </c>
      <c r="H332" s="768"/>
      <c r="I332" s="771" t="str">
        <f>VLOOKUP($C327,'2026年度(4年後期)'!$B$5:$N$206,COLUMN('2026年度(4年後期)'!$E$5),0)&amp;""</f>
        <v>政策医療看護論Ⅱ（小テスト、GW）</v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>看護情報・管理学演習A-Ⅰ
感染管理看護学演習A-Ⅰ</v>
      </c>
      <c r="N332" s="768"/>
      <c r="O332" s="752" t="str">
        <f>VLOOKUP($C327,'2026年度(M2後期)'!$B$5:$N$207,COLUMN('2026年度(M2後期)'!$E$5),0)&amp;""</f>
        <v>特別研究</v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>特別研究</v>
      </c>
      <c r="T332" s="768"/>
      <c r="U332" s="21"/>
      <c r="Z332" s="755" t="str">
        <f>A332</f>
        <v>２時限（11：00～12：30）</v>
      </c>
      <c r="AA332" s="733" t="s">
        <v>345</v>
      </c>
      <c r="AB332" s="733"/>
      <c r="AC332" s="733"/>
      <c r="AD332" s="733"/>
      <c r="AE332" s="733"/>
      <c r="AF332" s="733"/>
      <c r="AG332" s="733" t="s">
        <v>397</v>
      </c>
      <c r="AH332" s="733"/>
      <c r="AI332" s="733"/>
      <c r="AJ332" s="733"/>
      <c r="AK332" s="733"/>
      <c r="AL332" s="733"/>
      <c r="AM332" s="733" t="s">
        <v>347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 t="s">
        <v>347</v>
      </c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 t="s">
        <v>387</v>
      </c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>古川　彩子</v>
      </c>
      <c r="D333" s="761"/>
      <c r="E333" s="762" t="str">
        <f>IFERROR(VLOOKUP(E332,科目・教員!$A$2:$B$342,2,0),"")</f>
        <v>矢富　有見子</v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>101</v>
      </c>
      <c r="D334" s="761"/>
      <c r="E334" s="762" t="str">
        <f>VLOOKUP($C327,'2026年度(2年後期)'!$B$5:$N$207,COLUMN('2026年度(2年後期)'!$E$5)+1,0)&amp;""</f>
        <v>201</v>
      </c>
      <c r="F334" s="761"/>
      <c r="G334" s="762" t="str">
        <f>VLOOKUP($C327,'2026年度(3年後期)'!$B$5:$N$207,COLUMN('2026年度(3年後期)'!$E$5)+1,0)&amp;""</f>
        <v>母性:304･母小実</v>
      </c>
      <c r="H334" s="761"/>
      <c r="I334" s="762" t="str">
        <f>VLOOKUP($C327,'2026年度(4年後期)'!$B$5:$N$206,COLUMN('2026年度(4年後期)'!$E$5)+1,0)&amp;""</f>
        <v>大講義室</v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>免疫と健康</v>
      </c>
      <c r="D340" s="752"/>
      <c r="E340" s="806" t="str">
        <f>VLOOKUP($C327,'2026年度(2年後期)'!$B$5:$N$207,COLUMN('2026年度(2年後期)'!$G$5),0)&amp;""</f>
        <v>英語Ⅳ</v>
      </c>
      <c r="F340" s="784"/>
      <c r="G340" s="757" t="str">
        <f>VLOOKUP($C327,'2026年度(3年後期)'!$B$5:$N$207,COLUMN('2026年度(3年後期)'!$G$5),0)&amp;""</f>
        <v>領域別実習</v>
      </c>
      <c r="H340" s="752"/>
      <c r="I340" s="757" t="str">
        <f>VLOOKUP($C327,'2026年度(4年後期)'!$B$5:$N$206,COLUMN('2026年度(4年後期)'!$G$5),0)&amp;""</f>
        <v>看護情報学</v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>成人看護学演習A-Ⅰ</v>
      </c>
      <c r="N340" s="752"/>
      <c r="O340" s="753" t="str">
        <f>VLOOKUP($C327,'2026年度(M2後期)'!$B$5:$N$207,COLUMN('2026年度(M2後期)'!$G$5),0)&amp;""</f>
        <v>特別研究</v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>特別研究</v>
      </c>
      <c r="T340" s="752"/>
      <c r="U340" s="611" t="s">
        <v>398</v>
      </c>
      <c r="Z340" s="755" t="str">
        <f>A340</f>
        <v>３時限（13：30～15：00）</v>
      </c>
      <c r="AA340" s="733" t="s">
        <v>383</v>
      </c>
      <c r="AB340" s="733"/>
      <c r="AC340" s="733"/>
      <c r="AD340" s="733"/>
      <c r="AE340" s="733"/>
      <c r="AF340" s="733"/>
      <c r="AG340" s="733" t="s">
        <v>146</v>
      </c>
      <c r="AH340" s="733"/>
      <c r="AI340" s="733"/>
      <c r="AJ340" s="733"/>
      <c r="AK340" s="733"/>
      <c r="AL340" s="733"/>
      <c r="AM340" s="733" t="s">
        <v>347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 t="s">
        <v>371</v>
      </c>
      <c r="AX340" s="733"/>
      <c r="AY340" s="733"/>
      <c r="AZ340" s="733" t="s">
        <v>347</v>
      </c>
      <c r="BA340" s="733" t="s">
        <v>398</v>
      </c>
      <c r="BB340" s="733" t="s">
        <v>398</v>
      </c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>森　那美子</v>
      </c>
      <c r="D341" s="748"/>
      <c r="E341" s="805" t="str">
        <f>IFERROR(VLOOKUP(E340,科目・教員!$A$2:$B$342,2,0),"")</f>
        <v>ﾊﾟｳﾗ･ﾍﾞﾙｳﾞｧﾝｹﾙ</v>
      </c>
      <c r="F341" s="782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>柏木　公一</v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611" t="s">
        <v>399</v>
      </c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>101</v>
      </c>
      <c r="D342" s="748"/>
      <c r="E342" s="805" t="str">
        <f>VLOOKUP($C327,'2026年度(2年後期)'!$B$5:$N$207,COLUMN('2026年度(2年後期)'!$G$5)+1,0)&amp;""</f>
        <v>201</v>
      </c>
      <c r="F342" s="782"/>
      <c r="G342" s="750" t="str">
        <f>VLOOKUP($C327,'2026年度(3年後期)'!$B$5:$N$207,COLUMN('2026年度(3年後期)'!$G$5)+1,0)&amp;""</f>
        <v>母性:304･母小実</v>
      </c>
      <c r="H342" s="748"/>
      <c r="I342" s="750" t="str">
        <f>VLOOKUP($C327,'2026年度(4年後期)'!$B$5:$N$206,COLUMN('2026年度(4年後期)'!$G$5)+1,0)&amp;""</f>
        <v>301</v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612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92" t="s">
        <v>147</v>
      </c>
      <c r="F343" s="793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612" t="s">
        <v>400</v>
      </c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83" t="str">
        <f>VLOOKUP($C327,'2026年度(1年後期)'!$B$5:$N$207,COLUMN('2026年度(1年後期)'!$I$5),0)&amp;""</f>
        <v>英語Ⅱ</v>
      </c>
      <c r="D344" s="784"/>
      <c r="E344" s="757" t="str">
        <f>VLOOKUP($C327,'2026年度(2年後期)'!$B$5:$N$207,COLUMN('2026年度(2年後期)'!$I$5),0)&amp;""</f>
        <v>母性看護援助論Ⅱ</v>
      </c>
      <c r="F344" s="752"/>
      <c r="G344" s="757" t="str">
        <f>VLOOKUP($C327,'2026年度(3年後期)'!$B$5:$N$207,COLUMN('2026年度(3年後期)'!$I$5),0)&amp;""</f>
        <v>領域別実習</v>
      </c>
      <c r="H344" s="752"/>
      <c r="I344" s="757" t="str">
        <f>VLOOKUP($C327,'2026年度(4年後期)'!$B$5:$N$206,COLUMN('2026年度(4年後期)'!$I$5),0)&amp;""</f>
        <v>政策医療看護論Ⅱ</v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>成人看護学演習A-Ⅰ</v>
      </c>
      <c r="N344" s="752"/>
      <c r="O344" s="753" t="str">
        <f>VLOOKUP($C327,'2026年度(M2後期)'!$B$5:$N$207,COLUMN('2026年度(M2後期)'!$I$5),0)&amp;""</f>
        <v>特別研究</v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>特別研究</v>
      </c>
      <c r="T344" s="752"/>
      <c r="U344" s="612"/>
      <c r="Z344" s="755" t="str">
        <f>A344</f>
        <v>４時限（15：10～16：40）</v>
      </c>
      <c r="AA344" s="733" t="s">
        <v>149</v>
      </c>
      <c r="AB344" s="733"/>
      <c r="AC344" s="733"/>
      <c r="AD344" s="733"/>
      <c r="AE344" s="733"/>
      <c r="AF344" s="733"/>
      <c r="AG344" s="733" t="s">
        <v>401</v>
      </c>
      <c r="AH344" s="733" t="s">
        <v>149</v>
      </c>
      <c r="AI344" s="733"/>
      <c r="AJ344" s="733"/>
      <c r="AK344" s="733"/>
      <c r="AL344" s="733"/>
      <c r="AM344" s="733" t="s">
        <v>347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 t="s">
        <v>387</v>
      </c>
      <c r="AX344" s="733"/>
      <c r="AY344" s="733"/>
      <c r="AZ344" s="733" t="s">
        <v>347</v>
      </c>
      <c r="BA344" s="733" t="s">
        <v>398</v>
      </c>
      <c r="BB344" s="733" t="s">
        <v>398</v>
      </c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81" t="str">
        <f>IFERROR(VLOOKUP(C344,科目・教員!$A$2:$B$342,2,0),"")</f>
        <v>ﾊﾟｳﾗ･ﾍﾞﾙｳﾞｧﾝｹﾞﾙ
ｸﾘｽ･ﾊﾟｰﾊﾑ</v>
      </c>
      <c r="D345" s="782"/>
      <c r="E345" s="750" t="str">
        <f>IFERROR(VLOOKUP(E344,科目・教員!$A$2:$B$342,2,0),"")</f>
        <v>池田　真弓</v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>西岡　みどり</v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612" t="s">
        <v>402</v>
      </c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81" t="str">
        <f>VLOOKUP($C327,'2026年度(1年後期)'!$B$5:$N$207,COLUMN('2026年度(1年後期)'!$I$5)+1,0)&amp;""</f>
        <v>AC：101　BD：202</v>
      </c>
      <c r="D346" s="782"/>
      <c r="E346" s="750" t="str">
        <f>VLOOKUP($C327,'2026年度(2年後期)'!$B$5:$N$207,COLUMN('2026年度(2年後期)'!$I$5)+1,0)&amp;""</f>
        <v>201</v>
      </c>
      <c r="F346" s="748"/>
      <c r="G346" s="750" t="str">
        <f>VLOOKUP($C327,'2026年度(3年後期)'!$B$5:$N$207,COLUMN('2026年度(3年後期)'!$I$5)+1,0)&amp;""</f>
        <v>母性:304･母小実</v>
      </c>
      <c r="H346" s="748"/>
      <c r="I346" s="750" t="str">
        <f>VLOOKUP($C327,'2026年度(4年後期)'!$B$5:$N$206,COLUMN('2026年度(4年後期)'!$I$5)+1,0)&amp;""</f>
        <v>301</v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612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849" t="s">
        <v>147</v>
      </c>
      <c r="D347" s="793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612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612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 t="s">
        <v>398</v>
      </c>
      <c r="BB348" s="733" t="s">
        <v>398</v>
      </c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612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612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804"/>
      <c r="D351" s="803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61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46371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46371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>生活援助論Ⅱ
(ABCD)</v>
      </c>
      <c r="D353" s="768"/>
      <c r="E353" s="800" t="str">
        <f>VLOOKUP($C352,'2026年度(2年後期)'!$B$5:$N$207,COLUMN('2026年度(2年後期)'!$C$5),0)&amp;""</f>
        <v>英語S</v>
      </c>
      <c r="F353" s="788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国際看護学演習A-Ⅰ
精神看護学演習A-Ⅱ
成育看護学演習A-Ⅱ・Ⅳ（小児）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>成育看護学演習Ｂ
国際看護学演習Ｂ</v>
      </c>
      <c r="R353" s="768"/>
      <c r="S353" s="752" t="str">
        <f>VLOOKUP($C352,'2026年度(D23後期)'!$B$5:$N$207,COLUMN('2026年度(D23後期)'!$C$5),0)&amp;""</f>
        <v>特別研究</v>
      </c>
      <c r="T353" s="768"/>
      <c r="U353" s="611" t="s">
        <v>403</v>
      </c>
      <c r="Z353" s="754" t="str">
        <f>A353</f>
        <v xml:space="preserve">１時限（09：20～10：50） </v>
      </c>
      <c r="AA353" s="733" t="s">
        <v>155</v>
      </c>
      <c r="AB353" s="733"/>
      <c r="AC353" s="733"/>
      <c r="AD353" s="733"/>
      <c r="AE353" s="733"/>
      <c r="AF353" s="733"/>
      <c r="AG353" s="733" t="s">
        <v>297</v>
      </c>
      <c r="AH353" s="733" t="s">
        <v>297</v>
      </c>
      <c r="AI353" s="733"/>
      <c r="AJ353" s="733"/>
      <c r="AK353" s="733"/>
      <c r="AL353" s="733" t="s">
        <v>297</v>
      </c>
      <c r="AM353" s="733" t="s">
        <v>347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 t="s">
        <v>347</v>
      </c>
      <c r="BA353" s="733" t="s">
        <v>403</v>
      </c>
      <c r="BB353" s="733" t="s">
        <v>403</v>
      </c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99" t="str">
        <f>IFERROR(VLOOKUP(E353,科目・教員!$A$2:$B$342,2,0),"")</f>
        <v>ﾊﾟｳﾗ･ﾍﾞﾙｳﾞｧﾝｹﾙ</v>
      </c>
      <c r="F354" s="786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611" t="s">
        <v>399</v>
      </c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>基礎実･201･202</v>
      </c>
      <c r="D355" s="761"/>
      <c r="E355" s="799" t="str">
        <f>VLOOKUP($C352,'2026年度(2年後期)'!$B$5:$N$207,COLUMN('2026年度(2年後期)'!$C$5)+1,0)&amp;""</f>
        <v>101</v>
      </c>
      <c r="F355" s="786"/>
      <c r="G355" s="762" t="str">
        <f>VLOOKUP($C352,'2026年度(3年後期)'!$B$5:$N$207,COLUMN('2026年度(3年後期)'!$C$5)+1,0)&amp;""</f>
        <v>母性:304･母小実</v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U355" s="612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58"/>
      <c r="D356" s="803"/>
      <c r="E356" s="792" t="s">
        <v>147</v>
      </c>
      <c r="F356" s="793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U356" s="612" t="s">
        <v>400</v>
      </c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>生活援助論Ⅱ
(ABCD)</v>
      </c>
      <c r="D357" s="768"/>
      <c r="E357" s="800" t="str">
        <f>VLOOKUP($C352,'2026年度(2年後期)'!$B$5:$N$207,COLUMN('2026年度(2年後期)'!$E$5),0)&amp;""</f>
        <v>英語Ⅳ</v>
      </c>
      <c r="F357" s="78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>看護管理論</v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国際看護学演習A-Ⅰ
精神看護学演習A-Ⅱ
成育看護学演習A-Ⅱ・Ⅳ（小児）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>成育看護学演習Ｂ
国際看護学演習Ｂ</v>
      </c>
      <c r="R357" s="768"/>
      <c r="S357" s="752" t="str">
        <f>VLOOKUP($C352,'2026年度(D23後期)'!$B$5:$N$207,COLUMN('2026年度(D23後期)'!$E$5),0)&amp;""</f>
        <v>特別研究</v>
      </c>
      <c r="T357" s="768"/>
      <c r="U357" s="612"/>
      <c r="Z357" s="755" t="str">
        <f>A357</f>
        <v>２時限（11：00～12：30）</v>
      </c>
      <c r="AA357" s="733" t="s">
        <v>146</v>
      </c>
      <c r="AB357" s="733"/>
      <c r="AC357" s="733"/>
      <c r="AD357" s="733"/>
      <c r="AE357" s="733"/>
      <c r="AF357" s="733"/>
      <c r="AG357" s="733" t="s">
        <v>297</v>
      </c>
      <c r="AH357" s="733" t="s">
        <v>297</v>
      </c>
      <c r="AI357" s="733"/>
      <c r="AJ357" s="733"/>
      <c r="AK357" s="733"/>
      <c r="AL357" s="733" t="s">
        <v>297</v>
      </c>
      <c r="AM357" s="733" t="s">
        <v>347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367</v>
      </c>
      <c r="AX357" s="733"/>
      <c r="AY357" s="733"/>
      <c r="AZ357" s="733" t="s">
        <v>347</v>
      </c>
      <c r="BA357" s="733" t="s">
        <v>403</v>
      </c>
      <c r="BB357" s="733" t="s">
        <v>403</v>
      </c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99" t="str">
        <f>IFERROR(VLOOKUP(E357,科目・教員!$A$2:$B$342,2,0),"")</f>
        <v>ﾊﾟｳﾗ･ﾍﾞﾙｳﾞｧﾝｹﾙ</v>
      </c>
      <c r="F358" s="786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>小澤　三枝子</v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U358" s="612" t="s">
        <v>402</v>
      </c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>基礎実･201･202</v>
      </c>
      <c r="D359" s="761"/>
      <c r="E359" s="799" t="str">
        <f>VLOOKUP($C352,'2026年度(2年後期)'!$B$5:$N$207,COLUMN('2026年度(2年後期)'!$E$5)+1,0)&amp;""</f>
        <v>101</v>
      </c>
      <c r="F359" s="786"/>
      <c r="G359" s="762" t="str">
        <f>VLOOKUP($C352,'2026年度(3年後期)'!$B$5:$N$207,COLUMN('2026年度(3年後期)'!$E$5)+1,0)&amp;""</f>
        <v>母性:304･母小実</v>
      </c>
      <c r="H359" s="761"/>
      <c r="I359" s="762" t="str">
        <f>VLOOKUP($C352,'2026年度(4年後期)'!$B$5:$N$206,COLUMN('2026年度(4年後期)'!$E$5)+1,0)&amp;""</f>
        <v>301</v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U359" s="612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92" t="s">
        <v>147</v>
      </c>
      <c r="F360" s="793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U360" s="612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U361" s="612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U362" s="612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U363" s="612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U364" s="612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>知の探求</v>
      </c>
      <c r="D365" s="752"/>
      <c r="E365" s="757" t="str">
        <f>VLOOKUP($C352,'2026年度(2年後期)'!$B$5:$N$207,COLUMN('2026年度(2年後期)'!$G$5),0)&amp;""</f>
        <v>成人看護援助論Ⅱ</v>
      </c>
      <c r="F365" s="752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>医療政策学</v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成育看護学演習A-Ⅱ（小児）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>感染管理看護学演習Ｂ
成人看護学演習Ｂ</v>
      </c>
      <c r="R365" s="752"/>
      <c r="S365" s="753" t="str">
        <f>VLOOKUP($C352,'2026年度(D23後期)'!$B$5:$N$207,COLUMN('2026年度(D23後期)'!$G$5),0)&amp;""</f>
        <v>特別研究</v>
      </c>
      <c r="T365" s="752"/>
      <c r="U365" s="612"/>
      <c r="Z365" s="755" t="str">
        <f>A365</f>
        <v>３時限（13：30～15：00）</v>
      </c>
      <c r="AA365" s="733" t="s">
        <v>144</v>
      </c>
      <c r="AB365" s="733"/>
      <c r="AC365" s="733"/>
      <c r="AD365" s="733"/>
      <c r="AE365" s="733"/>
      <c r="AF365" s="733"/>
      <c r="AG365" s="733" t="s">
        <v>249</v>
      </c>
      <c r="AH365" s="733"/>
      <c r="AI365" s="733"/>
      <c r="AJ365" s="733"/>
      <c r="AK365" s="733"/>
      <c r="AL365" s="733"/>
      <c r="AM365" s="733" t="s">
        <v>347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368</v>
      </c>
      <c r="AX365" s="733"/>
      <c r="AY365" s="733"/>
      <c r="AZ365" s="733" t="s">
        <v>347</v>
      </c>
      <c r="BA365" s="733" t="s">
        <v>403</v>
      </c>
      <c r="BB365" s="733" t="s">
        <v>403</v>
      </c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>須藤　恭子</v>
      </c>
      <c r="D366" s="748"/>
      <c r="E366" s="750" t="str">
        <f>IFERROR(VLOOKUP(E365,科目・教員!$A$2:$B$342,2,0),"")</f>
        <v>藤澤　雄太</v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>渡辺　幹司</v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U366" s="612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>101</v>
      </c>
      <c r="D367" s="748"/>
      <c r="E367" s="750" t="str">
        <f>VLOOKUP($C352,'2026年度(2年後期)'!$B$5:$N$207,COLUMN('2026年度(2年後期)'!$G$5)+1,0)&amp;""</f>
        <v>201</v>
      </c>
      <c r="F367" s="748"/>
      <c r="G367" s="750" t="str">
        <f>VLOOKUP($C352,'2026年度(3年後期)'!$B$5:$N$207,COLUMN('2026年度(3年後期)'!$G$5)+1,0)&amp;""</f>
        <v>母性:304･母小実</v>
      </c>
      <c r="H367" s="748"/>
      <c r="I367" s="750" t="str">
        <f>VLOOKUP($C352,'2026年度(4年後期)'!$B$5:$N$206,COLUMN('2026年度(4年後期)'!$G$5)+1,0)&amp;""</f>
        <v>301</v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U367" s="612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U368" s="612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83" t="str">
        <f>VLOOKUP($C352,'2026年度(1年後期)'!$B$5:$N$207,COLUMN('2026年度(1年後期)'!$I$5),0)&amp;""</f>
        <v>国語表現法</v>
      </c>
      <c r="D369" s="784"/>
      <c r="E369" s="757" t="str">
        <f>VLOOKUP($C352,'2026年度(2年後期)'!$B$5:$N$207,COLUMN('2026年度(2年後期)'!$I$5),0)&amp;""</f>
        <v>看護基礎理論</v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成育看護学演習A-Ⅱ（小児）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>感染管理看護学演習Ｂ
成人看護学演習Ｂ</v>
      </c>
      <c r="R369" s="752"/>
      <c r="S369" s="753" t="str">
        <f>VLOOKUP($C352,'2026年度(D23後期)'!$B$5:$N$207,COLUMN('2026年度(D23後期)'!$I$5),0)&amp;""</f>
        <v>特別研究</v>
      </c>
      <c r="T369" s="752"/>
      <c r="U369" s="612"/>
      <c r="Z369" s="755" t="str">
        <f>A369</f>
        <v>４時限（15：10～16：40）</v>
      </c>
      <c r="AA369" s="733" t="s">
        <v>348</v>
      </c>
      <c r="AB369" s="733"/>
      <c r="AC369" s="733"/>
      <c r="AD369" s="733"/>
      <c r="AE369" s="733"/>
      <c r="AF369" s="733"/>
      <c r="AG369" s="733" t="s">
        <v>125</v>
      </c>
      <c r="AH369" s="733"/>
      <c r="AI369" s="733"/>
      <c r="AJ369" s="733"/>
      <c r="AK369" s="733"/>
      <c r="AL369" s="733"/>
      <c r="AM369" s="733" t="s">
        <v>347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 t="s">
        <v>347</v>
      </c>
      <c r="BA369" s="733" t="s">
        <v>403</v>
      </c>
      <c r="BB369" s="733" t="s">
        <v>403</v>
      </c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81" t="str">
        <f>IFERROR(VLOOKUP(C369,科目・教員!$A$2:$B$342,2,0),"")</f>
        <v>末田　美香子</v>
      </c>
      <c r="D370" s="782"/>
      <c r="E370" s="750" t="str">
        <f>IFERROR(VLOOKUP(E369,科目・教員!$A$2:$B$342,2,0),"")</f>
        <v>水野　正之</v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U370" s="612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81" t="str">
        <f>VLOOKUP($C352,'2026年度(1年後期)'!$B$5:$N$207,COLUMN('2026年度(1年後期)'!$I$5)+1,0)&amp;""</f>
        <v>101</v>
      </c>
      <c r="D371" s="782"/>
      <c r="E371" s="750" t="str">
        <f>VLOOKUP($C352,'2026年度(2年後期)'!$B$5:$N$207,COLUMN('2026年度(2年後期)'!$I$5)+1,0)&amp;""</f>
        <v>201</v>
      </c>
      <c r="F371" s="748"/>
      <c r="G371" s="750" t="str">
        <f>VLOOKUP($C352,'2026年度(3年後期)'!$B$5:$N$207,COLUMN('2026年度(3年後期)'!$I$5)+1,0)&amp;""</f>
        <v>母性:304･母小実</v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U371" s="612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79" t="s">
        <v>260</v>
      </c>
      <c r="D372" s="780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U372" s="612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83" t="str">
        <f>VLOOKUP($C352,'2026年度(1年後期)'!$B$5:$N$207,COLUMN('2026年度(1年後期)'!$K$5),0)&amp;""</f>
        <v>国語表現法</v>
      </c>
      <c r="D373" s="784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U373" s="612"/>
      <c r="Z373" s="755" t="str">
        <f>A373</f>
        <v>５時限（16：50～18：20）</v>
      </c>
      <c r="AA373" s="733" t="s">
        <v>348</v>
      </c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81" t="str">
        <f>IFERROR(VLOOKUP(C373,科目・教員!$A$2:$B$342,2,0),"")</f>
        <v>末田　美香子</v>
      </c>
      <c r="D374" s="782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U374" s="612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81" t="str">
        <f>VLOOKUP($C352,'2026年度(1年後期)'!$B$5:$N$207,COLUMN('2026年度(1年後期)'!$K$5)+1,0)&amp;""</f>
        <v>101</v>
      </c>
      <c r="D375" s="782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U375" s="612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79" t="s">
        <v>260</v>
      </c>
      <c r="D376" s="780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620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.75">
      <c r="A377" s="5"/>
      <c r="B377" s="6"/>
      <c r="C377" s="791">
        <f>C352+1</f>
        <v>46372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46372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>薬物療法と看護</v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>長寿看護学演習A-Ⅰ
成育看護学演習A-Ⅳ（母性）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 t="s">
        <v>211</v>
      </c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>本間　典子</v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>201</v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89"/>
      <c r="D381" s="790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>母性看護援助論Ⅱ</v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>政策医療看護論Ⅱ
(綿貫先生)</v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>長寿看護学演習A-Ⅰ
成育看護学演習A-Ⅳ（母性）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 t="s">
        <v>401</v>
      </c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387</v>
      </c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>池田　真弓</v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>201</v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>301</v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>生活援助論Ⅳ
(ABCD)</v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>総合学習</v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 t="s">
        <v>195</v>
      </c>
      <c r="AH390" s="733" t="s">
        <v>195</v>
      </c>
      <c r="AI390" s="733" t="s">
        <v>195</v>
      </c>
      <c r="AJ390" s="733" t="s">
        <v>195</v>
      </c>
      <c r="AK390" s="733"/>
      <c r="AL390" s="733" t="s">
        <v>195</v>
      </c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 t="s">
        <v>369</v>
      </c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>201～204・基礎実</v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>大講義室</v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>生活援助論Ⅳ
(ABCD)</v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>総合学習</v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 t="s">
        <v>195</v>
      </c>
      <c r="AH394" s="733" t="s">
        <v>195</v>
      </c>
      <c r="AI394" s="733" t="s">
        <v>195</v>
      </c>
      <c r="AJ394" s="733" t="s">
        <v>195</v>
      </c>
      <c r="AK394" s="733"/>
      <c r="AL394" s="733" t="s">
        <v>195</v>
      </c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 t="s">
        <v>369</v>
      </c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>201～204・基礎実</v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>大講義室</v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89"/>
      <c r="D397" s="807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89"/>
      <c r="D401" s="807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.75">
      <c r="A402" s="5"/>
      <c r="B402" s="6"/>
      <c r="C402" s="791">
        <f>C377+1</f>
        <v>46373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46373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819" t="str">
        <f>VLOOKUP($C402,'2026年度(1年後期)'!$B$5:$N$207,COLUMN('2026年度(1年後期)'!$C$5),0)&amp;""</f>
        <v>疾病・病態論Ⅰ　中間試験</v>
      </c>
      <c r="D403" s="820"/>
      <c r="E403" s="771" t="str">
        <f>VLOOKUP($C402,'2026年度(2年後期)'!$B$5:$N$207,COLUMN('2026年度(2年後期)'!$C$5),0)&amp;""</f>
        <v>小児看護学概論</v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>医療政策学</v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>がん看護学演習A-Ⅲ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>看護情報・管理学演習Ｂ
長寿看護学演習Ｂ</v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 t="s">
        <v>194</v>
      </c>
      <c r="AE403" s="733"/>
      <c r="AF403" s="733"/>
      <c r="AG403" s="733" t="s">
        <v>128</v>
      </c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368</v>
      </c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 t="s">
        <v>404</v>
      </c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817" t="str">
        <f>IFERROR(VLOOKUP(C403,科目・教員!$A$2:$B$342,2,0),"")</f>
        <v/>
      </c>
      <c r="D404" s="818"/>
      <c r="E404" s="762" t="str">
        <f>IFERROR(VLOOKUP(E403,科目・教員!$A$2:$B$342,2,0),"")</f>
        <v>来生　奈巳子</v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>渡辺　幹司</v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817" t="str">
        <f>VLOOKUP($C402,'2026年度(1年後期)'!$B$5:$N$207,COLUMN('2026年度(1年後期)'!$C$5)+1,0)&amp;""</f>
        <v>大講義室</v>
      </c>
      <c r="D405" s="818"/>
      <c r="E405" s="762" t="str">
        <f>VLOOKUP($C402,'2026年度(2年後期)'!$B$5:$N$207,COLUMN('2026年度(2年後期)'!$C$5)+1,0)&amp;""</f>
        <v>201</v>
      </c>
      <c r="F405" s="761"/>
      <c r="G405" s="762" t="str">
        <f>VLOOKUP($C402,'2026年度(3年後期)'!$B$5:$N$207,COLUMN('2026年度(3年後期)'!$C$5)+1,0)&amp;""</f>
        <v>地域・在宅：在宅実</v>
      </c>
      <c r="H405" s="761"/>
      <c r="I405" s="762" t="str">
        <f>VLOOKUP($C402,'2026年度(4年後期)'!$B$5:$N$206,COLUMN('2026年度(4年後期)'!$C$5)+1,0)&amp;""</f>
        <v>301</v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860"/>
      <c r="D406" s="861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819" t="str">
        <f>VLOOKUP($C402,'2026年度(1年後期)'!$B$5:$N$207,COLUMN('2026年度(1年後期)'!$E$5),0)&amp;""</f>
        <v>食と健康　期末試験</v>
      </c>
      <c r="D407" s="820"/>
      <c r="E407" s="771" t="str">
        <f>VLOOKUP($C402,'2026年度(2年後期)'!$B$5:$N$207,COLUMN('2026年度(2年後期)'!$E$5),0)&amp;""</f>
        <v>感染防止技術論</v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>災害看護論</v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>がん看護学演習A-Ⅲ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>看護情報・管理学演習Ｂ
長寿看護学演習Ｂ</v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 t="s">
        <v>194</v>
      </c>
      <c r="AE407" s="733"/>
      <c r="AF407" s="733"/>
      <c r="AG407" s="733" t="s">
        <v>202</v>
      </c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382</v>
      </c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 t="s">
        <v>405</v>
      </c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817" t="str">
        <f>IFERROR(VLOOKUP(C407,科目・教員!$A$2:$B$342,2,0),"")</f>
        <v/>
      </c>
      <c r="D408" s="818"/>
      <c r="E408" s="762" t="str">
        <f>IFERROR(VLOOKUP(E407,科目・教員!$A$2:$B$342,2,0),"")</f>
        <v>網中　眞由美</v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>須藤　恭子</v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817" t="str">
        <f>VLOOKUP($C402,'2026年度(1年後期)'!$B$5:$N$207,COLUMN('2026年度(1年後期)'!$E$5)+1,0)&amp;""</f>
        <v>大講義室</v>
      </c>
      <c r="D409" s="818"/>
      <c r="E409" s="762" t="str">
        <f>VLOOKUP($C402,'2026年度(2年後期)'!$B$5:$N$207,COLUMN('2026年度(2年後期)'!$E$5)+1,0)&amp;""</f>
        <v>201</v>
      </c>
      <c r="F409" s="761"/>
      <c r="G409" s="762" t="str">
        <f>VLOOKUP($C402,'2026年度(3年後期)'!$B$5:$N$207,COLUMN('2026年度(3年後期)'!$E$5)+1,0)&amp;""</f>
        <v>地域・在宅：在宅実</v>
      </c>
      <c r="H409" s="761"/>
      <c r="I409" s="762" t="str">
        <f>VLOOKUP($C402,'2026年度(4年後期)'!$B$5:$N$206,COLUMN('2026年度(4年後期)'!$E$5)+1,0)&amp;""</f>
        <v>301</v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860"/>
      <c r="D410" s="862"/>
      <c r="E410" s="743"/>
      <c r="F410" s="744"/>
      <c r="G410" s="743"/>
      <c r="H410" s="744"/>
      <c r="I410" s="794"/>
      <c r="J410" s="759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812" t="str">
        <f>VLOOKUP($C402,'2026年度(1年後期)'!$B$5:$N$207,COLUMN('2026年度(1年後期)'!$G$5),0)&amp;""</f>
        <v>微生物と人間　期末試験</v>
      </c>
      <c r="D415" s="813"/>
      <c r="E415" s="757" t="str">
        <f>VLOOKUP($C402,'2026年度(2年後期)'!$B$5:$N$207,COLUMN('2026年度(2年後期)'!$G$5),0)&amp;""</f>
        <v>成人看護援助論Ⅱ</v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>看護情報学</v>
      </c>
      <c r="J415" s="752"/>
      <c r="K415" s="863" t="str">
        <f>VLOOKUP($C402,'2026年度(助産後期)'!$B$5:$N$207,COLUMN('2026年度(助産後期)'!$G$5),0)&amp;""</f>
        <v>後期助産科目試験（地域母子保健）</v>
      </c>
      <c r="L415" s="86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>特別研究</v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 t="s">
        <v>194</v>
      </c>
      <c r="AE415" s="733"/>
      <c r="AF415" s="733"/>
      <c r="AG415" s="733" t="s">
        <v>249</v>
      </c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371</v>
      </c>
      <c r="AX415" s="733"/>
      <c r="AY415" s="733"/>
      <c r="AZ415" s="733" t="s">
        <v>406</v>
      </c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 t="s">
        <v>407</v>
      </c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810" t="str">
        <f>IFERROR(VLOOKUP(C415,科目・教員!$A$2:$B$342,2,0),"")</f>
        <v/>
      </c>
      <c r="D416" s="811"/>
      <c r="E416" s="750" t="str">
        <f>IFERROR(VLOOKUP(E415,科目・教員!$A$2:$B$342,2,0),"")</f>
        <v>藤澤　雄太</v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>柏木　公一</v>
      </c>
      <c r="J416" s="748"/>
      <c r="K416" s="864" t="str">
        <f>IFERROR(VLOOKUP(K415,科目・教員!$A$2:$B$342,2,0),"")</f>
        <v/>
      </c>
      <c r="L416" s="864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810" t="str">
        <f>VLOOKUP($C402,'2026年度(1年後期)'!$B$5:$N$207,COLUMN('2026年度(1年後期)'!$G$5)+1,0)&amp;""</f>
        <v>大講義室</v>
      </c>
      <c r="D417" s="811"/>
      <c r="E417" s="750" t="str">
        <f>VLOOKUP($C402,'2026年度(2年後期)'!$B$5:$N$207,COLUMN('2026年度(2年後期)'!$G$5)+1,0)&amp;""</f>
        <v>201</v>
      </c>
      <c r="F417" s="748"/>
      <c r="G417" s="750" t="str">
        <f>VLOOKUP($C402,'2026年度(3年後期)'!$B$5:$N$207,COLUMN('2026年度(3年後期)'!$G$5)+1,0)&amp;""</f>
        <v>地域・在宅：在宅実</v>
      </c>
      <c r="H417" s="748"/>
      <c r="I417" s="750" t="str">
        <f>VLOOKUP($C402,'2026年度(4年後期)'!$B$5:$N$206,COLUMN('2026年度(4年後期)'!$G$5)+1,0)&amp;""</f>
        <v>301</v>
      </c>
      <c r="J417" s="748"/>
      <c r="K417" s="864" t="str">
        <f>VLOOKUP($C402,'2026年度(助産後期)'!$B$5:$N$207,COLUMN('2026年度(助産後期)'!$G$5)+1,0)&amp;""</f>
        <v>304</v>
      </c>
      <c r="L417" s="864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860"/>
      <c r="D418" s="862"/>
      <c r="E418" s="743"/>
      <c r="F418" s="744"/>
      <c r="G418" s="743"/>
      <c r="H418" s="744"/>
      <c r="I418" s="794"/>
      <c r="J418" s="759"/>
      <c r="K418" s="865"/>
      <c r="L418" s="86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>成人看護援助論Ⅱ</v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>政策医療看護論Ⅱ</v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 t="s">
        <v>194</v>
      </c>
      <c r="AE419" s="733"/>
      <c r="AF419" s="733"/>
      <c r="AG419" s="733" t="s">
        <v>249</v>
      </c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370</v>
      </c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>藤澤　雄太</v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>西岡　みどり</v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>201</v>
      </c>
      <c r="F421" s="748"/>
      <c r="G421" s="750" t="str">
        <f>VLOOKUP($C402,'2026年度(3年後期)'!$B$5:$N$207,COLUMN('2026年度(3年後期)'!$I$5)+1,0)&amp;""</f>
        <v>地域・在宅：在宅実</v>
      </c>
      <c r="H421" s="748"/>
      <c r="I421" s="750" t="str">
        <f>VLOOKUP($C402,'2026年度(4年後期)'!$B$5:$N$206,COLUMN('2026年度(4年後期)'!$I$5)+1,0)&amp;""</f>
        <v>301</v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58"/>
      <c r="D422" s="759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58"/>
      <c r="D426" s="759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46374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46374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/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>総合学習</v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がん看護学演習A-Ⅲ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 t="s">
        <v>347</v>
      </c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 t="s">
        <v>351</v>
      </c>
      <c r="AY428" s="733" t="s">
        <v>351</v>
      </c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 t="s">
        <v>369</v>
      </c>
      <c r="BU428" s="733" t="s">
        <v>369</v>
      </c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/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>小児:302･303　母性:201</v>
      </c>
      <c r="H430" s="761"/>
      <c r="I430" s="762" t="str">
        <f>VLOOKUP($C427,'2026年度(4年後期)'!$B$5:$N$206,COLUMN('2026年度(4年後期)'!$C$5)+1,0)&amp;""</f>
        <v>研修6･7</v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58"/>
      <c r="D431" s="803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819" t="str">
        <f>VLOOKUP($C427,'2026年度(1年後期)'!$B$5:$N$207,COLUMN('2026年度(1年後期)'!$E$5),0)&amp;""</f>
        <v>法と社会　期末試験</v>
      </c>
      <c r="D432" s="820"/>
      <c r="E432" s="870" t="str">
        <f>VLOOKUP($C427,'2026年度(2年後期)'!$B$5:$N$207,COLUMN('2026年度(2年後期)'!$E$5),0)&amp;""</f>
        <v>成人看護援助論Ⅱ
期末試験</v>
      </c>
      <c r="F432" s="820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>総合学習</v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がん看護学演習A-Ⅲ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30"/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 t="s">
        <v>347</v>
      </c>
      <c r="AH432" s="733" t="s">
        <v>408</v>
      </c>
      <c r="AI432" s="733" t="s">
        <v>408</v>
      </c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 t="s">
        <v>351</v>
      </c>
      <c r="AY432" s="733" t="s">
        <v>351</v>
      </c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 t="s">
        <v>409</v>
      </c>
      <c r="BO432" s="733"/>
      <c r="BP432" s="733"/>
      <c r="BQ432" s="733"/>
      <c r="BR432" s="733"/>
      <c r="BS432" s="733"/>
      <c r="BT432" s="733" t="s">
        <v>369</v>
      </c>
      <c r="BU432" s="733" t="s">
        <v>369</v>
      </c>
      <c r="BV432" s="733"/>
    </row>
    <row r="433" spans="1:74" ht="13.5" customHeight="1">
      <c r="A433" s="755"/>
      <c r="B433" s="15" t="s">
        <v>61</v>
      </c>
      <c r="C433" s="817" t="str">
        <f>IFERROR(VLOOKUP(C432,科目・教員!$A$2:$B$342,2,0),"")</f>
        <v/>
      </c>
      <c r="D433" s="818"/>
      <c r="E433" s="866" t="str">
        <f>IFERROR(VLOOKUP(E432,科目・教員!$A$2:$B$342,2,0),"")</f>
        <v/>
      </c>
      <c r="F433" s="818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30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817" t="str">
        <f>VLOOKUP($C427,'2026年度(1年後期)'!$B$5:$N$207,COLUMN('2026年度(1年後期)'!$E$5)+1,0)&amp;""</f>
        <v>202･203</v>
      </c>
      <c r="D434" s="818"/>
      <c r="E434" s="866" t="str">
        <f>VLOOKUP($C427,'2026年度(2年後期)'!$B$5:$N$207,COLUMN('2026年度(2年後期)'!$E$5)+1,0)&amp;""</f>
        <v>大講義室</v>
      </c>
      <c r="F434" s="818"/>
      <c r="G434" s="762" t="str">
        <f>VLOOKUP($C427,'2026年度(3年後期)'!$B$5:$N$207,COLUMN('2026年度(3年後期)'!$E$5)+1,0)&amp;""</f>
        <v>小児:302･303　母性:201</v>
      </c>
      <c r="H434" s="761"/>
      <c r="I434" s="762" t="str">
        <f>VLOOKUP($C427,'2026年度(4年後期)'!$B$5:$N$206,COLUMN('2026年度(4年後期)'!$E$5)+1,0)&amp;""</f>
        <v>研修6･7</v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3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867"/>
      <c r="D435" s="868"/>
      <c r="E435" s="869"/>
      <c r="F435" s="862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30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812" t="str">
        <f>VLOOKUP($C427,'2026年度(1年後期)'!$B$5:$N$207,COLUMN('2026年度(1年後期)'!$G$5),0)&amp;""</f>
        <v>人体の構造と機能Ⅳ　
期末試験</v>
      </c>
      <c r="D440" s="813"/>
      <c r="E440" s="871" t="str">
        <f>VLOOKUP($C427,'2026年度(2年後期)'!$B$5:$N$207,COLUMN('2026年度(2年後期)'!$G$5),0)&amp;""</f>
        <v>看護基礎理論　期末試験</v>
      </c>
      <c r="F440" s="813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>政策医療看護論Ⅱ
(矢富先生)</v>
      </c>
      <c r="J440" s="752"/>
      <c r="K440" s="863" t="str">
        <f>VLOOKUP($C427,'2026年度(助産後期)'!$B$5:$N$207,COLUMN('2026年度(助産後期)'!$G$5),0)&amp;""</f>
        <v>後期助産科目試験（周産期ハイリスク論）</v>
      </c>
      <c r="L440" s="863"/>
      <c r="M440" s="751" t="str">
        <f>VLOOKUP($C427,'2026年度(M1後期)'!$B$5:$N$207,COLUMN('2026年度(M1後期)'!$G$5),0)&amp;""</f>
        <v>がん看護学演習A-Ⅳ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V440" s="622" t="s">
        <v>88</v>
      </c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 t="s">
        <v>410</v>
      </c>
      <c r="AI440" s="733" t="s">
        <v>410</v>
      </c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387</v>
      </c>
      <c r="AX440" s="733" t="s">
        <v>351</v>
      </c>
      <c r="AY440" s="733" t="s">
        <v>351</v>
      </c>
      <c r="AZ440" s="733" t="s">
        <v>406</v>
      </c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 t="s">
        <v>166</v>
      </c>
      <c r="BL440" s="733"/>
      <c r="BM440" s="733"/>
      <c r="BN440" s="733" t="s">
        <v>411</v>
      </c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810" t="str">
        <f>IFERROR(VLOOKUP(C440,科目・教員!$A$2:$B$342,2,0),"")</f>
        <v/>
      </c>
      <c r="D441" s="811"/>
      <c r="E441" s="872" t="str">
        <f>IFERROR(VLOOKUP(E440,科目・教員!$A$2:$B$342,2,0),"")</f>
        <v/>
      </c>
      <c r="F441" s="811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864" t="str">
        <f>IFERROR(VLOOKUP(K440,科目・教員!$A$2:$B$342,2,0),"")</f>
        <v/>
      </c>
      <c r="L441" s="864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V441" s="622" t="s">
        <v>261</v>
      </c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810" t="str">
        <f>VLOOKUP($C427,'2026年度(1年後期)'!$B$5:$N$207,COLUMN('2026年度(1年後期)'!$G$5)+1,0)&amp;""</f>
        <v>202･203</v>
      </c>
      <c r="D442" s="811"/>
      <c r="E442" s="872" t="str">
        <f>VLOOKUP($C427,'2026年度(2年後期)'!$B$5:$N$207,COLUMN('2026年度(2年後期)'!$G$5)+1,0)&amp;""</f>
        <v>大講義室</v>
      </c>
      <c r="F442" s="811"/>
      <c r="G442" s="750" t="str">
        <f>VLOOKUP($C427,'2026年度(3年後期)'!$B$5:$N$207,COLUMN('2026年度(3年後期)'!$G$5)+1,0)&amp;""</f>
        <v>小児:302･303</v>
      </c>
      <c r="H442" s="748"/>
      <c r="I442" s="750" t="str">
        <f>VLOOKUP($C427,'2026年度(4年後期)'!$B$5:$N$206,COLUMN('2026年度(4年後期)'!$G$5)+1,0)&amp;""</f>
        <v>301</v>
      </c>
      <c r="J442" s="748"/>
      <c r="K442" s="864" t="str">
        <f>VLOOKUP($C427,'2026年度(助産後期)'!$B$5:$N$207,COLUMN('2026年度(助産後期)'!$G$5)+1,0)&amp;""</f>
        <v>304</v>
      </c>
      <c r="L442" s="864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V442" s="622" t="s">
        <v>166</v>
      </c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860"/>
      <c r="D443" s="862"/>
      <c r="E443" s="869"/>
      <c r="F443" s="862"/>
      <c r="G443" s="743"/>
      <c r="H443" s="744"/>
      <c r="I443" s="743"/>
      <c r="J443" s="744"/>
      <c r="K443" s="865"/>
      <c r="L443" s="865"/>
      <c r="M443" s="746"/>
      <c r="N443" s="744"/>
      <c r="O443" s="745"/>
      <c r="P443" s="744"/>
      <c r="Q443" s="745"/>
      <c r="R443" s="744"/>
      <c r="S443" s="745"/>
      <c r="T443" s="744"/>
      <c r="U443" s="21"/>
      <c r="V443" s="622" t="s">
        <v>192</v>
      </c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812" t="str">
        <f>VLOOKUP($C427,'2026年度(1年後期)'!$B$5:$N$207,COLUMN('2026年度(1年後期)'!$I$5),0)&amp;""</f>
        <v>中国語　期末試験</v>
      </c>
      <c r="D444" s="813"/>
      <c r="E444" s="871" t="str">
        <f>VLOOKUP($C427,'2026年度(2年後期)'!$B$5:$N$207,COLUMN('2026年度(2年後期)'!$I$5),0)&amp;""</f>
        <v>母性看護援助論Ⅰ
期末試験</v>
      </c>
      <c r="F444" s="813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863" t="str">
        <f>VLOOKUP($C427,'2026年度(助産後期)'!$B$5:$N$207,COLUMN('2026年度(助産後期)'!$I$5),0)&amp;""</f>
        <v>後期助産科目試験（助産管理論）</v>
      </c>
      <c r="L444" s="863"/>
      <c r="M444" s="751" t="str">
        <f>VLOOKUP($C427,'2026年度(M1後期)'!$B$5:$N$207,COLUMN('2026年度(M1後期)'!$I$5),0)&amp;""</f>
        <v>がん看護学演習A-Ⅳ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 t="s">
        <v>412</v>
      </c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 t="s">
        <v>406</v>
      </c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 t="s">
        <v>413</v>
      </c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810" t="str">
        <f>IFERROR(VLOOKUP(C444,科目・教員!$A$2:$B$342,2,0),"")</f>
        <v/>
      </c>
      <c r="D445" s="811"/>
      <c r="E445" s="872" t="str">
        <f>IFERROR(VLOOKUP(E444,科目・教員!$A$2:$B$342,2,0),"")</f>
        <v/>
      </c>
      <c r="F445" s="811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864" t="str">
        <f>IFERROR(VLOOKUP(K444,科目・教員!$A$2:$B$342,2,0),"")</f>
        <v/>
      </c>
      <c r="L445" s="864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810" t="str">
        <f>VLOOKUP($C427,'2026年度(1年後期)'!$B$5:$N$207,COLUMN('2026年度(1年後期)'!$I$5)+1,0)&amp;""</f>
        <v>202</v>
      </c>
      <c r="D446" s="811"/>
      <c r="E446" s="872" t="str">
        <f>VLOOKUP($C427,'2026年度(2年後期)'!$B$5:$N$207,COLUMN('2026年度(2年後期)'!$I$5)+1,0)&amp;""</f>
        <v>大講義室</v>
      </c>
      <c r="F446" s="811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864" t="str">
        <f>VLOOKUP($C427,'2026年度(助産後期)'!$B$5:$N$207,COLUMN('2026年度(助産後期)'!$I$5)+1,0)&amp;""</f>
        <v>304</v>
      </c>
      <c r="L446" s="864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867"/>
      <c r="D447" s="868"/>
      <c r="E447" s="869"/>
      <c r="F447" s="862"/>
      <c r="G447" s="743"/>
      <c r="H447" s="744"/>
      <c r="I447" s="743"/>
      <c r="J447" s="744"/>
      <c r="K447" s="865"/>
      <c r="L447" s="86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23"/>
      <c r="B452" s="24"/>
      <c r="C452" s="777">
        <f>C427+1</f>
        <v>46375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45">
        <f>C452</f>
        <v>46375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/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/>
      </c>
      <c r="N453" s="769"/>
      <c r="O453" s="771" t="str">
        <f>VLOOKUP($C452,'2026年度(M2後期)'!$B$5:$N$207,COLUMN('2026年度(M2後期)'!$C$5),0)&amp;""</f>
        <v/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/>
      </c>
      <c r="T453" s="768"/>
      <c r="U453" s="20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0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/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0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89"/>
      <c r="D456" s="790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0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/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/>
      </c>
      <c r="N457" s="768"/>
      <c r="O457" s="752" t="str">
        <f>VLOOKUP($C452,'2026年度(M2後期)'!$B$5:$N$207,COLUMN('2026年度(M2後期)'!$E$5),0)&amp;""</f>
        <v/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/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/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/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/>
      </c>
      <c r="N465" s="752"/>
      <c r="O465" s="753" t="str">
        <f>VLOOKUP($C452,'2026年度(M2後期)'!$B$5:$N$207,COLUMN('2026年度(M2後期)'!$G$5),0)&amp;""</f>
        <v/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/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/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/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/>
      </c>
      <c r="N469" s="752"/>
      <c r="O469" s="753" t="str">
        <f>VLOOKUP($C452,'2026年度(M2後期)'!$B$5:$N$207,COLUMN('2026年度(M2後期)'!$I$5),0)&amp;""</f>
        <v/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/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/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23"/>
      <c r="B477" s="24"/>
      <c r="C477" s="777">
        <f>C452+1</f>
        <v>46376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46376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4.45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4.45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4.45">
      <c r="A481" s="756"/>
      <c r="B481" s="16" t="s">
        <v>68</v>
      </c>
      <c r="C481" s="758"/>
      <c r="D481" s="803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4.45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4.45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4.45">
      <c r="A485" s="770"/>
      <c r="B485" s="16" t="s">
        <v>68</v>
      </c>
      <c r="C485" s="789"/>
      <c r="D485" s="807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4.45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4.45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4.45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4.45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4.45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4.45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4.45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4.45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4.45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4.45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4.45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4.45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4.45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4.45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5"/>
      <c r="B502" s="6"/>
      <c r="C502" s="791">
        <f>C477+1</f>
        <v>46377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42">
        <f>C502</f>
        <v>46377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87" t="str">
        <f>VLOOKUP($C502,'2026年度(1年後期)'!$B$5:$N$207,COLUMN('2026年度(1年後期)'!$C$5),0)&amp;""</f>
        <v>心と発達</v>
      </c>
      <c r="D503" s="788"/>
      <c r="E503" s="771" t="str">
        <f>VLOOKUP($C502,'2026年度(2年後期)'!$B$5:$N$207,COLUMN('2026年度(2年後期)'!$C$5),0)&amp;""</f>
        <v>精神看護学概論</v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>災害看護論</v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>看護情報・管理学演習A-Ⅰ
感染管理看護学演習A-Ⅰ</v>
      </c>
      <c r="N503" s="769"/>
      <c r="O503" s="771" t="str">
        <f>VLOOKUP($C502,'2026年度(M2後期)'!$B$5:$N$207,COLUMN('2026年度(M2後期)'!$C$5),0)&amp;""</f>
        <v>特別研究</v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>特別研究</v>
      </c>
      <c r="T503" s="768"/>
      <c r="U503" s="25"/>
      <c r="Z503" s="754" t="str">
        <f>A503</f>
        <v xml:space="preserve">１時限（09：20～10：50） </v>
      </c>
      <c r="AA503" s="733" t="s">
        <v>282</v>
      </c>
      <c r="AB503" s="733"/>
      <c r="AC503" s="733"/>
      <c r="AD503" s="733"/>
      <c r="AE503" s="733"/>
      <c r="AF503" s="733"/>
      <c r="AG503" s="733" t="s">
        <v>210</v>
      </c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382</v>
      </c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85" t="str">
        <f>IFERROR(VLOOKUP(C503,科目・教員!$A$2:$B$342,2,0),"")</f>
        <v>松本　聡子</v>
      </c>
      <c r="D504" s="786"/>
      <c r="E504" s="762" t="str">
        <f>IFERROR(VLOOKUP(E503,科目・教員!$A$2:$B$342,2,0),"")</f>
        <v>森　真喜子</v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>須藤　恭子</v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85" t="str">
        <f>VLOOKUP($C502,'2026年度(1年後期)'!$B$5:$N$207,COLUMN('2026年度(1年後期)'!$C$5)+1,0)&amp;""</f>
        <v>101</v>
      </c>
      <c r="D505" s="786"/>
      <c r="E505" s="762" t="str">
        <f>VLOOKUP($C502,'2026年度(2年後期)'!$B$5:$N$207,COLUMN('2026年度(2年後期)'!$C$5)+1,0)&amp;""</f>
        <v>201</v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>301</v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92" t="s">
        <v>284</v>
      </c>
      <c r="D506" s="793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>生活援助論Ⅱ</v>
      </c>
      <c r="D507" s="768"/>
      <c r="E507" s="771" t="str">
        <f>VLOOKUP($C502,'2026年度(2年後期)'!$B$5:$N$207,COLUMN('2026年度(2年後期)'!$E$5),0)&amp;""</f>
        <v>成人看護援助論Ⅱ</v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>医療政策学</v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>看護情報・管理学演習A-Ⅰ
感染管理看護学演習A-Ⅰ</v>
      </c>
      <c r="N507" s="768"/>
      <c r="O507" s="752" t="str">
        <f>VLOOKUP($C502,'2026年度(M2後期)'!$B$5:$N$207,COLUMN('2026年度(M2後期)'!$E$5),0)&amp;""</f>
        <v>特別研究</v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>特別研究</v>
      </c>
      <c r="T507" s="768"/>
      <c r="U507" s="601" t="s">
        <v>414</v>
      </c>
      <c r="Z507" s="755" t="str">
        <f>A507</f>
        <v>２時限（11：00～12：30）</v>
      </c>
      <c r="AA507" s="733" t="s">
        <v>297</v>
      </c>
      <c r="AB507" s="733"/>
      <c r="AC507" s="733"/>
      <c r="AD507" s="733" t="s">
        <v>415</v>
      </c>
      <c r="AE507" s="733" t="s">
        <v>415</v>
      </c>
      <c r="AF507" s="733"/>
      <c r="AG507" s="733" t="s">
        <v>249</v>
      </c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368</v>
      </c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>森下　純子</v>
      </c>
      <c r="D508" s="761"/>
      <c r="E508" s="762" t="str">
        <f>IFERROR(VLOOKUP(E507,科目・教員!$A$2:$B$342,2,0),"")</f>
        <v>藤澤　雄太</v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>渡辺　幹司</v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601" t="s">
        <v>416</v>
      </c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>101</v>
      </c>
      <c r="D509" s="761"/>
      <c r="E509" s="762" t="str">
        <f>VLOOKUP($C502,'2026年度(2年後期)'!$B$5:$N$207,COLUMN('2026年度(2年後期)'!$E$5)+1,0)&amp;""</f>
        <v>201</v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>301</v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601" t="s">
        <v>417</v>
      </c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601" t="s">
        <v>418</v>
      </c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>加齢と健康(AB)</v>
      </c>
      <c r="D515" s="752"/>
      <c r="E515" s="757" t="str">
        <f>VLOOKUP($C502,'2026年度(2年後期)'!$B$5:$N$207,COLUMN('2026年度(2年後期)'!$G$5),0)&amp;""</f>
        <v>母性看護援助論Ⅱ</v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>政策医療看護論Ⅱ</v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>成人看護学演習A-Ⅰ</v>
      </c>
      <c r="N515" s="752"/>
      <c r="O515" s="753" t="str">
        <f>VLOOKUP($C502,'2026年度(M2後期)'!$B$5:$N$207,COLUMN('2026年度(M2後期)'!$G$5),0)&amp;""</f>
        <v>特別研究</v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>特別研究</v>
      </c>
      <c r="T515" s="752"/>
      <c r="U515" s="21"/>
      <c r="Z515" s="755" t="str">
        <f>A515</f>
        <v>３時限（13：30～15：00）</v>
      </c>
      <c r="AA515" s="733" t="s">
        <v>345</v>
      </c>
      <c r="AB515" s="733" t="s">
        <v>345</v>
      </c>
      <c r="AC515" s="733" t="s">
        <v>345</v>
      </c>
      <c r="AD515" s="733" t="s">
        <v>345</v>
      </c>
      <c r="AE515" s="733" t="s">
        <v>345</v>
      </c>
      <c r="AF515" s="733"/>
      <c r="AG515" s="733" t="s">
        <v>390</v>
      </c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 t="s">
        <v>387</v>
      </c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>古川　彩子</v>
      </c>
      <c r="D516" s="748"/>
      <c r="E516" s="750" t="str">
        <f>IFERROR(VLOOKUP(E515,科目・教員!$A$2:$B$342,2,0),"")</f>
        <v>池田　真弓</v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>西岡　みどり</v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>成人実･在宅実･101･102･103</v>
      </c>
      <c r="D517" s="748"/>
      <c r="E517" s="750" t="str">
        <f>VLOOKUP($C502,'2026年度(2年後期)'!$B$5:$N$207,COLUMN('2026年度(2年後期)'!$G$5)+1,0)&amp;""</f>
        <v>201</v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>301</v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>加齢と健康(CD)</v>
      </c>
      <c r="D519" s="752"/>
      <c r="E519" s="757" t="str">
        <f>VLOOKUP($C502,'2026年度(2年後期)'!$B$5:$N$207,COLUMN('2026年度(2年後期)'!$I$5),0)&amp;""</f>
        <v>小児看護援助論Ⅰ</v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>看護情報学</v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>成人看護学演習A-Ⅰ</v>
      </c>
      <c r="N519" s="752"/>
      <c r="O519" s="753" t="str">
        <f>VLOOKUP($C502,'2026年度(M2後期)'!$B$5:$N$207,COLUMN('2026年度(M2後期)'!$I$5),0)&amp;""</f>
        <v>特別研究</v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>特別研究</v>
      </c>
      <c r="T519" s="752"/>
      <c r="U519" s="21"/>
      <c r="Z519" s="755" t="str">
        <f>A519</f>
        <v>４時限（15：10～16：40）</v>
      </c>
      <c r="AA519" s="733" t="s">
        <v>345</v>
      </c>
      <c r="AB519" s="733" t="s">
        <v>345</v>
      </c>
      <c r="AC519" s="733" t="s">
        <v>345</v>
      </c>
      <c r="AD519" s="733" t="s">
        <v>345</v>
      </c>
      <c r="AE519" s="733" t="s">
        <v>345</v>
      </c>
      <c r="AF519" s="733"/>
      <c r="AG519" s="733" t="s">
        <v>356</v>
      </c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 t="s">
        <v>371</v>
      </c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>古川　彩子</v>
      </c>
      <c r="D520" s="748"/>
      <c r="E520" s="750" t="str">
        <f>IFERROR(VLOOKUP(E519,科目・教員!$A$2:$B$342,2,0),"")</f>
        <v>遠藤　数江</v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>柏木　公一</v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>成人実･在宅実･101･102･103</v>
      </c>
      <c r="D521" s="748"/>
      <c r="E521" s="750" t="str">
        <f>VLOOKUP($C502,'2026年度(2年後期)'!$B$5:$N$207,COLUMN('2026年度(2年後期)'!$I$5)+1,0)&amp;""</f>
        <v>201</v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>301</v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804"/>
      <c r="D526" s="803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46378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46378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>生活援助論Ⅳ
(ABCD)</v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84" t="str">
        <f>VLOOKUP($C527,'2026年度(助産後期)'!$B$5:$N$207,COLUMN('2026年度(助産後期)'!$C$5),0)&amp;""</f>
        <v>周産期ハイリスク論（外部講師)NCPR</v>
      </c>
      <c r="L528" s="873"/>
      <c r="M528" s="778" t="str">
        <f>VLOOKUP($C527,'2026年度(M1後期)'!$B$5:$N$207,COLUMN('2026年度(M1後期)'!$C$5),0)&amp;""</f>
        <v>国際看護学演習A-Ⅰ
精神看護学演習A-Ⅱ
成育看護学演習A-Ⅱ・Ⅳ（小児）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>成育看護学演習Ｂ
国際看護学演習Ｂ</v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 t="s">
        <v>336</v>
      </c>
      <c r="AH528" s="733" t="s">
        <v>336</v>
      </c>
      <c r="AI528" s="733"/>
      <c r="AJ528" s="733"/>
      <c r="AK528" s="733"/>
      <c r="AL528" s="733" t="s">
        <v>336</v>
      </c>
      <c r="AM528" s="733" t="s">
        <v>419</v>
      </c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 t="s">
        <v>419</v>
      </c>
      <c r="BA528" s="733" t="s">
        <v>156</v>
      </c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82" t="str">
        <f>IFERROR(VLOOKUP(K528,科目・教員!$A$2:$B$342,2,0),"")</f>
        <v/>
      </c>
      <c r="L529" s="875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>201･202･基礎実</v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82" t="str">
        <f>VLOOKUP($C527,'2026年度(助産後期)'!$B$5:$N$207,COLUMN('2026年度(助産後期)'!$C$5)+1,0)&amp;""</f>
        <v>304・母小実</v>
      </c>
      <c r="L530" s="875"/>
      <c r="M530" s="760" t="str">
        <f>VLOOKUP($C527,'2026年度(M1後期)'!$B$5:$N$207,COLUMN('2026年度(M1後期)'!$C$5)+1,0)&amp;""</f>
        <v>精神：臨床講義室1</v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58"/>
      <c r="D531" s="803"/>
      <c r="E531" s="743"/>
      <c r="F531" s="765"/>
      <c r="G531" s="743"/>
      <c r="H531" s="765"/>
      <c r="I531" s="743"/>
      <c r="J531" s="765"/>
      <c r="K531" s="857" t="s">
        <v>147</v>
      </c>
      <c r="L531" s="874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>人間関係論</v>
      </c>
      <c r="D532" s="768"/>
      <c r="E532" s="771" t="str">
        <f>VLOOKUP($C527,'2026年度(2年後期)'!$B$5:$N$207,COLUMN('2026年度(2年後期)'!$E$5),0)&amp;""</f>
        <v>生活援助論Ⅳ
(ABCD)</v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84" t="str">
        <f>VLOOKUP($C527,'2026年度(助産後期)'!$B$5:$N$207,COLUMN('2026年度(助産後期)'!$E$5),0)&amp;""</f>
        <v>周産期ハイリスク論（外部講師)NCPR</v>
      </c>
      <c r="L532" s="873"/>
      <c r="M532" s="767" t="str">
        <f>VLOOKUP($C527,'2026年度(M1後期)'!$B$5:$N$207,COLUMN('2026年度(M1後期)'!$E$5),0)&amp;""</f>
        <v>国際看護学演習A-Ⅰ
精神看護学演習A-Ⅱ
成育看護学演習A-Ⅱ・Ⅳ（小児）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>成育看護学演習Ｂ
国際看護学演習Ｂ</v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 t="s">
        <v>336</v>
      </c>
      <c r="AH532" s="733" t="s">
        <v>336</v>
      </c>
      <c r="AI532" s="733"/>
      <c r="AJ532" s="733"/>
      <c r="AK532" s="733"/>
      <c r="AL532" s="733" t="s">
        <v>336</v>
      </c>
      <c r="AM532" s="733" t="s">
        <v>419</v>
      </c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 t="s">
        <v>419</v>
      </c>
      <c r="BA532" s="733" t="s">
        <v>156</v>
      </c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 t="s">
        <v>158</v>
      </c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>小島　優子</v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82" t="str">
        <f>IFERROR(VLOOKUP(K532,科目・教員!$A$2:$B$342,2,0),"")</f>
        <v/>
      </c>
      <c r="L533" s="875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>大講義室</v>
      </c>
      <c r="D534" s="761"/>
      <c r="E534" s="762" t="str">
        <f>VLOOKUP($C527,'2026年度(2年後期)'!$B$5:$N$207,COLUMN('2026年度(2年後期)'!$E$5)+1,0)&amp;""</f>
        <v>201･202･基礎実</v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82" t="str">
        <f>VLOOKUP($C527,'2026年度(助産後期)'!$B$5:$N$207,COLUMN('2026年度(助産後期)'!$E$5)+1,0)&amp;""</f>
        <v>304・母小実</v>
      </c>
      <c r="L534" s="875"/>
      <c r="M534" s="763" t="str">
        <f>VLOOKUP($C527,'2026年度(M1後期)'!$B$5:$N$207,COLUMN('2026年度(M1後期)'!$E$5)+1,0)&amp;""</f>
        <v>精神：臨床講義室1</v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857" t="s">
        <v>147</v>
      </c>
      <c r="L535" s="874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>免疫と健康</v>
      </c>
      <c r="D540" s="752"/>
      <c r="E540" s="757" t="str">
        <f>VLOOKUP($C527,'2026年度(2年後期)'!$B$5:$N$207,COLUMN('2026年度(2年後期)'!$G$5),0)&amp;""</f>
        <v>地域･在宅看護学概論</v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856" t="str">
        <f>VLOOKUP($C527,'2026年度(助産後期)'!$B$5:$N$207,COLUMN('2026年度(助産後期)'!$G$5),0)&amp;""</f>
        <v>助産学演習Ⅱ(外部講師） NCPR</v>
      </c>
      <c r="L540" s="856"/>
      <c r="M540" s="751" t="str">
        <f>VLOOKUP($C527,'2026年度(M1後期)'!$B$5:$N$207,COLUMN('2026年度(M1後期)'!$G$5),0)&amp;""</f>
        <v>精神看護学演習A-Ⅱ
成育看護学演習A-Ⅱ（小児）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>感染管理看護学演習Ｂ
成人看護学演習Ｂ</v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V540" s="622" t="s">
        <v>88</v>
      </c>
      <c r="Z540" s="755" t="str">
        <f>A540</f>
        <v>３時限（13：30～15：00）</v>
      </c>
      <c r="AA540" s="733" t="s">
        <v>383</v>
      </c>
      <c r="AB540" s="733"/>
      <c r="AC540" s="733"/>
      <c r="AD540" s="733"/>
      <c r="AE540" s="733"/>
      <c r="AF540" s="733"/>
      <c r="AG540" s="733" t="s">
        <v>142</v>
      </c>
      <c r="AH540" s="733"/>
      <c r="AI540" s="733"/>
      <c r="AJ540" s="733"/>
      <c r="AK540" s="733"/>
      <c r="AL540" s="733"/>
      <c r="AM540" s="733" t="s">
        <v>419</v>
      </c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 t="s">
        <v>419</v>
      </c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 t="s">
        <v>166</v>
      </c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>森　那美子</v>
      </c>
      <c r="D541" s="748"/>
      <c r="E541" s="750" t="str">
        <f>IFERROR(VLOOKUP(E540,科目・教員!$A$2:$B$342,2,0),"")</f>
        <v>藤田　淳子</v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858" t="str">
        <f>IFERROR(VLOOKUP(K540,科目・教員!$A$2:$B$342,2,0),"")</f>
        <v/>
      </c>
      <c r="L541" s="858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V541" s="622" t="s">
        <v>261</v>
      </c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>101</v>
      </c>
      <c r="D542" s="748"/>
      <c r="E542" s="750" t="str">
        <f>VLOOKUP($C527,'2026年度(2年後期)'!$B$5:$N$207,COLUMN('2026年度(2年後期)'!$G$5)+1,0)&amp;""</f>
        <v>201</v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858" t="str">
        <f>VLOOKUP($C527,'2026年度(助産後期)'!$B$5:$N$207,COLUMN('2026年度(助産後期)'!$G$5)+1,0)&amp;""</f>
        <v>304・母小実</v>
      </c>
      <c r="L542" s="858"/>
      <c r="M542" s="749" t="str">
        <f>VLOOKUP($C527,'2026年度(M1後期)'!$B$5:$N$207,COLUMN('2026年度(M1後期)'!$G$5)+1,0)&amp;""</f>
        <v>精神：臨床講義室1</v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V542" s="622" t="s">
        <v>166</v>
      </c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857" t="s">
        <v>147</v>
      </c>
      <c r="L543" s="874"/>
      <c r="M543" s="746"/>
      <c r="N543" s="744"/>
      <c r="O543" s="745"/>
      <c r="P543" s="744"/>
      <c r="Q543" s="745"/>
      <c r="R543" s="744"/>
      <c r="S543" s="745"/>
      <c r="T543" s="744"/>
      <c r="U543" s="25"/>
      <c r="V543" s="622" t="s">
        <v>192</v>
      </c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>疾病・病態論Ⅰ</v>
      </c>
      <c r="D544" s="752"/>
      <c r="E544" s="757" t="str">
        <f>VLOOKUP($C527,'2026年度(2年後期)'!$B$5:$N$207,COLUMN('2026年度(2年後期)'!$I$5),0)&amp;""</f>
        <v>薬物療法と看護</v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精神看護学演習A-Ⅱ
成育看護学演習A-Ⅱ（小児）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>感染管理看護学演習Ｂ
成人看護学演習Ｂ</v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 t="s">
        <v>386</v>
      </c>
      <c r="AB544" s="733"/>
      <c r="AC544" s="733"/>
      <c r="AD544" s="733"/>
      <c r="AE544" s="733"/>
      <c r="AF544" s="733"/>
      <c r="AG544" s="733" t="s">
        <v>211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>水野　正之</v>
      </c>
      <c r="D545" s="748"/>
      <c r="E545" s="750" t="str">
        <f>IFERROR(VLOOKUP(E544,科目・教員!$A$2:$B$342,2,0),"")</f>
        <v>本間　典子</v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>101</v>
      </c>
      <c r="D546" s="748"/>
      <c r="E546" s="750" t="str">
        <f>VLOOKUP($C527,'2026年度(2年後期)'!$B$5:$N$207,COLUMN('2026年度(2年後期)'!$I$5)+1,0)&amp;""</f>
        <v>201</v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>精神：臨床講義室1</v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812" t="str">
        <f>VLOOKUP($C527,'2026年度(1年後期)'!$B$5:$N$207,COLUMN('2026年度(1年後期)'!$K$5),0)&amp;""</f>
        <v>疾病・病態論Ⅰ　中間試験追試験</v>
      </c>
      <c r="D548" s="813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 t="s">
        <v>420</v>
      </c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810" t="str">
        <f>IFERROR(VLOOKUP(C548,科目・教員!$A$2:$B$342,2,0),"")</f>
        <v/>
      </c>
      <c r="D549" s="811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810" t="str">
        <f>VLOOKUP($C527,'2026年度(1年後期)'!$B$5:$N$207,COLUMN('2026年度(1年後期)'!$K$5)+1,0)&amp;""</f>
        <v>102</v>
      </c>
      <c r="D550" s="811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860"/>
      <c r="D551" s="862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.75">
      <c r="A552" s="5"/>
      <c r="B552" s="6"/>
      <c r="C552" s="791">
        <f>C527+1</f>
        <v>46379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42">
        <f>C552</f>
        <v>46379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>知の探求</v>
      </c>
      <c r="D553" s="768"/>
      <c r="E553" s="771" t="str">
        <f>VLOOKUP($C552,'2026年度(2年後期)'!$B$5:$N$207,COLUMN('2026年度(2年後期)'!$C$5),0)&amp;""</f>
        <v>成人看護援助論Ⅱ</v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>長寿看護学演習A-Ⅰ
成育看護学演習A-Ⅳ（母性）</v>
      </c>
      <c r="N553" s="769"/>
      <c r="O553" s="771" t="str">
        <f>VLOOKUP($C552,'2026年度(M2後期)'!$B$5:$N$207,COLUMN('2026年度(M2後期)'!$C$5),0)&amp;""</f>
        <v>特別研究</v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>特別研究</v>
      </c>
      <c r="T553" s="768"/>
      <c r="U553" s="43"/>
      <c r="Z553" s="754" t="str">
        <f>A553</f>
        <v xml:space="preserve">１時限（09：20～10：50） </v>
      </c>
      <c r="AA553" s="733" t="s">
        <v>144</v>
      </c>
      <c r="AB553" s="733" t="s">
        <v>144</v>
      </c>
      <c r="AC553" s="733" t="s">
        <v>144</v>
      </c>
      <c r="AD553" s="733"/>
      <c r="AE553" s="733"/>
      <c r="AF553" s="733"/>
      <c r="AG553" s="733" t="s">
        <v>249</v>
      </c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>須藤　恭子</v>
      </c>
      <c r="D554" s="761"/>
      <c r="E554" s="762" t="str">
        <f>IFERROR(VLOOKUP(E553,科目・教員!$A$2:$B$342,2,0),"")</f>
        <v>藤澤　雄太</v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>101・１０２・１０３</v>
      </c>
      <c r="D555" s="761"/>
      <c r="E555" s="762" t="str">
        <f>VLOOKUP($C552,'2026年度(2年後期)'!$B$5:$N$207,COLUMN('2026年度(2年後期)'!$C$5)+1,0)&amp;""</f>
        <v>201</v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>人体の構造と機能Ⅲ</v>
      </c>
      <c r="D557" s="768"/>
      <c r="E557" s="771" t="str">
        <f>VLOOKUP($C552,'2026年度(2年後期)'!$B$5:$N$207,COLUMN('2026年度(2年後期)'!$E$5),0)&amp;""</f>
        <v>母性看護援助論Ⅱ</v>
      </c>
      <c r="F557" s="768"/>
      <c r="G557" s="870" t="str">
        <f>VLOOKUP($C552,'2026年度(3年後期)'!$B$5:$N$207,COLUMN('2026年度(3年後期)'!$E$5),0)&amp;""</f>
        <v>GPS-Academic(AB)</v>
      </c>
      <c r="H557" s="820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>長寿看護学演習A-Ⅰ
成育看護学演習A-Ⅳ（母性）</v>
      </c>
      <c r="N557" s="768"/>
      <c r="O557" s="752" t="str">
        <f>VLOOKUP($C552,'2026年度(M2後期)'!$B$5:$N$207,COLUMN('2026年度(M2後期)'!$E$5),0)&amp;""</f>
        <v>特別研究</v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>特別研究</v>
      </c>
      <c r="T557" s="768"/>
      <c r="U557" s="25"/>
      <c r="Z557" s="755" t="str">
        <f>A557</f>
        <v>２時限（11：00～12：30）</v>
      </c>
      <c r="AA557" s="733" t="s">
        <v>91</v>
      </c>
      <c r="AB557" s="733"/>
      <c r="AC557" s="733"/>
      <c r="AD557" s="733"/>
      <c r="AE557" s="733"/>
      <c r="AF557" s="733"/>
      <c r="AG557" s="733" t="s">
        <v>401</v>
      </c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 t="s">
        <v>421</v>
      </c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>本間　典子</v>
      </c>
      <c r="D558" s="761"/>
      <c r="E558" s="762" t="str">
        <f>IFERROR(VLOOKUP(E557,科目・教員!$A$2:$B$342,2,0),"")</f>
        <v>池田　真弓</v>
      </c>
      <c r="F558" s="761"/>
      <c r="G558" s="866" t="str">
        <f>IFERROR(VLOOKUP(G557,科目・教員!$A$2:$B$342,2,0),"")</f>
        <v/>
      </c>
      <c r="H558" s="818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>101</v>
      </c>
      <c r="D559" s="761"/>
      <c r="E559" s="762" t="str">
        <f>VLOOKUP($C552,'2026年度(2年後期)'!$B$5:$N$207,COLUMN('2026年度(2年後期)'!$E$5)+1,0)&amp;""</f>
        <v>201</v>
      </c>
      <c r="F559" s="761"/>
      <c r="G559" s="866" t="str">
        <f>VLOOKUP($C552,'2026年度(3年後期)'!$B$5:$N$207,COLUMN('2026年度(3年後期)'!$E$5)+1,0)&amp;""</f>
        <v>301</v>
      </c>
      <c r="H559" s="818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869"/>
      <c r="H560" s="862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>疫学・保健統計学Ⅱ</v>
      </c>
      <c r="D565" s="752"/>
      <c r="E565" s="757" t="str">
        <f>VLOOKUP($C552,'2026年度(2年後期)'!$B$5:$N$207,COLUMN('2026年度(2年後期)'!$G$5),0)&amp;""</f>
        <v>小児看護援助論Ⅰ</v>
      </c>
      <c r="F565" s="752"/>
      <c r="G565" s="757" t="str">
        <f>VLOOKUP($C552,'2026年度(3年後期)'!$B$5:$N$207,COLUMN('2026年度(3年後期)'!$G$5),0)&amp;""</f>
        <v>キャリアガイダンス</v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>特別研究</v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>特別研究</v>
      </c>
      <c r="T565" s="752"/>
      <c r="U565" s="664" t="s">
        <v>301</v>
      </c>
      <c r="Z565" s="755" t="str">
        <f>A565</f>
        <v>３時限（13：30～15：00）</v>
      </c>
      <c r="AA565" s="733" t="s">
        <v>353</v>
      </c>
      <c r="AB565" s="733"/>
      <c r="AC565" s="733"/>
      <c r="AD565" s="733"/>
      <c r="AE565" s="733"/>
      <c r="AF565" s="733"/>
      <c r="AG565" s="733" t="s">
        <v>356</v>
      </c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 t="s">
        <v>422</v>
      </c>
      <c r="AX565" s="733"/>
      <c r="AY565" s="733"/>
      <c r="AZ565" s="733"/>
      <c r="BA565" s="733" t="s">
        <v>423</v>
      </c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>柏木　公一</v>
      </c>
      <c r="D566" s="748"/>
      <c r="E566" s="750" t="str">
        <f>IFERROR(VLOOKUP(E565,科目・教員!$A$2:$B$342,2,0),"")</f>
        <v>遠藤　数江</v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690" t="s">
        <v>423</v>
      </c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>101</v>
      </c>
      <c r="D567" s="748"/>
      <c r="E567" s="750" t="str">
        <f>VLOOKUP($C552,'2026年度(2年後期)'!$B$5:$N$207,COLUMN('2026年度(2年後期)'!$G$5)+1,0)&amp;""</f>
        <v>201</v>
      </c>
      <c r="F567" s="748"/>
      <c r="G567" s="750" t="str">
        <f>VLOOKUP($C552,'2026年度(3年後期)'!$B$5:$N$207,COLUMN('2026年度(3年後期)'!$G$5)+1,0)&amp;""</f>
        <v>301</v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664" t="s">
        <v>374</v>
      </c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664" t="s">
        <v>320</v>
      </c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812" t="str">
        <f>VLOOKUP($C552,'2026年度(1年後期)'!$B$5:$N$207,COLUMN('2026年度(1年後期)'!$I$5),0)&amp;""</f>
        <v>食と健康　追試験（再試は再試期間）</v>
      </c>
      <c r="D569" s="813"/>
      <c r="E569" s="757" t="str">
        <f>VLOOKUP($C552,'2026年度(2年後期)'!$B$5:$N$207,COLUMN('2026年度(2年後期)'!$I$5),0)&amp;""</f>
        <v/>
      </c>
      <c r="F569" s="752"/>
      <c r="G569" s="871" t="str">
        <f>VLOOKUP($C552,'2026年度(3年後期)'!$B$5:$N$207,COLUMN('2026年度(3年後期)'!$I$5),0)&amp;""</f>
        <v>GPS-Academic(CD)</v>
      </c>
      <c r="H569" s="813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>特別研究</v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>特別研究</v>
      </c>
      <c r="T569" s="752"/>
      <c r="U569" s="664"/>
      <c r="Z569" s="755" t="str">
        <f>A569</f>
        <v>４時限（15：10～16：40）</v>
      </c>
      <c r="AA569" s="733"/>
      <c r="AB569" s="733" t="s">
        <v>424</v>
      </c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 t="s">
        <v>421</v>
      </c>
      <c r="AX569" s="733"/>
      <c r="AY569" s="733"/>
      <c r="AZ569" s="733"/>
      <c r="BA569" s="733" t="s">
        <v>423</v>
      </c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810" t="str">
        <f>IFERROR(VLOOKUP(C569,科目・教員!$A$2:$B$342,2,0),"")</f>
        <v/>
      </c>
      <c r="D570" s="811"/>
      <c r="E570" s="750" t="str">
        <f>IFERROR(VLOOKUP(E569,科目・教員!$A$2:$B$342,2,0),"")</f>
        <v/>
      </c>
      <c r="F570" s="748"/>
      <c r="G570" s="872" t="str">
        <f>IFERROR(VLOOKUP(G569,科目・教員!$A$2:$B$342,2,0),"")</f>
        <v/>
      </c>
      <c r="H570" s="811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664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810" t="str">
        <f>VLOOKUP($C552,'2026年度(1年後期)'!$B$5:$N$207,COLUMN('2026年度(1年後期)'!$I$5)+1,0)&amp;""</f>
        <v>102</v>
      </c>
      <c r="D571" s="811"/>
      <c r="E571" s="750" t="str">
        <f>VLOOKUP($C552,'2026年度(2年後期)'!$B$5:$N$207,COLUMN('2026年度(2年後期)'!$I$5)+1,0)&amp;""</f>
        <v/>
      </c>
      <c r="F571" s="748"/>
      <c r="G571" s="872" t="str">
        <f>VLOOKUP($C552,'2026年度(3年後期)'!$B$5:$N$207,COLUMN('2026年度(3年後期)'!$I$5)+1,0)&amp;""</f>
        <v>301</v>
      </c>
      <c r="H571" s="811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664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860"/>
      <c r="D572" s="862"/>
      <c r="E572" s="743"/>
      <c r="F572" s="744"/>
      <c r="G572" s="869"/>
      <c r="H572" s="862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664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>助産学生との集い</v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 t="s">
        <v>425</v>
      </c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>202</v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58"/>
      <c r="D576" s="759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46380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46380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>生活援助論Ⅱ
(ABCD)</v>
      </c>
      <c r="D578" s="768"/>
      <c r="E578" s="771" t="str">
        <f>VLOOKUP($C577,'2026年度(2年後期)'!$B$5:$N$207,COLUMN('2026年度(2年後期)'!$C$5),0)&amp;""</f>
        <v>成人看護援助論Ⅱ</v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>がん看護学演習A-Ⅲ</v>
      </c>
      <c r="N578" s="769"/>
      <c r="O578" s="771" t="str">
        <f>VLOOKUP($C577,'2026年度(M2後期)'!$B$5:$N$207,COLUMN('2026年度(M2後期)'!$C$5),0)&amp;""</f>
        <v>特別研究</v>
      </c>
      <c r="P578" s="768"/>
      <c r="Q578" s="771" t="str">
        <f>VLOOKUP($C577,'2026年度(D1後期)'!$B$5:$N$207,COLUMN('2026年度(D1後期)'!$C$5),0)&amp;""</f>
        <v>看護情報・管理学演習Ｂ
長寿看護学演習Ｂ</v>
      </c>
      <c r="R578" s="768"/>
      <c r="S578" s="752" t="str">
        <f>VLOOKUP($C577,'2026年度(D23後期)'!$B$5:$N$207,COLUMN('2026年度(D23後期)'!$C$5),0)&amp;""</f>
        <v>特別研究</v>
      </c>
      <c r="T578" s="768"/>
      <c r="U578" s="876"/>
      <c r="Z578" s="754" t="str">
        <f>A578</f>
        <v xml:space="preserve">１時限（09：20～10：50） </v>
      </c>
      <c r="AA578" s="733" t="s">
        <v>249</v>
      </c>
      <c r="AB578" s="733"/>
      <c r="AC578" s="733"/>
      <c r="AD578" s="733" t="s">
        <v>297</v>
      </c>
      <c r="AE578" s="733" t="s">
        <v>297</v>
      </c>
      <c r="AF578" s="733"/>
      <c r="AG578" s="733" t="s">
        <v>297</v>
      </c>
      <c r="AH578" s="733" t="s">
        <v>297</v>
      </c>
      <c r="AI578" s="733"/>
      <c r="AJ578" s="733"/>
      <c r="AK578" s="733"/>
      <c r="AL578" s="733" t="s">
        <v>297</v>
      </c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>藤澤　雄太</v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877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>基礎実･成人実・在宅実･201･202</v>
      </c>
      <c r="D580" s="761"/>
      <c r="E580" s="762" t="str">
        <f>VLOOKUP($C577,'2026年度(2年後期)'!$B$5:$N$207,COLUMN('2026年度(2年後期)'!$C$5)+1,0)&amp;""</f>
        <v>101</v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877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94"/>
      <c r="J581" s="803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877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>生活援助論Ⅱ
(ABCD)</v>
      </c>
      <c r="D582" s="768"/>
      <c r="E582" s="771" t="str">
        <f>VLOOKUP($C577,'2026年度(2年後期)'!$B$5:$N$207,COLUMN('2026年度(2年後期)'!$E$5),0)&amp;""</f>
        <v>母性看護援助論Ⅱ</v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>がん看護学演習A-Ⅲ</v>
      </c>
      <c r="N582" s="768"/>
      <c r="O582" s="752" t="str">
        <f>VLOOKUP($C577,'2026年度(M2後期)'!$B$5:$N$207,COLUMN('2026年度(M2後期)'!$E$5),0)&amp;""</f>
        <v>特別研究</v>
      </c>
      <c r="P582" s="768"/>
      <c r="Q582" s="752" t="str">
        <f>VLOOKUP($C577,'2026年度(D1後期)'!$B$5:$N$207,COLUMN('2026年度(D1後期)'!$E$5),0)&amp;""</f>
        <v>看護情報・管理学演習Ｂ
長寿看護学演習Ｂ</v>
      </c>
      <c r="R582" s="768"/>
      <c r="S582" s="752" t="str">
        <f>VLOOKUP($C577,'2026年度(D23後期)'!$B$5:$N$207,COLUMN('2026年度(D23後期)'!$E$5),0)&amp;""</f>
        <v>特別研究</v>
      </c>
      <c r="T582" s="768"/>
      <c r="U582" s="877"/>
      <c r="Z582" s="755" t="str">
        <f>A582</f>
        <v>２時限（11：00～12：30）</v>
      </c>
      <c r="AA582" s="733" t="s">
        <v>401</v>
      </c>
      <c r="AB582" s="733"/>
      <c r="AC582" s="733"/>
      <c r="AD582" s="733" t="s">
        <v>297</v>
      </c>
      <c r="AE582" s="733" t="s">
        <v>297</v>
      </c>
      <c r="AF582" s="733"/>
      <c r="AG582" s="733" t="s">
        <v>297</v>
      </c>
      <c r="AH582" s="733" t="s">
        <v>297</v>
      </c>
      <c r="AI582" s="733"/>
      <c r="AJ582" s="733"/>
      <c r="AK582" s="733"/>
      <c r="AL582" s="733" t="s">
        <v>297</v>
      </c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>池田　真弓</v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877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>基礎実･成人実・在宅実･201･202</v>
      </c>
      <c r="D584" s="761"/>
      <c r="E584" s="762" t="str">
        <f>VLOOKUP($C577,'2026年度(2年後期)'!$B$5:$N$207,COLUMN('2026年度(2年後期)'!$E$5)+1,0)&amp;""</f>
        <v>101</v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877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877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877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877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877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877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>ジェンダー論</v>
      </c>
      <c r="D590" s="752"/>
      <c r="E590" s="757" t="str">
        <f>VLOOKUP($C577,'2026年度(2年後期)'!$B$5:$N$207,COLUMN('2026年度(2年後期)'!$G$5),0)&amp;""</f>
        <v>地域生活とヘルスプロモーション</v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>特別研究</v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>特別研究</v>
      </c>
      <c r="T590" s="752"/>
      <c r="U590" s="877"/>
      <c r="Z590" s="755" t="str">
        <f>A590</f>
        <v>３時限（13：30～15：00）</v>
      </c>
      <c r="AA590" s="733" t="s">
        <v>226</v>
      </c>
      <c r="AB590" s="733"/>
      <c r="AC590" s="733"/>
      <c r="AD590" s="733"/>
      <c r="AE590" s="733"/>
      <c r="AF590" s="733"/>
      <c r="AG590" s="733" t="s">
        <v>305</v>
      </c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>小島　優子</v>
      </c>
      <c r="D591" s="748"/>
      <c r="E591" s="750" t="str">
        <f>IFERROR(VLOOKUP(E590,科目・教員!$A$2:$B$342,2,0),"")</f>
        <v>藤田　淳子</v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877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>101</v>
      </c>
      <c r="D592" s="748"/>
      <c r="E592" s="750" t="str">
        <f>VLOOKUP($C577,'2026年度(2年後期)'!$B$5:$N$207,COLUMN('2026年度(2年後期)'!$G$5)+1,0)&amp;""</f>
        <v>201</v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877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877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>免疫と健康</v>
      </c>
      <c r="D594" s="752"/>
      <c r="E594" s="757" t="str">
        <f>VLOOKUP($C577,'2026年度(2年後期)'!$B$5:$N$207,COLUMN('2026年度(2年後期)'!$I$5),0)&amp;""</f>
        <v>地域生活とヘルスプロモーション</v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>特別研究</v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>特別研究</v>
      </c>
      <c r="T594" s="752"/>
      <c r="U594" s="877"/>
      <c r="Z594" s="755" t="str">
        <f>A594</f>
        <v>４時限（15：10～16：40）</v>
      </c>
      <c r="AA594" s="733" t="s">
        <v>383</v>
      </c>
      <c r="AB594" s="733"/>
      <c r="AC594" s="733"/>
      <c r="AD594" s="733"/>
      <c r="AE594" s="733"/>
      <c r="AF594" s="733"/>
      <c r="AG594" s="733" t="s">
        <v>305</v>
      </c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>森　那美子</v>
      </c>
      <c r="D595" s="748"/>
      <c r="E595" s="750" t="str">
        <f>IFERROR(VLOOKUP(E594,科目・教員!$A$2:$B$342,2,0),"")</f>
        <v>藤田　淳子</v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877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>101</v>
      </c>
      <c r="D596" s="748"/>
      <c r="E596" s="750" t="str">
        <f>VLOOKUP($C577,'2026年度(2年後期)'!$B$5:$N$207,COLUMN('2026年度(2年後期)'!$I$5)+1,0)&amp;""</f>
        <v>201</v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877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877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812" t="str">
        <f>VLOOKUP($C577,'2026年度(1年後期)'!$B$5:$N$207,COLUMN('2026年度(1年後期)'!$K$5),0)&amp;""</f>
        <v>微生物と人間　追再試</v>
      </c>
      <c r="D598" s="813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877"/>
      <c r="Z598" s="755" t="str">
        <f>A598</f>
        <v>５時限（16：50～18：20）</v>
      </c>
      <c r="AA598" s="733"/>
      <c r="AB598" s="733" t="s">
        <v>426</v>
      </c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810" t="str">
        <f>IFERROR(VLOOKUP(C598,科目・教員!$A$2:$B$342,2,0),"")</f>
        <v/>
      </c>
      <c r="D599" s="811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877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810" t="str">
        <f>VLOOKUP($C577,'2026年度(1年後期)'!$B$5:$N$207,COLUMN('2026年度(1年後期)'!$K$5)+1,0)&amp;""</f>
        <v>102</v>
      </c>
      <c r="D600" s="811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877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860"/>
      <c r="D601" s="862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878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46381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46381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>疾病・病態論Ⅰ</v>
      </c>
      <c r="D603" s="768"/>
      <c r="E603" s="870" t="str">
        <f>VLOOKUP($C602,'2026年度(2年後期)'!$B$5:$N$207,COLUMN('2026年度(2年後期)'!$C$5),0)&amp;""</f>
        <v>母性看護援助論Ⅰ
追再試</v>
      </c>
      <c r="F603" s="820"/>
      <c r="G603" s="771" t="str">
        <f>VLOOKUP($C602,'2026年度(3年後期)'!$B$5:$N$207,COLUMN('2026年度(3年後期)'!$C$5),0)&amp;""</f>
        <v/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がん看護学演習A-Ⅲ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Z603" s="754" t="str">
        <f>A603</f>
        <v xml:space="preserve">１時限（09：20～10：50） </v>
      </c>
      <c r="AA603" s="733" t="s">
        <v>386</v>
      </c>
      <c r="AB603" s="733"/>
      <c r="AC603" s="733"/>
      <c r="AD603" s="733"/>
      <c r="AE603" s="733"/>
      <c r="AF603" s="733"/>
      <c r="AG603" s="733"/>
      <c r="AH603" s="733" t="s">
        <v>427</v>
      </c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>水野　正之</v>
      </c>
      <c r="D604" s="761"/>
      <c r="E604" s="866" t="str">
        <f>IFERROR(VLOOKUP(E603,科目・教員!$A$2:$B$342,2,0),"")</f>
        <v/>
      </c>
      <c r="F604" s="818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>101</v>
      </c>
      <c r="D605" s="761"/>
      <c r="E605" s="866" t="str">
        <f>VLOOKUP($C602,'2026年度(2年後期)'!$B$5:$N$207,COLUMN('2026年度(2年後期)'!$C$5)+1,0)&amp;""</f>
        <v>202</v>
      </c>
      <c r="F605" s="818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58"/>
      <c r="D606" s="803"/>
      <c r="E606" s="869"/>
      <c r="F606" s="861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87" t="str">
        <f>VLOOKUP($C602,'2026年度(1年後期)'!$B$5:$N$207,COLUMN('2026年度(1年後期)'!$E$5),0)&amp;""</f>
        <v>脳と行動</v>
      </c>
      <c r="D607" s="788"/>
      <c r="E607" s="771" t="str">
        <f>VLOOKUP($C602,'2026年度(2年後期)'!$B$5:$N$207,COLUMN('2026年度(2年後期)'!$E$5),0)&amp;""</f>
        <v>小児看護学概論</v>
      </c>
      <c r="F607" s="768"/>
      <c r="G607" s="771" t="str">
        <f>VLOOKUP($C602,'2026年度(3年後期)'!$B$5:$N$207,COLUMN('2026年度(3年後期)'!$E$5),0)&amp;""</f>
        <v/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がん看護学演習A-Ⅲ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Z607" s="755" t="str">
        <f>A607</f>
        <v>２時限（11：00～12：30）</v>
      </c>
      <c r="AA607" s="733" t="s">
        <v>339</v>
      </c>
      <c r="AB607" s="733"/>
      <c r="AC607" s="733"/>
      <c r="AD607" s="733"/>
      <c r="AE607" s="733"/>
      <c r="AF607" s="733"/>
      <c r="AG607" s="733" t="s">
        <v>128</v>
      </c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85" t="str">
        <f>IFERROR(VLOOKUP(C607,科目・教員!$A$2:$B$342,2,0),"")</f>
        <v>田中　健一</v>
      </c>
      <c r="D608" s="786"/>
      <c r="E608" s="762" t="str">
        <f>IFERROR(VLOOKUP(E607,科目・教員!$A$2:$B$342,2,0),"")</f>
        <v>来生　奈巳子</v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85" t="str">
        <f>VLOOKUP($C602,'2026年度(1年後期)'!$B$5:$N$207,COLUMN('2026年度(1年後期)'!$E$5)+1,0)&amp;""</f>
        <v>101</v>
      </c>
      <c r="D609" s="786"/>
      <c r="E609" s="762" t="str">
        <f>VLOOKUP($C602,'2026年度(2年後期)'!$B$5:$N$207,COLUMN('2026年度(2年後期)'!$E$5)+1,0)&amp;""</f>
        <v>201</v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849" t="s">
        <v>147</v>
      </c>
      <c r="D610" s="87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>加齢と健康</v>
      </c>
      <c r="D615" s="752"/>
      <c r="E615" s="757" t="str">
        <f>VLOOKUP($C602,'2026年度(2年後期)'!$B$5:$N$207,COLUMN('2026年度(2年後期)'!$G$5),0)&amp;""</f>
        <v>小児看護援助論Ⅰ</v>
      </c>
      <c r="F615" s="752"/>
      <c r="G615" s="757" t="str">
        <f>VLOOKUP($C602,'2026年度(3年後期)'!$B$5:$N$207,COLUMN('2026年度(3年後期)'!$G$5),0)&amp;""</f>
        <v/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がん看護学演習A-Ⅳ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 t="s">
        <v>345</v>
      </c>
      <c r="AB615" s="733"/>
      <c r="AC615" s="733"/>
      <c r="AD615" s="733"/>
      <c r="AE615" s="733"/>
      <c r="AF615" s="733"/>
      <c r="AG615" s="733" t="s">
        <v>344</v>
      </c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>古川　彩子</v>
      </c>
      <c r="D616" s="748"/>
      <c r="E616" s="750" t="str">
        <f>IFERROR(VLOOKUP(E615,科目・教員!$A$2:$B$342,2,0),"")</f>
        <v>遠藤　数江</v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>101</v>
      </c>
      <c r="D617" s="748"/>
      <c r="E617" s="750" t="str">
        <f>VLOOKUP($C602,'2026年度(2年後期)'!$B$5:$N$207,COLUMN('2026年度(2年後期)'!$G$5)+1,0)&amp;""</f>
        <v>201</v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>薬物療法と看護</v>
      </c>
      <c r="F619" s="752"/>
      <c r="G619" s="757" t="str">
        <f>VLOOKUP($C602,'2026年度(3年後期)'!$B$5:$N$207,COLUMN('2026年度(3年後期)'!$I$5),0)&amp;""</f>
        <v/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がん看護学演習A-Ⅳ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 t="s">
        <v>211</v>
      </c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>本間　典子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>201</v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613" t="s">
        <v>113</v>
      </c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 t="s">
        <v>230</v>
      </c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614" t="s">
        <v>232</v>
      </c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613" t="s">
        <v>230</v>
      </c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615" t="s">
        <v>123</v>
      </c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23"/>
      <c r="B627" s="24"/>
      <c r="C627" s="777">
        <f>C602+1</f>
        <v>46382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45">
        <f>C627</f>
        <v>46382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/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/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58"/>
      <c r="D635" s="759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/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/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">
      <c r="A652" s="23"/>
      <c r="B652" s="24"/>
      <c r="C652" s="777">
        <f>C627+1</f>
        <v>46383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46383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5"/>
      <c r="B677" s="6"/>
      <c r="C677" s="791">
        <f>C652+1</f>
        <v>46384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42">
        <f>C677</f>
        <v>46384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23"/>
      <c r="B702" s="24"/>
      <c r="C702" s="777">
        <f>C677+1</f>
        <v>46385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45">
        <f>C702</f>
        <v>46385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">
      <c r="A727" s="23"/>
      <c r="B727" s="24"/>
      <c r="C727" s="777">
        <f>C702+1</f>
        <v>46386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45">
        <f>C727</f>
        <v>46386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5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3.5" customHeight="1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3.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VLOOKUP($C727,'2026年度(4年後期)'!$B$5:$N$206,COLUMN('2026年度(4年後期)'!$E$5),0)&amp;""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VLOOKUP($C727,'2026年度(4年後期)'!$B$5:$N$206,COLUMN('2026年度(4年後期)'!$E$5)+1,0)&amp;""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VLOOKUP($C727,'2026年度(4年後期)'!$B$5:$N$206,COLUMN('2026年度(4年後期)'!$G$5),0)&amp;""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VLOOKUP($C727,'2026年度(4年後期)'!$B$5:$N$206,COLUMN('2026年度(4年後期)'!$G$5)+1,0)&amp;""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VLOOKUP($C727,'2026年度(4年後期)'!$B$5:$N$206,COLUMN('2026年度(4年後期)'!$I$5),0)&amp;""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3.5" customHeight="1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VLOOKUP($C727,'2026年度(4年後期)'!$B$5:$N$206,COLUMN('2026年度(4年後期)'!$I$5)+1,0)&amp;""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6"/>
      <c r="B747" s="16" t="s">
        <v>68</v>
      </c>
      <c r="C747" s="746"/>
      <c r="D747" s="74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3.5" customHeight="1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3.5" customHeight="1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  <row r="752" spans="1:74" s="44" customFormat="1" ht="21">
      <c r="A752" s="23"/>
      <c r="B752" s="24"/>
      <c r="C752" s="777">
        <f>C727+1</f>
        <v>46387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45">
        <f>C752</f>
        <v>46387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5" t="s">
        <v>52</v>
      </c>
      <c r="B753" s="12" t="s">
        <v>53</v>
      </c>
      <c r="C753" s="767" t="str">
        <f>VLOOKUP($C752,'2026年度(1年後期)'!$B$5:$N$207,COLUMN('2026年度(1年後期)'!$C$5),0)&amp;""</f>
        <v/>
      </c>
      <c r="D753" s="768"/>
      <c r="E753" s="771" t="str">
        <f>VLOOKUP($C752,'2026年度(2年後期)'!$B$5:$N$207,COLUMN('2026年度(2年後期)'!$C$5),0)&amp;""</f>
        <v/>
      </c>
      <c r="F753" s="768"/>
      <c r="G753" s="771" t="str">
        <f>VLOOKUP($C752,'2026年度(3年後期)'!$B$5:$N$207,COLUMN('2026年度(3年後期)'!$C$5),0)&amp;""</f>
        <v/>
      </c>
      <c r="H753" s="768"/>
      <c r="I753" s="771" t="str">
        <f>VLOOKUP($C752,'2026年度(4年後期)'!$B$5:$N$206,COLUMN('2026年度(4年後期)'!$C$5),0)&amp;""</f>
        <v/>
      </c>
      <c r="J753" s="768"/>
      <c r="K753" s="752" t="str">
        <f>VLOOKUP($C752,'2026年度(助産後期)'!$B$5:$N$207,COLUMN('2026年度(助産後期)'!$C$5),0)&amp;""</f>
        <v/>
      </c>
      <c r="L753" s="769"/>
      <c r="M753" s="778" t="str">
        <f>VLOOKUP($C752,'2026年度(M1後期)'!$B$5:$N$207,COLUMN('2026年度(M1後期)'!$C$5),0)&amp;""</f>
        <v/>
      </c>
      <c r="N753" s="769"/>
      <c r="O753" s="771" t="str">
        <f>VLOOKUP($C752,'2026年度(M2後期)'!$B$5:$N$207,COLUMN('2026年度(M2後期)'!$C$5),0)&amp;""</f>
        <v/>
      </c>
      <c r="P753" s="768"/>
      <c r="Q753" s="771" t="str">
        <f>VLOOKUP($C752,'2026年度(D1後期)'!$B$5:$N$207,COLUMN('2026年度(D1後期)'!$C$5),0)&amp;""</f>
        <v/>
      </c>
      <c r="R753" s="768"/>
      <c r="S753" s="752" t="str">
        <f>VLOOKUP($C752,'2026年度(D23後期)'!$B$5:$N$207,COLUMN('2026年度(D23後期)'!$C$5),0)&amp;""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</row>
    <row r="754" spans="1:74" ht="13.5" customHeight="1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</row>
    <row r="755" spans="1:74" ht="13.5" customHeight="1">
      <c r="A755" s="755"/>
      <c r="B755" s="15" t="s">
        <v>65</v>
      </c>
      <c r="C755" s="763" t="str">
        <f>VLOOKUP($C752,'2026年度(1年後期)'!$B$5:$N$207,COLUMN('2026年度(1年後期)'!$C$5)+1,0)&amp;""</f>
        <v/>
      </c>
      <c r="D755" s="761"/>
      <c r="E755" s="762" t="str">
        <f>VLOOKUP($C752,'2026年度(2年後期)'!$B$5:$N$207,COLUMN('2026年度(2年後期)'!$C$5)+1,0)&amp;""</f>
        <v/>
      </c>
      <c r="F755" s="761"/>
      <c r="G755" s="762" t="str">
        <f>VLOOKUP($C752,'2026年度(3年後期)'!$B$5:$N$207,COLUMN('2026年度(3年後期)'!$C$5)+1,0)&amp;""</f>
        <v/>
      </c>
      <c r="H755" s="761"/>
      <c r="I755" s="762" t="str">
        <f>VLOOKUP($C752,'2026年度(4年後期)'!$B$5:$N$206,COLUMN('2026年度(4年後期)'!$C$5)+1,0)&amp;""</f>
        <v/>
      </c>
      <c r="J755" s="761"/>
      <c r="K755" s="748" t="str">
        <f>VLOOKUP($C752,'2026年度(助産後期)'!$B$5:$N$207,COLUMN('2026年度(助産後期)'!$C$5)+1,0)&amp;""</f>
        <v/>
      </c>
      <c r="L755" s="764"/>
      <c r="M755" s="760" t="str">
        <f>VLOOKUP($C752,'2026年度(M1後期)'!$B$5:$N$207,COLUMN('2026年度(M1後期)'!$C$5)+1,0)&amp;""</f>
        <v/>
      </c>
      <c r="N755" s="761"/>
      <c r="O755" s="762" t="str">
        <f>VLOOKUP($C752,'2026年度(M2後期)'!$B$5:$N$207,COLUMN('2026年度(M2後期)'!$C$5)+1,0)&amp;""</f>
        <v/>
      </c>
      <c r="P755" s="761"/>
      <c r="Q755" s="762" t="str">
        <f>VLOOKUP($C752,'2026年度(D1後期)'!$B$5:$N$207,COLUMN('2026年度(D1後期)'!$C$5)+1,0)&amp;""</f>
        <v/>
      </c>
      <c r="R755" s="761"/>
      <c r="S755" s="748" t="str">
        <f>VLOOKUP($C752,'2026年度(D23後期)'!$B$5:$N$207,COLUMN('2026年度(D23後期)'!$C$5)+1,0)&amp;""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3.5" customHeight="1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</row>
    <row r="757" spans="1:74" ht="13.5" customHeight="1">
      <c r="A757" s="755" t="s">
        <v>73</v>
      </c>
      <c r="B757" s="15" t="s">
        <v>53</v>
      </c>
      <c r="C757" s="767" t="str">
        <f>VLOOKUP($C752,'2026年度(1年後期)'!$B$5:$N$207,COLUMN('2026年度(1年後期)'!$E$5),0)&amp;""</f>
        <v/>
      </c>
      <c r="D757" s="768"/>
      <c r="E757" s="771" t="str">
        <f>VLOOKUP($C752,'2026年度(2年後期)'!$B$5:$N$207,COLUMN('2026年度(2年後期)'!$E$5),0)&amp;""</f>
        <v/>
      </c>
      <c r="F757" s="768"/>
      <c r="G757" s="771" t="str">
        <f>VLOOKUP($C752,'2026年度(3年後期)'!$B$5:$N$207,COLUMN('2026年度(3年後期)'!$E$5),0)&amp;""</f>
        <v/>
      </c>
      <c r="H757" s="768"/>
      <c r="I757" s="771" t="str">
        <f>VLOOKUP($C752,'2026年度(4年後期)'!$B$5:$N$206,COLUMN('2026年度(4年後期)'!$E$5),0)&amp;""</f>
        <v/>
      </c>
      <c r="J757" s="768"/>
      <c r="K757" s="752" t="str">
        <f>VLOOKUP($C752,'2026年度(助産後期)'!$B$5:$N$207,COLUMN('2026年度(助産後期)'!$E$5),0)&amp;""</f>
        <v/>
      </c>
      <c r="L757" s="769"/>
      <c r="M757" s="767" t="str">
        <f>VLOOKUP($C752,'2026年度(M1後期)'!$B$5:$N$207,COLUMN('2026年度(M1後期)'!$E$5),0)&amp;""</f>
        <v/>
      </c>
      <c r="N757" s="768"/>
      <c r="O757" s="752" t="str">
        <f>VLOOKUP($C752,'2026年度(M2後期)'!$B$5:$N$207,COLUMN('2026年度(M2後期)'!$E$5),0)&amp;""</f>
        <v/>
      </c>
      <c r="P757" s="768"/>
      <c r="Q757" s="752" t="str">
        <f>VLOOKUP($C752,'2026年度(D1後期)'!$B$5:$N$207,COLUMN('2026年度(D1後期)'!$E$5),0)&amp;""</f>
        <v/>
      </c>
      <c r="R757" s="768"/>
      <c r="S757" s="752" t="str">
        <f>VLOOKUP($C752,'2026年度(D23後期)'!$B$5:$N$207,COLUMN('2026年度(D23後期)'!$E$5),0)&amp;""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3.5" customHeight="1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</row>
    <row r="759" spans="1:74" ht="13.5" customHeight="1">
      <c r="A759" s="755"/>
      <c r="B759" s="15" t="s">
        <v>65</v>
      </c>
      <c r="C759" s="763" t="str">
        <f>VLOOKUP($C752,'2026年度(1年後期)'!$B$5:$N$207,COLUMN('2026年度(1年後期)'!$E$5)+1,0)&amp;""</f>
        <v/>
      </c>
      <c r="D759" s="761"/>
      <c r="E759" s="762" t="str">
        <f>VLOOKUP($C752,'2026年度(2年後期)'!$B$5:$N$207,COLUMN('2026年度(2年後期)'!$E$5)+1,0)&amp;""</f>
        <v/>
      </c>
      <c r="F759" s="761"/>
      <c r="G759" s="762" t="str">
        <f>VLOOKUP($C752,'2026年度(3年後期)'!$B$5:$N$207,COLUMN('2026年度(3年後期)'!$E$5)+1,0)&amp;""</f>
        <v/>
      </c>
      <c r="H759" s="761"/>
      <c r="I759" s="762" t="str">
        <f>VLOOKUP($C752,'2026年度(4年後期)'!$B$5:$N$206,COLUMN('2026年度(4年後期)'!$E$5)+1,0)&amp;""</f>
        <v/>
      </c>
      <c r="J759" s="761"/>
      <c r="K759" s="748" t="str">
        <f>VLOOKUP($C752,'2026年度(助産後期)'!$B$5:$N$207,COLUMN('2026年度(助産後期)'!$E$5)+1,0)&amp;""</f>
        <v/>
      </c>
      <c r="L759" s="764"/>
      <c r="M759" s="763" t="str">
        <f>VLOOKUP($C752,'2026年度(M1後期)'!$B$5:$N$207,COLUMN('2026年度(M1後期)'!$E$5)+1,0)&amp;""</f>
        <v/>
      </c>
      <c r="N759" s="761"/>
      <c r="O759" s="748" t="str">
        <f>VLOOKUP($C752,'2026年度(M2後期)'!$B$5:$N$207,COLUMN('2026年度(M2後期)'!$E$5)+1,0)&amp;""</f>
        <v/>
      </c>
      <c r="P759" s="761"/>
      <c r="Q759" s="748" t="str">
        <f>VLOOKUP($C752,'2026年度(D1後期)'!$B$5:$N$207,COLUMN('2026年度(D1後期)'!$E$5)+1,0)&amp;""</f>
        <v/>
      </c>
      <c r="R759" s="761"/>
      <c r="S759" s="748" t="str">
        <f>VLOOKUP($C752,'2026年度(D23後期)'!$B$5:$N$207,COLUMN('2026年度(D23後期)'!$E$5)+1,0)&amp;""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3.5" customHeight="1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</row>
    <row r="761" spans="1:74" ht="13.5" customHeight="1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3.5" customHeight="1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</row>
    <row r="763" spans="1:74" ht="13.5" customHeight="1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3.5" customHeight="1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</row>
    <row r="765" spans="1:74" ht="13.5" customHeight="1">
      <c r="A765" s="754" t="s">
        <v>87</v>
      </c>
      <c r="B765" s="15" t="s">
        <v>53</v>
      </c>
      <c r="C765" s="751" t="str">
        <f>VLOOKUP($C752,'2026年度(1年後期)'!$B$5:$N$207,COLUMN('2026年度(1年後期)'!$G$5),0)&amp;""</f>
        <v/>
      </c>
      <c r="D765" s="752"/>
      <c r="E765" s="757" t="str">
        <f>VLOOKUP($C752,'2026年度(2年後期)'!$B$5:$N$207,COLUMN('2026年度(2年後期)'!$G$5),0)&amp;""</f>
        <v/>
      </c>
      <c r="F765" s="752"/>
      <c r="G765" s="757" t="str">
        <f>VLOOKUP($C752,'2026年度(3年後期)'!$B$5:$N$207,COLUMN('2026年度(3年後期)'!$G$5),0)&amp;""</f>
        <v/>
      </c>
      <c r="H765" s="752"/>
      <c r="I765" s="757" t="str">
        <f>VLOOKUP($C752,'2026年度(4年後期)'!$B$5:$N$206,COLUMN('2026年度(4年後期)'!$G$5),0)&amp;""</f>
        <v/>
      </c>
      <c r="J765" s="752"/>
      <c r="K765" s="753" t="str">
        <f>VLOOKUP($C752,'2026年度(助産後期)'!$B$5:$N$207,COLUMN('2026年度(助産後期)'!$G$5),0)&amp;""</f>
        <v/>
      </c>
      <c r="L765" s="753"/>
      <c r="M765" s="751" t="str">
        <f>VLOOKUP($C752,'2026年度(M1後期)'!$B$5:$N$207,COLUMN('2026年度(M1後期)'!$G$5),0)&amp;""</f>
        <v/>
      </c>
      <c r="N765" s="752"/>
      <c r="O765" s="753" t="str">
        <f>VLOOKUP($C752,'2026年度(M2後期)'!$B$5:$N$207,COLUMN('2026年度(M2後期)'!$G$5),0)&amp;""</f>
        <v/>
      </c>
      <c r="P765" s="752"/>
      <c r="Q765" s="753" t="str">
        <f>VLOOKUP($C752,'2026年度(D1後期)'!$B$5:$N$207,COLUMN('2026年度(D1後期)'!$G$5),0)&amp;""</f>
        <v/>
      </c>
      <c r="R765" s="752"/>
      <c r="S765" s="753" t="str">
        <f>VLOOKUP($C752,'2026年度(D23後期)'!$B$5:$N$207,COLUMN('2026年度(D23後期)'!$G$5),0)&amp;""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3.5" customHeight="1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</row>
    <row r="767" spans="1:74" ht="13.5" customHeight="1">
      <c r="A767" s="755"/>
      <c r="B767" s="15" t="s">
        <v>65</v>
      </c>
      <c r="C767" s="749" t="str">
        <f>VLOOKUP($C752,'2026年度(1年後期)'!$B$5:$N$207,COLUMN('2026年度(1年後期)'!$G$5)+1,0)&amp;""</f>
        <v/>
      </c>
      <c r="D767" s="748"/>
      <c r="E767" s="750" t="str">
        <f>VLOOKUP($C752,'2026年度(2年後期)'!$B$5:$N$207,COLUMN('2026年度(2年後期)'!$G$5)+1,0)&amp;""</f>
        <v/>
      </c>
      <c r="F767" s="748"/>
      <c r="G767" s="750" t="str">
        <f>VLOOKUP($C752,'2026年度(3年後期)'!$B$5:$N$207,COLUMN('2026年度(3年後期)'!$G$5)+1,0)&amp;""</f>
        <v/>
      </c>
      <c r="H767" s="748"/>
      <c r="I767" s="750" t="str">
        <f>VLOOKUP($C752,'2026年度(4年後期)'!$B$5:$N$206,COLUMN('2026年度(4年後期)'!$G$5)+1,0)&amp;""</f>
        <v/>
      </c>
      <c r="J767" s="748"/>
      <c r="K767" s="747" t="str">
        <f>VLOOKUP($C752,'2026年度(助産後期)'!$B$5:$N$207,COLUMN('2026年度(助産後期)'!$G$5)+1,0)&amp;""</f>
        <v/>
      </c>
      <c r="L767" s="747"/>
      <c r="M767" s="749" t="str">
        <f>VLOOKUP($C752,'2026年度(M1後期)'!$B$5:$N$207,COLUMN('2026年度(M1後期)'!$G$5)+1,0)&amp;""</f>
        <v/>
      </c>
      <c r="N767" s="748"/>
      <c r="O767" s="747" t="str">
        <f>VLOOKUP($C752,'2026年度(M2後期)'!$B$5:$N$207,COLUMN('2026年度(M2後期)'!$G$5)+1,0)&amp;""</f>
        <v/>
      </c>
      <c r="P767" s="748"/>
      <c r="Q767" s="747" t="str">
        <f>VLOOKUP($C752,'2026年度(D1後期)'!$B$5:$N$207,COLUMN('2026年度(D1後期)'!$G$5)+1,0)&amp;""</f>
        <v/>
      </c>
      <c r="R767" s="748"/>
      <c r="S767" s="747" t="str">
        <f>VLOOKUP($C752,'2026年度(D23後期)'!$B$5:$N$207,COLUMN('2026年度(D23後期)'!$G$5)+1,0)&amp;""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3.5" customHeight="1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</row>
    <row r="769" spans="1:74" ht="13.5" customHeight="1">
      <c r="A769" s="754" t="s">
        <v>103</v>
      </c>
      <c r="B769" s="15" t="s">
        <v>53</v>
      </c>
      <c r="C769" s="751" t="str">
        <f>VLOOKUP($C752,'2026年度(1年後期)'!$B$5:$N$207,COLUMN('2026年度(1年後期)'!$I$5),0)&amp;""</f>
        <v/>
      </c>
      <c r="D769" s="752"/>
      <c r="E769" s="757" t="str">
        <f>VLOOKUP($C752,'2026年度(2年後期)'!$B$5:$N$207,COLUMN('2026年度(2年後期)'!$I$5),0)&amp;""</f>
        <v/>
      </c>
      <c r="F769" s="752"/>
      <c r="G769" s="757" t="str">
        <f>VLOOKUP($C752,'2026年度(3年後期)'!$B$5:$N$207,COLUMN('2026年度(3年後期)'!$I$5),0)&amp;""</f>
        <v/>
      </c>
      <c r="H769" s="752"/>
      <c r="I769" s="757" t="str">
        <f>VLOOKUP($C752,'2026年度(4年後期)'!$B$5:$N$206,COLUMN('2026年度(4年後期)'!$I$5),0)&amp;""</f>
        <v/>
      </c>
      <c r="J769" s="752"/>
      <c r="K769" s="753" t="str">
        <f>VLOOKUP($C752,'2026年度(助産後期)'!$B$5:$N$207,COLUMN('2026年度(助産後期)'!$I$5),0)&amp;""</f>
        <v/>
      </c>
      <c r="L769" s="753"/>
      <c r="M769" s="751" t="str">
        <f>VLOOKUP($C752,'2026年度(M1後期)'!$B$5:$N$207,COLUMN('2026年度(M1後期)'!$I$5),0)&amp;""</f>
        <v/>
      </c>
      <c r="N769" s="752"/>
      <c r="O769" s="753" t="str">
        <f>VLOOKUP($C752,'2026年度(M2後期)'!$B$5:$N$207,COLUMN('2026年度(M2後期)'!$I$5),0)&amp;""</f>
        <v/>
      </c>
      <c r="P769" s="752"/>
      <c r="Q769" s="753" t="str">
        <f>VLOOKUP($C752,'2026年度(D1後期)'!$B$5:$N$207,COLUMN('2026年度(D1後期)'!$I$5),0)&amp;""</f>
        <v/>
      </c>
      <c r="R769" s="752"/>
      <c r="S769" s="753" t="str">
        <f>VLOOKUP($C752,'2026年度(D23後期)'!$B$5:$N$207,COLUMN('2026年度(D23後期)'!$I$5),0)&amp;""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3.5" customHeight="1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</row>
    <row r="771" spans="1:74" ht="13.5" customHeight="1">
      <c r="A771" s="755"/>
      <c r="B771" s="15" t="s">
        <v>65</v>
      </c>
      <c r="C771" s="749" t="str">
        <f>VLOOKUP($C752,'2026年度(1年後期)'!$B$5:$N$207,COLUMN('2026年度(1年後期)'!$I$5)+1,0)&amp;""</f>
        <v/>
      </c>
      <c r="D771" s="748"/>
      <c r="E771" s="750" t="str">
        <f>VLOOKUP($C752,'2026年度(2年後期)'!$B$5:$N$207,COLUMN('2026年度(2年後期)'!$I$5)+1,0)&amp;""</f>
        <v/>
      </c>
      <c r="F771" s="748"/>
      <c r="G771" s="750" t="str">
        <f>VLOOKUP($C752,'2026年度(3年後期)'!$B$5:$N$207,COLUMN('2026年度(3年後期)'!$I$5)+1,0)&amp;""</f>
        <v/>
      </c>
      <c r="H771" s="748"/>
      <c r="I771" s="750" t="str">
        <f>VLOOKUP($C752,'2026年度(4年後期)'!$B$5:$N$206,COLUMN('2026年度(4年後期)'!$I$5)+1,0)&amp;""</f>
        <v/>
      </c>
      <c r="J771" s="748"/>
      <c r="K771" s="747" t="str">
        <f>VLOOKUP($C752,'2026年度(助産後期)'!$B$5:$N$207,COLUMN('2026年度(助産後期)'!$I$5)+1,0)&amp;""</f>
        <v/>
      </c>
      <c r="L771" s="747"/>
      <c r="M771" s="749" t="str">
        <f>VLOOKUP($C752,'2026年度(M1後期)'!$B$5:$N$207,COLUMN('2026年度(M1後期)'!$I$5)+1,0)&amp;""</f>
        <v/>
      </c>
      <c r="N771" s="748"/>
      <c r="O771" s="747" t="str">
        <f>VLOOKUP($C752,'2026年度(M2後期)'!$B$5:$N$207,COLUMN('2026年度(M2後期)'!$I$5)+1,0)&amp;""</f>
        <v/>
      </c>
      <c r="P771" s="748"/>
      <c r="Q771" s="747" t="str">
        <f>VLOOKUP($C752,'2026年度(D1後期)'!$B$5:$N$207,COLUMN('2026年度(D1後期)'!$I$5)+1,0)&amp;""</f>
        <v/>
      </c>
      <c r="R771" s="748"/>
      <c r="S771" s="747" t="str">
        <f>VLOOKUP($C752,'2026年度(D23後期)'!$B$5:$N$207,COLUMN('2026年度(D23後期)'!$I$5)+1,0)&amp;""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3.5" customHeight="1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</row>
    <row r="773" spans="1:74" ht="13.5" customHeight="1">
      <c r="A773" s="754" t="s">
        <v>112</v>
      </c>
      <c r="B773" s="15" t="s">
        <v>53</v>
      </c>
      <c r="C773" s="751" t="str">
        <f>VLOOKUP($C752,'2026年度(1年後期)'!$B$5:$N$207,COLUMN('2026年度(1年後期)'!$K$5),0)&amp;""</f>
        <v/>
      </c>
      <c r="D773" s="752"/>
      <c r="E773" s="757" t="str">
        <f>VLOOKUP($C752,'2026年度(2年後期)'!$B$5:$N$207,COLUMN('2026年度(2年後期)'!$K$5),0)&amp;""</f>
        <v/>
      </c>
      <c r="F773" s="752"/>
      <c r="G773" s="757" t="str">
        <f>VLOOKUP($C752,'2026年度(3年後期)'!$B$5:$N$207,COLUMN('2026年度(3年後期)'!$K$5),0)&amp;""</f>
        <v/>
      </c>
      <c r="H773" s="752"/>
      <c r="I773" s="757" t="str">
        <f>VLOOKUP($C752,'2026年度(4年後期)'!$B$5:$N$206,COLUMN('2026年度(4年後期)'!$K$5),0)&amp;""</f>
        <v/>
      </c>
      <c r="J773" s="752"/>
      <c r="K773" s="753" t="str">
        <f>VLOOKUP($C752,'2026年度(助産後期)'!$B$5:$N$207,COLUMN('2026年度(助産後期)'!$K$5),0)&amp;""</f>
        <v/>
      </c>
      <c r="L773" s="753"/>
      <c r="M773" s="751" t="str">
        <f>VLOOKUP($C752,'2026年度(M1後期)'!$B$5:$N$207,COLUMN('2026年度(M1後期)'!$K$5),0)&amp;""</f>
        <v/>
      </c>
      <c r="N773" s="752"/>
      <c r="O773" s="753" t="str">
        <f>VLOOKUP($C752,'2026年度(M2後期)'!$B$5:$N$207,COLUMN('2026年度(M2後期)'!$K$5),0)&amp;""</f>
        <v/>
      </c>
      <c r="P773" s="752"/>
      <c r="Q773" s="753" t="str">
        <f>VLOOKUP($C752,'2026年度(D1後期)'!$B$5:$N$207,COLUMN('2026年度(D1後期)'!$K$5),0)&amp;""</f>
        <v/>
      </c>
      <c r="R773" s="752"/>
      <c r="S773" s="753" t="str">
        <f>VLOOKUP($C752,'2026年度(D23後期)'!$B$5:$N$207,COLUMN('2026年度(D23後期)'!$K$5),0)&amp;""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3.5" customHeight="1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</row>
    <row r="775" spans="1:74" ht="13.5" customHeight="1">
      <c r="A775" s="755"/>
      <c r="B775" s="15" t="s">
        <v>65</v>
      </c>
      <c r="C775" s="749" t="str">
        <f>VLOOKUP($C752,'2026年度(1年後期)'!$B$5:$N$207,COLUMN('2026年度(1年後期)'!$K$5)+1,0)&amp;""</f>
        <v/>
      </c>
      <c r="D775" s="748"/>
      <c r="E775" s="750" t="str">
        <f>VLOOKUP($C752,'2026年度(2年後期)'!$B$5:$N$207,COLUMN('2026年度(2年後期)'!$K$5)+1,0)&amp;""</f>
        <v/>
      </c>
      <c r="F775" s="748"/>
      <c r="G775" s="750" t="str">
        <f>VLOOKUP($C752,'2026年度(3年後期)'!$B$5:$N$207,COLUMN('2026年度(3年後期)'!$K$5)+1,0)&amp;""</f>
        <v/>
      </c>
      <c r="H775" s="748"/>
      <c r="I775" s="750" t="str">
        <f>VLOOKUP($C752,'2026年度(4年後期)'!$B$5:$N$206,COLUMN('2026年度(4年後期)'!$K$5)+1,0)&amp;""</f>
        <v/>
      </c>
      <c r="J775" s="748"/>
      <c r="K775" s="747" t="str">
        <f>VLOOKUP($C752,'2026年度(助産後期)'!$B$5:$N$207,COLUMN('2026年度(助産後期)'!$K$5)+1,0)&amp;""</f>
        <v/>
      </c>
      <c r="L775" s="747"/>
      <c r="M775" s="749" t="str">
        <f>VLOOKUP($C752,'2026年度(M1後期)'!$B$5:$N$207,COLUMN('2026年度(M1後期)'!$K$5)+1,0)&amp;""</f>
        <v/>
      </c>
      <c r="N775" s="748"/>
      <c r="O775" s="747" t="str">
        <f>VLOOKUP($C752,'2026年度(M2後期)'!$B$5:$N$207,COLUMN('2026年度(M2後期)'!$K$5)+1,0)&amp;""</f>
        <v/>
      </c>
      <c r="P775" s="748"/>
      <c r="Q775" s="747" t="str">
        <f>VLOOKUP($C752,'2026年度(D1後期)'!$B$5:$N$207,COLUMN('2026年度(D1後期)'!$K$5)+1,0)&amp;""</f>
        <v/>
      </c>
      <c r="R775" s="748"/>
      <c r="S775" s="747" t="str">
        <f>VLOOKUP($C752,'2026年度(D23後期)'!$B$5:$N$207,COLUMN('2026年度(D23後期)'!$K$5)+1,0)&amp;""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3.5" customHeight="1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46388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46388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23"/>
      <c r="B2" s="24"/>
      <c r="C2" s="777">
        <f>A1</f>
        <v>46388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45">
        <f>C2</f>
        <v>46388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/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/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/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/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23"/>
      <c r="B27" s="24"/>
      <c r="C27" s="777">
        <f>C2+1</f>
        <v>46389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45">
        <f>C27</f>
        <v>46389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/>
      </c>
      <c r="F28" s="768"/>
      <c r="G28" s="771" t="str">
        <f>VLOOKUP($C27,'2026年度(3年後期)'!$B$5:$N$207,COLUMN('2026年度(3年後期)'!$C$5),0)&amp;""</f>
        <v/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/>
      </c>
      <c r="N28" s="769"/>
      <c r="O28" s="771" t="str">
        <f>VLOOKUP($C27,'2026年度(M2後期)'!$B$5:$N$207,COLUMN('2026年度(M2後期)'!$C$5),0)&amp;""</f>
        <v/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/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/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/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/>
      </c>
      <c r="D32" s="768"/>
      <c r="E32" s="771" t="str">
        <f>VLOOKUP($C27,'2026年度(2年後期)'!$B$5:$N$207,COLUMN('2026年度(2年後期)'!$E$5),0)&amp;""</f>
        <v/>
      </c>
      <c r="F32" s="768"/>
      <c r="G32" s="771" t="str">
        <f>VLOOKUP($C27,'2026年度(3年後期)'!$B$5:$N$207,COLUMN('2026年度(3年後期)'!$E$5),0)&amp;""</f>
        <v/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/>
      </c>
      <c r="N32" s="768"/>
      <c r="O32" s="752" t="str">
        <f>VLOOKUP($C27,'2026年度(M2後期)'!$B$5:$N$207,COLUMN('2026年度(M2後期)'!$E$5),0)&amp;""</f>
        <v/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/>
      </c>
      <c r="T32" s="768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/>
      </c>
      <c r="D33" s="761"/>
      <c r="E33" s="762" t="str">
        <f>IFERROR(VLOOKUP(E32,科目・教員!$A$2:$B$342,2,0),"")</f>
        <v/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/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/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/>
      </c>
      <c r="D40" s="752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/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/>
      </c>
      <c r="N40" s="752"/>
      <c r="O40" s="753" t="str">
        <f>VLOOKUP($C27,'2026年度(M2後期)'!$B$5:$N$207,COLUMN('2026年度(M2後期)'!$G$5),0)&amp;""</f>
        <v/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/>
      </c>
      <c r="T40" s="752"/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/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/>
      </c>
      <c r="D42" s="748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/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/>
      </c>
      <c r="N44" s="752"/>
      <c r="O44" s="753" t="str">
        <f>VLOOKUP($C27,'2026年度(M2後期)'!$B$5:$N$207,COLUMN('2026年度(M2後期)'!$I$5),0)&amp;""</f>
        <v/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/>
      </c>
      <c r="T44" s="752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/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46390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46390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46391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46391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>看護情報・管理学演習A-Ⅰ
感染管理看護学演習A-Ⅰ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308</v>
      </c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 t="s">
        <v>309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V79" s="651" t="s">
        <v>309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312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313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>看護情報・管理学演習A-Ⅰ
感染管理看護学演習A-Ⅰ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 t="s">
        <v>309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309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>成人看護学演習A-Ⅰ</v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 t="s">
        <v>309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>成人看護学演習A-Ⅰ</v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309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309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46392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46392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>国際看護学演習A-Ⅰ
精神看護学演習A-Ⅱ
成育看護学演習A-Ⅱ・Ⅳ（小児）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>成育看護学演習Ｂ
国際看護学演習Ｂ</v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V103" s="651" t="s">
        <v>308</v>
      </c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 t="s">
        <v>309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V104" s="651" t="s">
        <v>309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V105" s="651" t="s">
        <v>312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V106" s="651" t="s">
        <v>313</v>
      </c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>国際看護学演習A-Ⅰ
精神看護学演習A-Ⅱ
成育看護学演習A-Ⅱ・Ⅳ（小児）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>成育看護学演習Ｂ
国際看護学演習Ｂ</v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 t="s">
        <v>309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 t="s">
        <v>309</v>
      </c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>成育看護学演習A-Ⅱ（小児）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>感染管理看護学演習Ｂ
成人看護学演習Ｂ</v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 t="s">
        <v>309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>成育看護学演習A-Ⅱ（小児）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>感染管理看護学演習Ｂ
成人看護学演習Ｂ</v>
      </c>
      <c r="R119" s="752"/>
      <c r="S119" s="753" t="str">
        <f>VLOOKUP($C102,'2026年度(D23後期)'!$B$5:$N$207,COLUMN('2026年度(D23後期)'!$I$5),0)&amp;""</f>
        <v>特別研究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309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309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46393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46393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>国試 全国模試</v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>長寿看護学演習A-Ⅰ
成育看護学演習A-Ⅳ（母性）</v>
      </c>
      <c r="N128" s="769"/>
      <c r="O128" s="771" t="str">
        <f>VLOOKUP($C127,'2026年度(M2後期)'!$B$5:$N$207,COLUMN('2026年度(M2後期)'!$C$5),0)&amp;""</f>
        <v>特別研究</v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>特別研究</v>
      </c>
      <c r="T128" s="768"/>
      <c r="U128" s="25"/>
      <c r="V128" s="651" t="s">
        <v>308</v>
      </c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 t="s">
        <v>309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 t="s">
        <v>428</v>
      </c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V129" s="651" t="s">
        <v>309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>大講義室</v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V130" s="651" t="s">
        <v>312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89"/>
      <c r="D131" s="790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V131" s="651" t="s">
        <v>313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>国試 全国模試</v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>長寿看護学演習A-Ⅰ
成育看護学演習A-Ⅳ（母性）</v>
      </c>
      <c r="N132" s="768"/>
      <c r="O132" s="752" t="str">
        <f>VLOOKUP($C127,'2026年度(M2後期)'!$B$5:$N$207,COLUMN('2026年度(M2後期)'!$E$5),0)&amp;""</f>
        <v>特別研究</v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>特別研究</v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 t="s">
        <v>309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 t="s">
        <v>428</v>
      </c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>大講義室</v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 t="s">
        <v>309</v>
      </c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>国試 全国模試</v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>特別研究</v>
      </c>
      <c r="T140" s="752"/>
      <c r="U140" s="21"/>
      <c r="V140" s="622" t="s">
        <v>88</v>
      </c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 t="s">
        <v>309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 t="s">
        <v>166</v>
      </c>
      <c r="BL140" s="733"/>
      <c r="BM140" s="733"/>
      <c r="BN140" s="733" t="s">
        <v>428</v>
      </c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V141" s="622" t="s">
        <v>261</v>
      </c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>大講義室</v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V142" s="622" t="s">
        <v>166</v>
      </c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V143" s="622" t="s">
        <v>192</v>
      </c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>国試 全国模試</v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 t="s">
        <v>309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 t="s">
        <v>428</v>
      </c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>大講義室</v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89"/>
      <c r="D147" s="807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309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46394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46394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>がん看護学演習A-Ⅲ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>看護情報・管理学演習Ｂ
長寿看護学演習Ｂ</v>
      </c>
      <c r="R153" s="768"/>
      <c r="S153" s="752" t="str">
        <f>VLOOKUP($C152,'2026年度(D23後期)'!$B$5:$N$207,COLUMN('2026年度(D23後期)'!$C$5),0)&amp;""</f>
        <v>特別研究</v>
      </c>
      <c r="T153" s="768"/>
      <c r="U153" s="20"/>
      <c r="V153" s="651" t="s">
        <v>308</v>
      </c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 t="s">
        <v>309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0"/>
      <c r="V154" s="651" t="s">
        <v>309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0"/>
      <c r="V155" s="651" t="s">
        <v>312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0"/>
      <c r="V156" s="651" t="s">
        <v>313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>医療政策学</v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>がん看護学演習A-Ⅲ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>看護情報・管理学演習Ｂ
長寿看護学演習Ｂ</v>
      </c>
      <c r="R157" s="768"/>
      <c r="S157" s="752" t="str">
        <f>VLOOKUP($C152,'2026年度(D23後期)'!$B$5:$N$207,COLUMN('2026年度(D23後期)'!$E$5),0)&amp;""</f>
        <v>特別研究</v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 t="s">
        <v>309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 t="s">
        <v>368</v>
      </c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渡辺　幹司</v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>大講義室</v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 t="s">
        <v>309</v>
      </c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>看護管理論</v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309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 t="s">
        <v>367</v>
      </c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>小澤　三枝子</v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>大講義室</v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>政策医療看護論Ⅱ</v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 t="s">
        <v>309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 t="s">
        <v>370</v>
      </c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>西岡　みどり</v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>大講義室</v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 t="s">
        <v>309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5"/>
      <c r="B177" s="6"/>
      <c r="C177" s="791">
        <f>C152+1</f>
        <v>46395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46395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>がん看護学演習A-Ⅲ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V178" s="651" t="s">
        <v>308</v>
      </c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 t="s">
        <v>309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V179" s="651" t="s">
        <v>309</v>
      </c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V180" s="651" t="s">
        <v>312</v>
      </c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V181" s="651" t="s">
        <v>313</v>
      </c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>災害看護論</v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>がん看護学演習A-Ⅲ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 t="s">
        <v>309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 t="s">
        <v>382</v>
      </c>
      <c r="BO182" s="733" t="s">
        <v>382</v>
      </c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>須藤　恭子</v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>大講義室･アリーナ</v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 t="s">
        <v>309</v>
      </c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>災害看護論</v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>がん看護学演習A-Ⅳ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 t="s">
        <v>309</v>
      </c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 t="s">
        <v>382</v>
      </c>
      <c r="BO190" s="733" t="s">
        <v>382</v>
      </c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>須藤　恭子</v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>大講義室･アリーナ</v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>災害看護論</v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>がん看護学演習A-Ⅳ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 t="s">
        <v>309</v>
      </c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 t="s">
        <v>382</v>
      </c>
      <c r="BO194" s="733" t="s">
        <v>382</v>
      </c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>須藤　恭子</v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>大講義室･アリーナ</v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613" t="s">
        <v>113</v>
      </c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 t="s">
        <v>309</v>
      </c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 t="s">
        <v>230</v>
      </c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614" t="s">
        <v>232</v>
      </c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613" t="s">
        <v>230</v>
      </c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615" t="s">
        <v>123</v>
      </c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23"/>
      <c r="B202" s="24"/>
      <c r="C202" s="777">
        <f>C177+1</f>
        <v>46396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45">
        <f>C202</f>
        <v>46396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771" t="str">
        <f>VLOOKUP($C202,'2026年度(2年後期)'!$B$5:$N$207,COLUMN('2026年度(2年後期)'!$C$5),0)&amp;""</f>
        <v/>
      </c>
      <c r="F203" s="768"/>
      <c r="G203" s="771" t="str">
        <f>VLOOKUP($C202,'2026年度(3年後期)'!$B$5:$N$207,COLUMN('2026年度(3年後期)'!$C$5),0)&amp;""</f>
        <v/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/>
      </c>
      <c r="N203" s="769"/>
      <c r="O203" s="771" t="str">
        <f>VLOOKUP($C202,'2026年度(M2後期)'!$B$5:$N$207,COLUMN('2026年度(M2後期)'!$C$5),0)&amp;""</f>
        <v/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/>
      </c>
      <c r="T203" s="768"/>
      <c r="U203" s="29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9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9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9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/>
      </c>
      <c r="D207" s="768"/>
      <c r="E207" s="771" t="str">
        <f>VLOOKUP($C202,'2026年度(2年後期)'!$B$5:$N$207,COLUMN('2026年度(2年後期)'!$E$5),0)&amp;""</f>
        <v/>
      </c>
      <c r="F207" s="768"/>
      <c r="G207" s="771" t="str">
        <f>VLOOKUP($C202,'2026年度(3年後期)'!$B$5:$N$207,COLUMN('2026年度(3年後期)'!$E$5),0)&amp;""</f>
        <v/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/>
      </c>
      <c r="N207" s="768"/>
      <c r="O207" s="752" t="str">
        <f>VLOOKUP($C202,'2026年度(M2後期)'!$B$5:$N$207,COLUMN('2026年度(M2後期)'!$E$5),0)&amp;""</f>
        <v/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/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/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/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/>
      </c>
      <c r="D215" s="752"/>
      <c r="E215" s="757" t="str">
        <f>VLOOKUP($C202,'2026年度(2年後期)'!$B$5:$N$207,COLUMN('2026年度(2年後期)'!$G$5),0)&amp;""</f>
        <v/>
      </c>
      <c r="F215" s="752"/>
      <c r="G215" s="757" t="str">
        <f>VLOOKUP($C202,'2026年度(3年後期)'!$B$5:$N$207,COLUMN('2026年度(3年後期)'!$G$5),0)&amp;""</f>
        <v/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/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/>
      </c>
      <c r="T215" s="752"/>
      <c r="U215" s="32"/>
      <c r="W215" s="1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/>
      </c>
      <c r="D219" s="752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/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/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/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94"/>
      <c r="J222" s="759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23"/>
      <c r="B227" s="24"/>
      <c r="C227" s="777">
        <f>C202+1</f>
        <v>46397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5">
        <f>C227</f>
        <v>46397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/>
      </c>
      <c r="D240" s="752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/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/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/>
      </c>
      <c r="T240" s="752"/>
      <c r="Z240" s="755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/>
      </c>
      <c r="D241" s="748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/>
      </c>
      <c r="D242" s="748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/>
      </c>
      <c r="D244" s="752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/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/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/>
      </c>
      <c r="T244" s="752"/>
      <c r="Z244" s="755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49" t="str">
        <f>IFERROR(VLOOKUP(C244,科目・教員!$A$2:$B$342,2,0),"")</f>
        <v/>
      </c>
      <c r="D245" s="748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/>
      </c>
      <c r="D246" s="748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23"/>
      <c r="B252" s="24"/>
      <c r="C252" s="777">
        <f>C227+1</f>
        <v>46398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45">
        <f>C252</f>
        <v>46398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.75">
      <c r="A277" s="5"/>
      <c r="B277" s="6"/>
      <c r="C277" s="791">
        <f>C252+1</f>
        <v>46399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46399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>領域別実習</v>
      </c>
      <c r="H278" s="768"/>
      <c r="I278" s="870" t="str">
        <f>VLOOKUP($C277,'2026年度(4年後期)'!$B$5:$N$206,COLUMN('2026年度(4年後期)'!$C$5),0)&amp;""</f>
        <v>政策医療看護論Ⅱ　期末試験</v>
      </c>
      <c r="J278" s="820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>国際看護学演習A-Ⅰ
精神看護学演習A-Ⅱ
成育看護学演習A-Ⅱ・Ⅳ（小児）</v>
      </c>
      <c r="N278" s="769"/>
      <c r="O278" s="771" t="str">
        <f>VLOOKUP($C277,'2026年度(M2後期)'!$B$5:$N$207,COLUMN('2026年度(M2後期)'!$C$5),0)&amp;""</f>
        <v>特別研究</v>
      </c>
      <c r="P278" s="768"/>
      <c r="Q278" s="771" t="str">
        <f>VLOOKUP($C277,'2026年度(D1後期)'!$B$5:$N$207,COLUMN('2026年度(D1後期)'!$C$5),0)&amp;""</f>
        <v>成育看護学演習Ｂ
国際看護学演習Ｂ</v>
      </c>
      <c r="R278" s="768"/>
      <c r="S278" s="752" t="str">
        <f>VLOOKUP($C277,'2026年度(D23後期)'!$B$5:$N$207,COLUMN('2026年度(D23後期)'!$C$5),0)&amp;""</f>
        <v>特別研究</v>
      </c>
      <c r="T278" s="768"/>
      <c r="U278" s="20"/>
      <c r="V278" s="651" t="s">
        <v>308</v>
      </c>
      <c r="Z278" s="754" t="str">
        <f>A278</f>
        <v xml:space="preserve">１時限（09：20～10：50） </v>
      </c>
      <c r="AA278" s="733"/>
      <c r="AB278" s="733"/>
      <c r="AC278" s="733"/>
      <c r="AD278" s="733" t="s">
        <v>194</v>
      </c>
      <c r="AE278" s="733"/>
      <c r="AF278" s="733"/>
      <c r="AG278" s="733" t="s">
        <v>347</v>
      </c>
      <c r="AH278" s="733"/>
      <c r="AI278" s="733"/>
      <c r="AJ278" s="733"/>
      <c r="AK278" s="733"/>
      <c r="AL278" s="733"/>
      <c r="AM278" s="733" t="s">
        <v>309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 t="s">
        <v>429</v>
      </c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866" t="str">
        <f>IFERROR(VLOOKUP(I278,科目・教員!$A$2:$B$342,2,0),"")</f>
        <v/>
      </c>
      <c r="J279" s="818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V279" s="651" t="s">
        <v>309</v>
      </c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>母性:201　
地域・在宅：在宅実</v>
      </c>
      <c r="H280" s="761"/>
      <c r="I280" s="866" t="str">
        <f>VLOOKUP($C277,'2026年度(4年後期)'!$B$5:$N$206,COLUMN('2026年度(4年後期)'!$C$5)+1,0)&amp;""</f>
        <v>大講義室</v>
      </c>
      <c r="J280" s="818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V280" s="651" t="s">
        <v>312</v>
      </c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869"/>
      <c r="J281" s="861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V281" s="651" t="s">
        <v>313</v>
      </c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870" t="str">
        <f>VLOOKUP($C277,'2026年度(4年後期)'!$B$5:$N$206,COLUMN('2026年度(4年後期)'!$E$5),0)&amp;""</f>
        <v>看護管理論　期末試験</v>
      </c>
      <c r="J282" s="820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>国際看護学演習A-Ⅰ
精神看護学演習A-Ⅱ
成育看護学演習A-Ⅱ・Ⅳ（小児）</v>
      </c>
      <c r="N282" s="768"/>
      <c r="O282" s="752" t="str">
        <f>VLOOKUP($C277,'2026年度(M2後期)'!$B$5:$N$207,COLUMN('2026年度(M2後期)'!$E$5),0)&amp;""</f>
        <v>特別研究</v>
      </c>
      <c r="P282" s="768"/>
      <c r="Q282" s="752" t="str">
        <f>VLOOKUP($C277,'2026年度(D1後期)'!$B$5:$N$207,COLUMN('2026年度(D1後期)'!$E$5),0)&amp;""</f>
        <v>成育看護学演習Ｂ
国際看護学演習Ｂ</v>
      </c>
      <c r="R282" s="768"/>
      <c r="S282" s="752" t="str">
        <f>VLOOKUP($C277,'2026年度(D23後期)'!$B$5:$N$207,COLUMN('2026年度(D23後期)'!$E$5),0)&amp;""</f>
        <v>特別研究</v>
      </c>
      <c r="T282" s="768"/>
      <c r="Z282" s="755" t="str">
        <f>A282</f>
        <v>２時限（11：00～12：30）</v>
      </c>
      <c r="AA282" s="733"/>
      <c r="AB282" s="733"/>
      <c r="AC282" s="733"/>
      <c r="AD282" s="733" t="s">
        <v>194</v>
      </c>
      <c r="AE282" s="733"/>
      <c r="AF282" s="733"/>
      <c r="AG282" s="733" t="s">
        <v>347</v>
      </c>
      <c r="AH282" s="733"/>
      <c r="AI282" s="733"/>
      <c r="AJ282" s="733"/>
      <c r="AK282" s="733"/>
      <c r="AL282" s="733"/>
      <c r="AM282" s="733" t="s">
        <v>309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 t="s">
        <v>430</v>
      </c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866" t="str">
        <f>IFERROR(VLOOKUP(I282,科目・教員!$A$2:$B$342,2,0),"")</f>
        <v/>
      </c>
      <c r="J283" s="818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>母性:201　
地域・在宅：在宅実</v>
      </c>
      <c r="H284" s="761"/>
      <c r="I284" s="866" t="str">
        <f>VLOOKUP($C277,'2026年度(4年後期)'!$B$5:$N$206,COLUMN('2026年度(4年後期)'!$E$5)+1,0)&amp;""</f>
        <v>大講義室</v>
      </c>
      <c r="J284" s="818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869"/>
      <c r="J285" s="862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 t="s">
        <v>309</v>
      </c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>成育看護学演習A-Ⅱ（小児）</v>
      </c>
      <c r="N290" s="752"/>
      <c r="O290" s="753" t="str">
        <f>VLOOKUP($C277,'2026年度(M2後期)'!$B$5:$N$207,COLUMN('2026年度(M2後期)'!$G$5),0)&amp;""</f>
        <v>特別研究</v>
      </c>
      <c r="P290" s="752"/>
      <c r="Q290" s="753" t="str">
        <f>VLOOKUP($C277,'2026年度(D1後期)'!$B$5:$N$207,COLUMN('2026年度(D1後期)'!$G$5),0)&amp;""</f>
        <v>感染管理看護学演習Ｂ
成人看護学演習Ｂ</v>
      </c>
      <c r="R290" s="752"/>
      <c r="S290" s="753" t="str">
        <f>VLOOKUP($C277,'2026年度(D23後期)'!$B$5:$N$207,COLUMN('2026年度(D23後期)'!$G$5),0)&amp;""</f>
        <v>特別研究</v>
      </c>
      <c r="T290" s="752"/>
      <c r="V290" s="622" t="s">
        <v>88</v>
      </c>
      <c r="Z290" s="755" t="str">
        <f>A290</f>
        <v>３時限（13：30～15：00）</v>
      </c>
      <c r="AA290" s="733"/>
      <c r="AB290" s="733"/>
      <c r="AC290" s="733"/>
      <c r="AD290" s="733" t="s">
        <v>194</v>
      </c>
      <c r="AE290" s="733"/>
      <c r="AF290" s="733"/>
      <c r="AG290" s="733"/>
      <c r="AH290" s="733"/>
      <c r="AI290" s="733"/>
      <c r="AJ290" s="733"/>
      <c r="AK290" s="733"/>
      <c r="AL290" s="733"/>
      <c r="AM290" s="733" t="s">
        <v>309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 t="s">
        <v>166</v>
      </c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V291" s="622" t="s">
        <v>261</v>
      </c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>地域・在宅：在宅実</v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V292" s="622" t="s">
        <v>166</v>
      </c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V293" s="622" t="s">
        <v>192</v>
      </c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>成育看護学演習A-Ⅱ（小児）</v>
      </c>
      <c r="N294" s="752"/>
      <c r="O294" s="753" t="str">
        <f>VLOOKUP($C277,'2026年度(M2後期)'!$B$5:$N$207,COLUMN('2026年度(M2後期)'!$I$5),0)&amp;""</f>
        <v>特別研究</v>
      </c>
      <c r="P294" s="752"/>
      <c r="Q294" s="753" t="str">
        <f>VLOOKUP($C277,'2026年度(D1後期)'!$B$5:$N$207,COLUMN('2026年度(D1後期)'!$I$5),0)&amp;""</f>
        <v>感染管理看護学演習Ｂ
成人看護学演習Ｂ</v>
      </c>
      <c r="R294" s="752"/>
      <c r="S294" s="753" t="str">
        <f>VLOOKUP($C277,'2026年度(D23後期)'!$B$5:$N$207,COLUMN('2026年度(D23後期)'!$I$5),0)&amp;""</f>
        <v>特別研究</v>
      </c>
      <c r="T294" s="752"/>
      <c r="Z294" s="755" t="str">
        <f>A294</f>
        <v>４時限（15：10～16：40）</v>
      </c>
      <c r="AA294" s="733"/>
      <c r="AB294" s="733"/>
      <c r="AC294" s="733"/>
      <c r="AD294" s="733" t="s">
        <v>194</v>
      </c>
      <c r="AE294" s="733"/>
      <c r="AF294" s="733"/>
      <c r="AG294" s="733"/>
      <c r="AH294" s="733"/>
      <c r="AI294" s="733"/>
      <c r="AJ294" s="733"/>
      <c r="AK294" s="733"/>
      <c r="AL294" s="733"/>
      <c r="AM294" s="733" t="s">
        <v>309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>地域・在宅：在宅実</v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 t="s">
        <v>309</v>
      </c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5"/>
      <c r="B302" s="6"/>
      <c r="C302" s="791">
        <f>C277+1</f>
        <v>46400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42">
        <f>C302</f>
        <v>46400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870" t="str">
        <f>VLOOKUP($C302,'2026年度(2年後期)'!$B$5:$N$207,COLUMN('2026年度(2年後期)'!$C$5),0)&amp;""</f>
        <v>英語S　期末試験
(4年期末試験に合わせる)</v>
      </c>
      <c r="F303" s="820"/>
      <c r="G303" s="771" t="str">
        <f>VLOOKUP($C302,'2026年度(3年後期)'!$B$5:$N$207,COLUMN('2026年度(3年後期)'!$C$5),0)&amp;""</f>
        <v>領域別実習</v>
      </c>
      <c r="H303" s="768"/>
      <c r="I303" s="870" t="str">
        <f>VLOOKUP($C302,'2026年度(4年後期)'!$B$5:$N$206,COLUMN('2026年度(4年後期)'!$C$5),0)&amp;""</f>
        <v>災害看護論　期末試験</v>
      </c>
      <c r="J303" s="820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>長寿看護学演習A-Ⅰ
成育看護学演習A-Ⅳ（母性）</v>
      </c>
      <c r="N303" s="769"/>
      <c r="O303" s="771" t="str">
        <f>VLOOKUP($C302,'2026年度(M2後期)'!$B$5:$N$207,COLUMN('2026年度(M2後期)'!$C$5),0)&amp;""</f>
        <v>特別研究</v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>特別研究</v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 t="s">
        <v>431</v>
      </c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347</v>
      </c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 t="s">
        <v>432</v>
      </c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866" t="str">
        <f>IFERROR(VLOOKUP(E303,科目・教員!$A$2:$B$342,2,0),"")</f>
        <v/>
      </c>
      <c r="F304" s="818"/>
      <c r="G304" s="762" t="str">
        <f>IFERROR(VLOOKUP(G303,科目・教員!$A$2:$B$342,2,0),"")</f>
        <v/>
      </c>
      <c r="H304" s="761"/>
      <c r="I304" s="866" t="str">
        <f>IFERROR(VLOOKUP(I303,科目・教員!$A$2:$B$342,2,0),"")</f>
        <v/>
      </c>
      <c r="J304" s="818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866" t="str">
        <f>VLOOKUP($C302,'2026年度(2年後期)'!$B$5:$N$207,COLUMN('2026年度(2年後期)'!$C$5)+1,0)&amp;""</f>
        <v>103</v>
      </c>
      <c r="F305" s="818"/>
      <c r="G305" s="762" t="str">
        <f>VLOOKUP($C302,'2026年度(3年後期)'!$B$5:$N$207,COLUMN('2026年度(3年後期)'!$C$5)+1,0)&amp;""</f>
        <v>母性:301</v>
      </c>
      <c r="H305" s="761"/>
      <c r="I305" s="866" t="str">
        <f>VLOOKUP($C302,'2026年度(4年後期)'!$B$5:$N$206,COLUMN('2026年度(4年後期)'!$C$5)+1,0)&amp;""</f>
        <v>大講義室</v>
      </c>
      <c r="J305" s="818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46"/>
      <c r="D306" s="765"/>
      <c r="E306" s="869"/>
      <c r="F306" s="861"/>
      <c r="G306" s="743"/>
      <c r="H306" s="765"/>
      <c r="I306" s="869"/>
      <c r="J306" s="861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800" t="str">
        <f>VLOOKUP($C302,'2026年度(2年後期)'!$B$5:$N$207,COLUMN('2026年度(2年後期)'!$E$5),0)&amp;""</f>
        <v>英語Ⅳ</v>
      </c>
      <c r="F307" s="788"/>
      <c r="G307" s="771" t="str">
        <f>VLOOKUP($C302,'2026年度(3年後期)'!$B$5:$N$207,COLUMN('2026年度(3年後期)'!$E$5),0)&amp;""</f>
        <v>領域別実習</v>
      </c>
      <c r="H307" s="768"/>
      <c r="I307" s="870" t="str">
        <f>VLOOKUP($C302,'2026年度(4年後期)'!$B$5:$N$206,COLUMN('2026年度(4年後期)'!$E$5),0)&amp;""</f>
        <v>医療政策学　期末試験</v>
      </c>
      <c r="J307" s="820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>長寿看護学演習A-Ⅰ
成育看護学演習A-Ⅳ（母性）</v>
      </c>
      <c r="N307" s="768"/>
      <c r="O307" s="752" t="str">
        <f>VLOOKUP($C302,'2026年度(M2後期)'!$B$5:$N$207,COLUMN('2026年度(M2後期)'!$E$5),0)&amp;""</f>
        <v>特別研究</v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>特別研究</v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 t="s">
        <v>146</v>
      </c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347</v>
      </c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 t="s">
        <v>433</v>
      </c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99" t="str">
        <f>IFERROR(VLOOKUP(E307,科目・教員!$A$2:$B$342,2,0),"")</f>
        <v>ﾊﾟｳﾗ･ﾍﾞﾙｳﾞｧﾝｹﾙ</v>
      </c>
      <c r="F308" s="786"/>
      <c r="G308" s="762" t="str">
        <f>IFERROR(VLOOKUP(G307,科目・教員!$A$2:$B$342,2,0),"")</f>
        <v/>
      </c>
      <c r="H308" s="761"/>
      <c r="I308" s="866" t="str">
        <f>IFERROR(VLOOKUP(I307,科目・教員!$A$2:$B$342,2,0),"")</f>
        <v/>
      </c>
      <c r="J308" s="818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99" t="str">
        <f>VLOOKUP($C302,'2026年度(2年後期)'!$B$5:$N$207,COLUMN('2026年度(2年後期)'!$E$5)+1,0)&amp;""</f>
        <v>201</v>
      </c>
      <c r="F309" s="786"/>
      <c r="G309" s="762" t="str">
        <f>VLOOKUP($C302,'2026年度(3年後期)'!$B$5:$N$207,COLUMN('2026年度(3年後期)'!$E$5)+1,0)&amp;""</f>
        <v>母性:301</v>
      </c>
      <c r="H309" s="761"/>
      <c r="I309" s="866" t="str">
        <f>VLOOKUP($C302,'2026年度(4年後期)'!$B$5:$N$206,COLUMN('2026年度(4年後期)'!$E$5)+1,0)&amp;""</f>
        <v>大講義室</v>
      </c>
      <c r="J309" s="818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46"/>
      <c r="D310" s="744"/>
      <c r="E310" s="779" t="s">
        <v>147</v>
      </c>
      <c r="F310" s="780"/>
      <c r="G310" s="743"/>
      <c r="H310" s="744"/>
      <c r="I310" s="869"/>
      <c r="J310" s="862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>母性看護援助論Ⅱ</v>
      </c>
      <c r="F315" s="752"/>
      <c r="G315" s="757" t="str">
        <f>VLOOKUP($C302,'2026年度(3年後期)'!$B$5:$N$207,COLUMN('2026年度(3年後期)'!$G$5),0)&amp;""</f>
        <v>領域別実習</v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>特別研究</v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>特別研究</v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 t="s">
        <v>390</v>
      </c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>池田　真弓</v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>201</v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871" t="str">
        <f>VLOOKUP($C302,'2026年度(2年後期)'!$B$5:$N$207,COLUMN('2026年度(2年後期)'!$I$5),0)&amp;""</f>
        <v>成人看護援助論Ⅱ
中間試験　追再試</v>
      </c>
      <c r="F319" s="813"/>
      <c r="G319" s="757" t="str">
        <f>VLOOKUP($C302,'2026年度(3年後期)'!$B$5:$N$207,COLUMN('2026年度(3年後期)'!$I$5),0)&amp;""</f>
        <v>領域別実習</v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>特別研究</v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>特別研究</v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 t="s">
        <v>434</v>
      </c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872" t="str">
        <f>IFERROR(VLOOKUP(E319,科目・教員!$A$2:$B$342,2,0),"")</f>
        <v/>
      </c>
      <c r="F320" s="811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872" t="str">
        <f>VLOOKUP($C302,'2026年度(2年後期)'!$B$5:$N$207,COLUMN('2026年度(2年後期)'!$I$5)+1,0)&amp;""</f>
        <v>203</v>
      </c>
      <c r="F321" s="811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869"/>
      <c r="F322" s="862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5"/>
      <c r="B327" s="6"/>
      <c r="C327" s="791">
        <f>C302+1</f>
        <v>46401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42">
        <f>C327</f>
        <v>46401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>疾病・病態論Ⅰ</v>
      </c>
      <c r="D328" s="768"/>
      <c r="E328" s="771" t="str">
        <f>VLOOKUP($C327,'2026年度(2年後期)'!$B$5:$N$207,COLUMN('2026年度(2年後期)'!$C$5),0)&amp;""</f>
        <v>成人看護援助論Ⅱ</v>
      </c>
      <c r="F328" s="768"/>
      <c r="G328" s="771" t="str">
        <f>VLOOKUP($C327,'2026年度(3年後期)'!$B$5:$N$207,COLUMN('2026年度(3年後期)'!$C$5),0)&amp;""</f>
        <v>領域別実習</v>
      </c>
      <c r="H328" s="768"/>
      <c r="I328" s="771" t="str">
        <f>VLOOKUP($C327,'2026年度(4年後期)'!$B$5:$N$206,COLUMN('2026年度(4年後期)'!$C$5),0)&amp;""</f>
        <v>総合学習</v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>がん看護学演習A-Ⅲ</v>
      </c>
      <c r="N328" s="769"/>
      <c r="O328" s="771" t="str">
        <f>VLOOKUP($C327,'2026年度(M2後期)'!$B$5:$N$207,COLUMN('2026年度(M2後期)'!$C$5),0)&amp;""</f>
        <v>特別研究</v>
      </c>
      <c r="P328" s="768"/>
      <c r="Q328" s="771" t="str">
        <f>VLOOKUP($C327,'2026年度(D1後期)'!$B$5:$N$207,COLUMN('2026年度(D1後期)'!$C$5),0)&amp;""</f>
        <v>看護情報・管理学演習Ｂ
長寿看護学演習Ｂ</v>
      </c>
      <c r="R328" s="768"/>
      <c r="S328" s="752" t="str">
        <f>VLOOKUP($C327,'2026年度(D23後期)'!$B$5:$N$207,COLUMN('2026年度(D23後期)'!$C$5),0)&amp;""</f>
        <v>特別研究</v>
      </c>
      <c r="T328" s="768"/>
      <c r="U328" s="46"/>
      <c r="Z328" s="754" t="str">
        <f>A328</f>
        <v xml:space="preserve">１時限（09：20～10：50） </v>
      </c>
      <c r="AA328" s="733" t="s">
        <v>386</v>
      </c>
      <c r="AB328" s="733"/>
      <c r="AC328" s="733"/>
      <c r="AD328" s="733"/>
      <c r="AE328" s="733"/>
      <c r="AF328" s="733"/>
      <c r="AG328" s="733" t="s">
        <v>92</v>
      </c>
      <c r="AH328" s="733"/>
      <c r="AI328" s="733"/>
      <c r="AJ328" s="733"/>
      <c r="AK328" s="733"/>
      <c r="AL328" s="733"/>
      <c r="AM328" s="733" t="s">
        <v>347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 t="s">
        <v>347</v>
      </c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 t="s">
        <v>369</v>
      </c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>水野　正之</v>
      </c>
      <c r="D329" s="761"/>
      <c r="E329" s="762" t="str">
        <f>IFERROR(VLOOKUP(E328,科目・教員!$A$2:$B$342,2,0),"")</f>
        <v>藤澤　雄太</v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>101</v>
      </c>
      <c r="D330" s="761"/>
      <c r="E330" s="762" t="str">
        <f>VLOOKUP($C327,'2026年度(2年後期)'!$B$5:$N$207,COLUMN('2026年度(2年後期)'!$C$5)+1,0)&amp;""</f>
        <v>201</v>
      </c>
      <c r="F330" s="761"/>
      <c r="G330" s="762" t="str">
        <f>VLOOKUP($C327,'2026年度(3年後期)'!$B$5:$N$207,COLUMN('2026年度(3年後期)'!$C$5)+1,0)&amp;""</f>
        <v>母性:301･母小実</v>
      </c>
      <c r="H330" s="761"/>
      <c r="I330" s="762" t="str">
        <f>VLOOKUP($C327,'2026年度(4年後期)'!$B$5:$N$206,COLUMN('2026年度(4年後期)'!$C$5)+1,0)&amp;""</f>
        <v>大講義室</v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>人体の構造と機能Ⅲ</v>
      </c>
      <c r="D332" s="768"/>
      <c r="E332" s="771" t="str">
        <f>VLOOKUP($C327,'2026年度(2年後期)'!$B$5:$N$207,COLUMN('2026年度(2年後期)'!$E$5),0)&amp;""</f>
        <v>生活援助論Ⅳ</v>
      </c>
      <c r="F332" s="768"/>
      <c r="G332" s="771" t="str">
        <f>VLOOKUP($C327,'2026年度(3年後期)'!$B$5:$N$207,COLUMN('2026年度(3年後期)'!$E$5),0)&amp;""</f>
        <v>領域別実習</v>
      </c>
      <c r="H332" s="768"/>
      <c r="I332" s="771" t="str">
        <f>VLOOKUP($C327,'2026年度(4年後期)'!$B$5:$N$206,COLUMN('2026年度(4年後期)'!$E$5),0)&amp;""</f>
        <v>総合学習</v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>がん看護学演習A-Ⅲ</v>
      </c>
      <c r="N332" s="768"/>
      <c r="O332" s="752" t="str">
        <f>VLOOKUP($C327,'2026年度(M2後期)'!$B$5:$N$207,COLUMN('2026年度(M2後期)'!$E$5),0)&amp;""</f>
        <v>特別研究</v>
      </c>
      <c r="P332" s="768"/>
      <c r="Q332" s="752" t="str">
        <f>VLOOKUP($C327,'2026年度(D1後期)'!$B$5:$N$207,COLUMN('2026年度(D1後期)'!$E$5),0)&amp;""</f>
        <v>看護情報・管理学演習Ｂ
長寿看護学演習Ｂ</v>
      </c>
      <c r="R332" s="768"/>
      <c r="S332" s="752" t="str">
        <f>VLOOKUP($C327,'2026年度(D23後期)'!$B$5:$N$207,COLUMN('2026年度(D23後期)'!$E$5),0)&amp;""</f>
        <v>特別研究</v>
      </c>
      <c r="T332" s="768"/>
      <c r="U332" s="21"/>
      <c r="Z332" s="755" t="str">
        <f>A332</f>
        <v>２時限（11：00～12：30）</v>
      </c>
      <c r="AA332" s="733" t="s">
        <v>91</v>
      </c>
      <c r="AB332" s="733"/>
      <c r="AC332" s="733"/>
      <c r="AD332" s="733"/>
      <c r="AE332" s="733"/>
      <c r="AF332" s="733"/>
      <c r="AG332" s="733" t="s">
        <v>195</v>
      </c>
      <c r="AH332" s="733"/>
      <c r="AI332" s="733"/>
      <c r="AJ332" s="733"/>
      <c r="AK332" s="733"/>
      <c r="AL332" s="733"/>
      <c r="AM332" s="733" t="s">
        <v>347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 t="s">
        <v>347</v>
      </c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 t="s">
        <v>369</v>
      </c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>本間　典子</v>
      </c>
      <c r="D333" s="761"/>
      <c r="E333" s="762" t="str">
        <f>IFERROR(VLOOKUP(E332,科目・教員!$A$2:$B$342,2,0),"")</f>
        <v>矢富　有見子</v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>101</v>
      </c>
      <c r="D334" s="761"/>
      <c r="E334" s="762" t="str">
        <f>VLOOKUP($C327,'2026年度(2年後期)'!$B$5:$N$207,COLUMN('2026年度(2年後期)'!$E$5)+1,0)&amp;""</f>
        <v>201</v>
      </c>
      <c r="F334" s="761"/>
      <c r="G334" s="762" t="str">
        <f>VLOOKUP($C327,'2026年度(3年後期)'!$B$5:$N$207,COLUMN('2026年度(3年後期)'!$E$5)+1,0)&amp;""</f>
        <v>母性:301･母小実</v>
      </c>
      <c r="H334" s="761"/>
      <c r="I334" s="762" t="str">
        <f>VLOOKUP($C327,'2026年度(4年後期)'!$B$5:$N$206,COLUMN('2026年度(4年後期)'!$E$5)+1,0)&amp;""</f>
        <v>大講義室</v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>免疫と健康</v>
      </c>
      <c r="D340" s="752"/>
      <c r="E340" s="757" t="str">
        <f>VLOOKUP($C327,'2026年度(2年後期)'!$B$5:$N$207,COLUMN('2026年度(2年後期)'!$G$5),0)&amp;""</f>
        <v>母性看護援助論Ⅱ</v>
      </c>
      <c r="F340" s="752"/>
      <c r="G340" s="757" t="str">
        <f>VLOOKUP($C327,'2026年度(3年後期)'!$B$5:$N$207,COLUMN('2026年度(3年後期)'!$G$5),0)&amp;""</f>
        <v>領域別実習</v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>特別研究</v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>特別研究</v>
      </c>
      <c r="T340" s="752"/>
      <c r="U340" s="21"/>
      <c r="Z340" s="755" t="str">
        <f>A340</f>
        <v>３時限（13：30～15：00）</v>
      </c>
      <c r="AA340" s="733" t="s">
        <v>383</v>
      </c>
      <c r="AB340" s="733"/>
      <c r="AC340" s="733"/>
      <c r="AD340" s="733"/>
      <c r="AE340" s="733"/>
      <c r="AF340" s="733"/>
      <c r="AG340" s="733" t="s">
        <v>401</v>
      </c>
      <c r="AH340" s="733"/>
      <c r="AI340" s="733"/>
      <c r="AJ340" s="733"/>
      <c r="AK340" s="733"/>
      <c r="AL340" s="733"/>
      <c r="AM340" s="733" t="s">
        <v>347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 t="s">
        <v>347</v>
      </c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>森　那美子</v>
      </c>
      <c r="D341" s="748"/>
      <c r="E341" s="750" t="str">
        <f>IFERROR(VLOOKUP(E340,科目・教員!$A$2:$B$342,2,0),"")</f>
        <v>池田　真弓</v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>101</v>
      </c>
      <c r="D342" s="748"/>
      <c r="E342" s="750" t="str">
        <f>VLOOKUP($C327,'2026年度(2年後期)'!$B$5:$N$207,COLUMN('2026年度(2年後期)'!$G$5)+1,0)&amp;""</f>
        <v>201</v>
      </c>
      <c r="F342" s="748"/>
      <c r="G342" s="750" t="str">
        <f>VLOOKUP($C327,'2026年度(3年後期)'!$B$5:$N$207,COLUMN('2026年度(3年後期)'!$G$5)+1,0)&amp;""</f>
        <v>母性:301･母小実</v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>人間関係論</v>
      </c>
      <c r="D344" s="752"/>
      <c r="E344" s="757" t="str">
        <f>VLOOKUP($C327,'2026年度(2年後期)'!$B$5:$N$207,COLUMN('2026年度(2年後期)'!$I$5),0)&amp;""</f>
        <v>薬物療法と看護</v>
      </c>
      <c r="F344" s="752"/>
      <c r="G344" s="757" t="str">
        <f>VLOOKUP($C327,'2026年度(3年後期)'!$B$5:$N$207,COLUMN('2026年度(3年後期)'!$I$5),0)&amp;""</f>
        <v>領域別実習</v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>特別研究</v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>特別研究</v>
      </c>
      <c r="T344" s="752"/>
      <c r="U344" s="21"/>
      <c r="Z344" s="755" t="str">
        <f>A344</f>
        <v>４時限（15：10～16：40）</v>
      </c>
      <c r="AA344" s="733" t="s">
        <v>158</v>
      </c>
      <c r="AB344" s="733"/>
      <c r="AC344" s="733"/>
      <c r="AD344" s="733"/>
      <c r="AE344" s="733"/>
      <c r="AF344" s="733"/>
      <c r="AG344" s="733" t="s">
        <v>211</v>
      </c>
      <c r="AH344" s="733"/>
      <c r="AI344" s="733"/>
      <c r="AJ344" s="733"/>
      <c r="AK344" s="733"/>
      <c r="AL344" s="733"/>
      <c r="AM344" s="733" t="s">
        <v>347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 t="s">
        <v>347</v>
      </c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>小島　優子</v>
      </c>
      <c r="D345" s="748"/>
      <c r="E345" s="750" t="str">
        <f>IFERROR(VLOOKUP(E344,科目・教員!$A$2:$B$342,2,0),"")</f>
        <v>本間　典子</v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>101</v>
      </c>
      <c r="D346" s="748"/>
      <c r="E346" s="750" t="str">
        <f>VLOOKUP($C327,'2026年度(2年後期)'!$B$5:$N$207,COLUMN('2026年度(2年後期)'!$I$5)+1,0)&amp;""</f>
        <v>201</v>
      </c>
      <c r="F346" s="748"/>
      <c r="G346" s="750" t="str">
        <f>VLOOKUP($C327,'2026年度(3年後期)'!$B$5:$N$207,COLUMN('2026年度(3年後期)'!$I$5)+1,0)&amp;""</f>
        <v>母性:301･母小実</v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58"/>
      <c r="D347" s="759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812" t="str">
        <f>VLOOKUP($C327,'2026年度(1年後期)'!$B$5:$N$207,COLUMN('2026年度(1年後期)'!$K$5),0)&amp;""</f>
        <v>法と社会　追再試</v>
      </c>
      <c r="D348" s="813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 t="s">
        <v>435</v>
      </c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810" t="str">
        <f>IFERROR(VLOOKUP(C348,科目・教員!$A$2:$B$342,2,0),"")</f>
        <v/>
      </c>
      <c r="D349" s="811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810" t="str">
        <f>VLOOKUP($C327,'2026年度(1年後期)'!$B$5:$N$207,COLUMN('2026年度(1年後期)'!$K$5)+1,0)&amp;""</f>
        <v>103</v>
      </c>
      <c r="D350" s="811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867"/>
      <c r="D351" s="868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46402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46402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51" t="str">
        <f>VLOOKUP($C352,'2026年度(1年後期)'!$B$5:$N$207,COLUMN('2026年度(1年後期)'!$C$5),0)&amp;""</f>
        <v/>
      </c>
      <c r="D353" s="752"/>
      <c r="E353" s="771" t="str">
        <f>VLOOKUP($C352,'2026年度(2年後期)'!$B$5:$N$207,COLUMN('2026年度(2年後期)'!$C$5),0)&amp;""</f>
        <v>老年看護学概論</v>
      </c>
      <c r="F353" s="768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がん看護学演習A-Ⅲ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>特別研究</v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 t="s">
        <v>347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 t="s">
        <v>347</v>
      </c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 t="s">
        <v>314</v>
      </c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49" t="str">
        <f>IFERROR(VLOOKUP(C353,科目・教員!$A$2:$B$342,2,0),"")</f>
        <v/>
      </c>
      <c r="D354" s="748"/>
      <c r="E354" s="762" t="str">
        <f>IFERROR(VLOOKUP(E353,科目・教員!$A$2:$B$342,2,0),"")</f>
        <v>綿貫　成明</v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49" t="str">
        <f>VLOOKUP($C352,'2026年度(1年後期)'!$B$5:$N$207,COLUMN('2026年度(1年後期)'!$C$5)+1,0)&amp;""</f>
        <v/>
      </c>
      <c r="D355" s="748"/>
      <c r="E355" s="762" t="str">
        <f>VLOOKUP($C352,'2026年度(2年後期)'!$B$5:$N$207,COLUMN('2026年度(2年後期)'!$C$5)+1,0)&amp;""</f>
        <v>大講義室</v>
      </c>
      <c r="F355" s="761"/>
      <c r="G355" s="762" t="str">
        <f>VLOOKUP($C352,'2026年度(3年後期)'!$B$5:$N$207,COLUMN('2026年度(3年後期)'!$C$5)+1,0)&amp;""</f>
        <v>母性:301･母小実</v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46"/>
      <c r="D356" s="744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51" t="str">
        <f>VLOOKUP($C352,'2026年度(1年後期)'!$B$5:$N$207,COLUMN('2026年度(1年後期)'!$E$5),0)&amp;""</f>
        <v/>
      </c>
      <c r="D357" s="752"/>
      <c r="E357" s="771" t="str">
        <f>VLOOKUP($C352,'2026年度(2年後期)'!$B$5:$N$207,COLUMN('2026年度(2年後期)'!$E$5),0)&amp;""</f>
        <v>母性看護援助論Ⅱ</v>
      </c>
      <c r="F357" s="76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がん看護学演習A-Ⅲ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>特別研究</v>
      </c>
      <c r="T357" s="768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 t="s">
        <v>347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347</v>
      </c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 t="s">
        <v>401</v>
      </c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49" t="str">
        <f>IFERROR(VLOOKUP(C357,科目・教員!$A$2:$B$342,2,0),"")</f>
        <v/>
      </c>
      <c r="D358" s="748"/>
      <c r="E358" s="762" t="str">
        <f>IFERROR(VLOOKUP(E357,科目・教員!$A$2:$B$342,2,0),"")</f>
        <v>池田　真弓</v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49" t="str">
        <f>VLOOKUP($C352,'2026年度(1年後期)'!$B$5:$N$207,COLUMN('2026年度(1年後期)'!$E$5)+1,0)&amp;""</f>
        <v/>
      </c>
      <c r="D359" s="748"/>
      <c r="E359" s="762" t="str">
        <f>VLOOKUP($C352,'2026年度(2年後期)'!$B$5:$N$207,COLUMN('2026年度(2年後期)'!$E$5)+1,0)&amp;""</f>
        <v>大講義室</v>
      </c>
      <c r="F359" s="761"/>
      <c r="G359" s="762" t="str">
        <f>VLOOKUP($C352,'2026年度(3年後期)'!$B$5:$N$207,COLUMN('2026年度(3年後期)'!$E$5)+1,0)&amp;""</f>
        <v>母性:301･母小実</v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58"/>
      <c r="D360" s="759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>疫学・保健統計学Ⅱ</v>
      </c>
      <c r="D365" s="752"/>
      <c r="E365" s="757" t="str">
        <f>VLOOKUP($C352,'2026年度(2年後期)'!$B$5:$N$207,COLUMN('2026年度(2年後期)'!$G$5),0)&amp;""</f>
        <v>成人看護援助論Ⅱ</v>
      </c>
      <c r="F365" s="752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がん看護学演習A-Ⅳ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>特別研究</v>
      </c>
      <c r="T365" s="752"/>
      <c r="Z365" s="755" t="str">
        <f>A365</f>
        <v>３時限（13：30～15：00）</v>
      </c>
      <c r="AA365" s="733" t="s">
        <v>353</v>
      </c>
      <c r="AB365" s="733"/>
      <c r="AC365" s="733"/>
      <c r="AD365" s="733"/>
      <c r="AE365" s="733"/>
      <c r="AF365" s="733"/>
      <c r="AG365" s="733" t="s">
        <v>249</v>
      </c>
      <c r="AH365" s="733"/>
      <c r="AI365" s="733"/>
      <c r="AJ365" s="733"/>
      <c r="AK365" s="733"/>
      <c r="AL365" s="733"/>
      <c r="AM365" s="733" t="s">
        <v>347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347</v>
      </c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>柏木　公一</v>
      </c>
      <c r="D366" s="748"/>
      <c r="E366" s="750" t="str">
        <f>IFERROR(VLOOKUP(E365,科目・教員!$A$2:$B$342,2,0),"")</f>
        <v>藤澤　雄太</v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>101</v>
      </c>
      <c r="D367" s="748"/>
      <c r="E367" s="750" t="str">
        <f>VLOOKUP($C352,'2026年度(2年後期)'!$B$5:$N$207,COLUMN('2026年度(2年後期)'!$G$5)+1,0)&amp;""</f>
        <v>201</v>
      </c>
      <c r="F367" s="748"/>
      <c r="G367" s="750" t="str">
        <f>VLOOKUP($C352,'2026年度(3年後期)'!$B$5:$N$207,COLUMN('2026年度(3年後期)'!$G$5)+1,0)&amp;""</f>
        <v>母性:301･母小実</v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812" t="str">
        <f>VLOOKUP($C352,'2026年度(1年後期)'!$B$5:$N$207,COLUMN('2026年度(1年後期)'!$I$5),0)&amp;""</f>
        <v>人体の構造と機能Ⅳ　
追再試</v>
      </c>
      <c r="D369" s="813"/>
      <c r="E369" s="757" t="str">
        <f>VLOOKUP($C352,'2026年度(2年後期)'!$B$5:$N$207,COLUMN('2026年度(2年後期)'!$I$5),0)&amp;""</f>
        <v>精神看護学概論</v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がん看護学演習A-Ⅳ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>特別研究</v>
      </c>
      <c r="T369" s="752"/>
      <c r="Z369" s="755" t="str">
        <f>A369</f>
        <v>４時限（15：10～16：40）</v>
      </c>
      <c r="AA369" s="733"/>
      <c r="AB369" s="733"/>
      <c r="AC369" s="733" t="s">
        <v>436</v>
      </c>
      <c r="AD369" s="733"/>
      <c r="AE369" s="733"/>
      <c r="AF369" s="733"/>
      <c r="AG369" s="733" t="s">
        <v>210</v>
      </c>
      <c r="AH369" s="733"/>
      <c r="AI369" s="733"/>
      <c r="AJ369" s="733"/>
      <c r="AK369" s="733"/>
      <c r="AL369" s="733"/>
      <c r="AM369" s="733" t="s">
        <v>347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 t="s">
        <v>347</v>
      </c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810" t="str">
        <f>IFERROR(VLOOKUP(C369,科目・教員!$A$2:$B$342,2,0),"")</f>
        <v/>
      </c>
      <c r="D370" s="811"/>
      <c r="E370" s="750" t="str">
        <f>IFERROR(VLOOKUP(E369,科目・教員!$A$2:$B$342,2,0),"")</f>
        <v>森　真喜子</v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810" t="str">
        <f>VLOOKUP($C352,'2026年度(1年後期)'!$B$5:$N$207,COLUMN('2026年度(1年後期)'!$I$5)+1,0)&amp;""</f>
        <v>103</v>
      </c>
      <c r="D371" s="811"/>
      <c r="E371" s="750" t="str">
        <f>VLOOKUP($C352,'2026年度(2年後期)'!$B$5:$N$207,COLUMN('2026年度(2年後期)'!$I$5)+1,0)&amp;""</f>
        <v>201</v>
      </c>
      <c r="F371" s="748"/>
      <c r="G371" s="750" t="str">
        <f>VLOOKUP($C352,'2026年度(3年後期)'!$B$5:$N$207,COLUMN('2026年度(3年後期)'!$I$5)+1,0)&amp;""</f>
        <v>母性:301･母小実</v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860"/>
      <c r="D372" s="862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5"/>
      <c r="U372" s="579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23"/>
      <c r="B377" s="24"/>
      <c r="C377" s="777">
        <f>C352+1</f>
        <v>46403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45">
        <f>C377</f>
        <v>46403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/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/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/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/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/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/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/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/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58"/>
      <c r="D393" s="759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/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/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58"/>
      <c r="D397" s="759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">
      <c r="A402" s="23"/>
      <c r="B402" s="24"/>
      <c r="C402" s="777">
        <f>C377+1</f>
        <v>46404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45">
        <f>C402</f>
        <v>46404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/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/>
      </c>
      <c r="N403" s="769"/>
      <c r="O403" s="771" t="str">
        <f>VLOOKUP($C402,'2026年度(M2後期)'!$B$5:$N$207,COLUMN('2026年度(M2後期)'!$C$5),0)&amp;""</f>
        <v/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/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/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/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/>
      </c>
      <c r="N407" s="768"/>
      <c r="O407" s="752" t="str">
        <f>VLOOKUP($C402,'2026年度(M2後期)'!$B$5:$N$207,COLUMN('2026年度(M2後期)'!$E$5),0)&amp;""</f>
        <v/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/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/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/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/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/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/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/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/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/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/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46405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46405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87" t="str">
        <f>VLOOKUP($C427,'2026年度(1年後期)'!$B$5:$N$207,COLUMN('2026年度(1年後期)'!$C$5),0)&amp;""</f>
        <v>心と発達</v>
      </c>
      <c r="D428" s="788"/>
      <c r="E428" s="771" t="str">
        <f>VLOOKUP($C427,'2026年度(2年後期)'!$B$5:$N$207,COLUMN('2026年度(2年後期)'!$C$5),0)&amp;""</f>
        <v>精神看護学概論</v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870" t="str">
        <f>VLOOKUP($C427,'2026年度(4年後期)'!$B$5:$N$206,COLUMN('2026年度(4年後期)'!$C$5),0)&amp;""</f>
        <v>政策医療看護論Ⅱ　追再試</v>
      </c>
      <c r="J428" s="820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看護情報・管理学演習A-Ⅰ
感染管理看護学演習A-Ⅰ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 t="s">
        <v>282</v>
      </c>
      <c r="AB428" s="733"/>
      <c r="AC428" s="733"/>
      <c r="AD428" s="733"/>
      <c r="AE428" s="733"/>
      <c r="AF428" s="733"/>
      <c r="AG428" s="733" t="s">
        <v>210</v>
      </c>
      <c r="AH428" s="733"/>
      <c r="AI428" s="733"/>
      <c r="AJ428" s="733"/>
      <c r="AK428" s="733"/>
      <c r="AL428" s="733"/>
      <c r="AM428" s="733" t="s">
        <v>347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347</v>
      </c>
      <c r="AX428" s="733" t="s">
        <v>437</v>
      </c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85" t="str">
        <f>IFERROR(VLOOKUP(C428,科目・教員!$A$2:$B$342,2,0),"")</f>
        <v>松本　聡子</v>
      </c>
      <c r="D429" s="786"/>
      <c r="E429" s="762" t="str">
        <f>IFERROR(VLOOKUP(E428,科目・教員!$A$2:$B$342,2,0),"")</f>
        <v>森　真喜子</v>
      </c>
      <c r="F429" s="761"/>
      <c r="G429" s="762" t="str">
        <f>IFERROR(VLOOKUP(G428,科目・教員!$A$2:$B$342,2,0),"")</f>
        <v/>
      </c>
      <c r="H429" s="761"/>
      <c r="I429" s="866" t="str">
        <f>IFERROR(VLOOKUP(I428,科目・教員!$A$2:$B$342,2,0),"")</f>
        <v/>
      </c>
      <c r="J429" s="818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85" t="str">
        <f>VLOOKUP($C427,'2026年度(1年後期)'!$B$5:$N$207,COLUMN('2026年度(1年後期)'!$C$5)+1,0)&amp;""</f>
        <v>101</v>
      </c>
      <c r="D430" s="786"/>
      <c r="E430" s="762" t="str">
        <f>VLOOKUP($C427,'2026年度(2年後期)'!$B$5:$N$207,COLUMN('2026年度(2年後期)'!$C$5)+1,0)&amp;""</f>
        <v>201</v>
      </c>
      <c r="F430" s="761"/>
      <c r="G430" s="762" t="str">
        <f>VLOOKUP($C427,'2026年度(3年後期)'!$B$5:$N$207,COLUMN('2026年度(3年後期)'!$C$5)+1,0)&amp;""</f>
        <v>母性:301･母小実</v>
      </c>
      <c r="H430" s="761"/>
      <c r="I430" s="866" t="str">
        <f>VLOOKUP($C427,'2026年度(4年後期)'!$B$5:$N$206,COLUMN('2026年度(4年後期)'!$C$5)+1,0)&amp;""</f>
        <v>302</v>
      </c>
      <c r="J430" s="818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79" t="s">
        <v>284</v>
      </c>
      <c r="D431" s="780"/>
      <c r="E431" s="743"/>
      <c r="F431" s="765"/>
      <c r="G431" s="743"/>
      <c r="H431" s="765"/>
      <c r="I431" s="869"/>
      <c r="J431" s="861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生活援助論Ⅱ
自主練</v>
      </c>
      <c r="D432" s="768"/>
      <c r="E432" s="771" t="str">
        <f>VLOOKUP($C427,'2026年度(2年後期)'!$B$5:$N$207,COLUMN('2026年度(2年後期)'!$E$5),0)&amp;""</f>
        <v>成人看護援助論Ⅱ</v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870" t="str">
        <f>VLOOKUP($C427,'2026年度(4年後期)'!$B$5:$N$206,COLUMN('2026年度(4年後期)'!$E$5),0)&amp;""</f>
        <v>看護管理論　追再試</v>
      </c>
      <c r="J432" s="820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看護情報・管理学演習A-Ⅰ
感染管理看護学演習A-Ⅰ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30"/>
      <c r="Z432" s="755" t="str">
        <f>A432</f>
        <v>２時限（11：00～12：30）</v>
      </c>
      <c r="AA432" s="733"/>
      <c r="AB432" s="733"/>
      <c r="AC432" s="733" t="s">
        <v>438</v>
      </c>
      <c r="AD432" s="733"/>
      <c r="AE432" s="733"/>
      <c r="AF432" s="733"/>
      <c r="AG432" s="733" t="s">
        <v>249</v>
      </c>
      <c r="AH432" s="733"/>
      <c r="AI432" s="733"/>
      <c r="AJ432" s="733"/>
      <c r="AK432" s="733"/>
      <c r="AL432" s="733"/>
      <c r="AM432" s="733" t="s">
        <v>347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347</v>
      </c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>藤澤　雄太</v>
      </c>
      <c r="F433" s="761"/>
      <c r="G433" s="762" t="str">
        <f>IFERROR(VLOOKUP(G432,科目・教員!$A$2:$B$342,2,0),"")</f>
        <v/>
      </c>
      <c r="H433" s="761"/>
      <c r="I433" s="866" t="str">
        <f>IFERROR(VLOOKUP(I432,科目・教員!$A$2:$B$342,2,0),"")</f>
        <v/>
      </c>
      <c r="J433" s="818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30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/>
      </c>
      <c r="D434" s="761"/>
      <c r="E434" s="762" t="str">
        <f>VLOOKUP($C427,'2026年度(2年後期)'!$B$5:$N$207,COLUMN('2026年度(2年後期)'!$E$5)+1,0)&amp;""</f>
        <v>201</v>
      </c>
      <c r="F434" s="761"/>
      <c r="G434" s="762" t="str">
        <f>VLOOKUP($C427,'2026年度(3年後期)'!$B$5:$N$207,COLUMN('2026年度(3年後期)'!$E$5)+1,0)&amp;""</f>
        <v>母性:301･母小実</v>
      </c>
      <c r="H434" s="761"/>
      <c r="I434" s="866" t="str">
        <f>VLOOKUP($C427,'2026年度(4年後期)'!$B$5:$N$206,COLUMN('2026年度(4年後期)'!$E$5)+1,0)&amp;""</f>
        <v>103</v>
      </c>
      <c r="J434" s="818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3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869"/>
      <c r="J435" s="862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30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>免疫と健康</v>
      </c>
      <c r="D440" s="752"/>
      <c r="E440" s="806" t="str">
        <f>VLOOKUP($C427,'2026年度(2年後期)'!$B$5:$N$207,COLUMN('2026年度(2年後期)'!$G$5),0)&amp;""</f>
        <v>英語Ⅳ</v>
      </c>
      <c r="F440" s="784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>成人看護学演習A-Ⅰ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Z440" s="755" t="str">
        <f>A440</f>
        <v>３時限（13：30～15：00）</v>
      </c>
      <c r="AA440" s="733" t="s">
        <v>383</v>
      </c>
      <c r="AB440" s="733"/>
      <c r="AC440" s="733"/>
      <c r="AD440" s="733"/>
      <c r="AE440" s="733"/>
      <c r="AF440" s="733"/>
      <c r="AG440" s="733" t="s">
        <v>146</v>
      </c>
      <c r="AH440" s="733"/>
      <c r="AI440" s="733"/>
      <c r="AJ440" s="733"/>
      <c r="AK440" s="733"/>
      <c r="AL440" s="733"/>
      <c r="AM440" s="733" t="s">
        <v>347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347</v>
      </c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49" t="str">
        <f>IFERROR(VLOOKUP(C440,科目・教員!$A$2:$B$342,2,0),"")</f>
        <v>森　那美子</v>
      </c>
      <c r="D441" s="748"/>
      <c r="E441" s="805" t="str">
        <f>IFERROR(VLOOKUP(E440,科目・教員!$A$2:$B$342,2,0),"")</f>
        <v>ﾊﾟｳﾗ･ﾍﾞﾙｳﾞｧﾝｹﾙ</v>
      </c>
      <c r="F441" s="782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>101</v>
      </c>
      <c r="D442" s="748"/>
      <c r="E442" s="805" t="str">
        <f>VLOOKUP($C427,'2026年度(2年後期)'!$B$5:$N$207,COLUMN('2026年度(2年後期)'!$G$5)+1,0)&amp;""</f>
        <v>201</v>
      </c>
      <c r="F442" s="782"/>
      <c r="G442" s="750" t="str">
        <f>VLOOKUP($C427,'2026年度(3年後期)'!$B$5:$N$207,COLUMN('2026年度(3年後期)'!$G$5)+1,0)&amp;""</f>
        <v>母性:301･母小実</v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46"/>
      <c r="D443" s="744"/>
      <c r="E443" s="779" t="s">
        <v>147</v>
      </c>
      <c r="F443" s="780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83" t="str">
        <f>VLOOKUP($C427,'2026年度(1年後期)'!$B$5:$N$207,COLUMN('2026年度(1年後期)'!$I$5),0)&amp;""</f>
        <v>英語Ⅱ</v>
      </c>
      <c r="D444" s="784"/>
      <c r="E444" s="757" t="str">
        <f>VLOOKUP($C427,'2026年度(2年後期)'!$B$5:$N$207,COLUMN('2026年度(2年後期)'!$I$5),0)&amp;""</f>
        <v>母性看護援助論Ⅱ</v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>成人看護学演習A-Ⅰ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 t="s">
        <v>439</v>
      </c>
      <c r="AB444" s="733"/>
      <c r="AC444" s="733"/>
      <c r="AD444" s="733"/>
      <c r="AE444" s="733"/>
      <c r="AF444" s="733"/>
      <c r="AG444" s="733" t="s">
        <v>401</v>
      </c>
      <c r="AH444" s="733" t="s">
        <v>439</v>
      </c>
      <c r="AI444" s="733"/>
      <c r="AJ444" s="733"/>
      <c r="AK444" s="733"/>
      <c r="AL444" s="733"/>
      <c r="AM444" s="733" t="s">
        <v>347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347</v>
      </c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81" t="str">
        <f>IFERROR(VLOOKUP(C444,科目・教員!$A$2:$B$342,2,0),"")</f>
        <v>ﾊﾟｳﾗ･ﾍﾞﾙｳﾞｧﾝｹﾞﾙ
ｸﾘｽ･ﾊﾟｰﾊﾑ</v>
      </c>
      <c r="D445" s="782"/>
      <c r="E445" s="750" t="str">
        <f>IFERROR(VLOOKUP(E444,科目・教員!$A$2:$B$342,2,0),"")</f>
        <v>池田　真弓</v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81" t="str">
        <f>VLOOKUP($C427,'2026年度(1年後期)'!$B$5:$N$207,COLUMN('2026年度(1年後期)'!$I$5)+1,0)&amp;""</f>
        <v>AC：101　BD:202</v>
      </c>
      <c r="D446" s="782"/>
      <c r="E446" s="750" t="str">
        <f>VLOOKUP($C427,'2026年度(2年後期)'!$B$5:$N$207,COLUMN('2026年度(2年後期)'!$I$5)+1,0)&amp;""</f>
        <v>201</v>
      </c>
      <c r="F446" s="748"/>
      <c r="G446" s="750" t="str">
        <f>VLOOKUP($C427,'2026年度(3年後期)'!$B$5:$N$207,COLUMN('2026年度(3年後期)'!$I$5)+1,0)&amp;""</f>
        <v>母性:301･母小実</v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79" t="s">
        <v>147</v>
      </c>
      <c r="D447" s="780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46406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46406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>解剖体見学実習AB</v>
      </c>
      <c r="D453" s="768"/>
      <c r="E453" s="771" t="str">
        <f>VLOOKUP($C452,'2026年度(2年後期)'!$B$5:$N$207,COLUMN('2026年度(2年後期)'!$C$5),0)&amp;""</f>
        <v>生活援助論Ⅳ
(ABCD)</v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>国際看護学演習A-Ⅰ
精神看護学演習A-Ⅱ
成育看護学演習A-Ⅱ・Ⅳ（小児）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>成育看護学演習Ｂ
国際看護学演習Ｂ</v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Z453" s="754" t="str">
        <f>A453</f>
        <v xml:space="preserve">１時限（09：20～10：50） </v>
      </c>
      <c r="AA453" s="733" t="s">
        <v>440</v>
      </c>
      <c r="AB453" s="733"/>
      <c r="AC453" s="733"/>
      <c r="AD453" s="733"/>
      <c r="AE453" s="733"/>
      <c r="AF453" s="733"/>
      <c r="AG453" s="733" t="s">
        <v>336</v>
      </c>
      <c r="AH453" s="733" t="s">
        <v>336</v>
      </c>
      <c r="AI453" s="733"/>
      <c r="AJ453" s="733"/>
      <c r="AK453" s="733"/>
      <c r="AL453" s="733" t="s">
        <v>336</v>
      </c>
      <c r="AM453" s="733" t="s">
        <v>347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347</v>
      </c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>101</v>
      </c>
      <c r="D455" s="761"/>
      <c r="E455" s="762" t="str">
        <f>VLOOKUP($C452,'2026年度(2年後期)'!$B$5:$N$207,COLUMN('2026年度(2年後期)'!$C$5)+1,0)&amp;""</f>
        <v>201･202･基礎実</v>
      </c>
      <c r="F455" s="761"/>
      <c r="G455" s="762" t="str">
        <f>VLOOKUP($C452,'2026年度(3年後期)'!$B$5:$N$207,COLUMN('2026年度(3年後期)'!$C$5)+1,0)&amp;""</f>
        <v>母性:301･母小実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58"/>
      <c r="D456" s="803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>解剖体見学実習AB</v>
      </c>
      <c r="D457" s="768"/>
      <c r="E457" s="771" t="str">
        <f>VLOOKUP($C452,'2026年度(2年後期)'!$B$5:$N$207,COLUMN('2026年度(2年後期)'!$E$5),0)&amp;""</f>
        <v>生活援助論Ⅳ
(ABCD)</v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870" t="str">
        <f>VLOOKUP($C452,'2026年度(4年後期)'!$B$5:$N$206,COLUMN('2026年度(4年後期)'!$E$5),0)&amp;""</f>
        <v>医療政策学　追再試</v>
      </c>
      <c r="J457" s="820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>国際看護学演習A-Ⅰ
精神看護学演習A-Ⅱ
成育看護学演習A-Ⅱ・Ⅳ（小児）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>成育看護学演習Ｂ
国際看護学演習Ｂ</v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 t="s">
        <v>440</v>
      </c>
      <c r="AB457" s="733"/>
      <c r="AC457" s="733"/>
      <c r="AD457" s="733"/>
      <c r="AE457" s="733"/>
      <c r="AF457" s="733"/>
      <c r="AG457" s="733" t="s">
        <v>336</v>
      </c>
      <c r="AH457" s="733" t="s">
        <v>336</v>
      </c>
      <c r="AI457" s="733"/>
      <c r="AJ457" s="733"/>
      <c r="AK457" s="733"/>
      <c r="AL457" s="733" t="s">
        <v>336</v>
      </c>
      <c r="AM457" s="733" t="s">
        <v>347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347</v>
      </c>
      <c r="AX457" s="733" t="s">
        <v>441</v>
      </c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866" t="str">
        <f>IFERROR(VLOOKUP(I457,科目・教員!$A$2:$B$342,2,0),"")</f>
        <v/>
      </c>
      <c r="J458" s="818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>１０１・移動</v>
      </c>
      <c r="D459" s="761"/>
      <c r="E459" s="762" t="str">
        <f>VLOOKUP($C452,'2026年度(2年後期)'!$B$5:$N$207,COLUMN('2026年度(2年後期)'!$E$5)+1,0)&amp;""</f>
        <v>201･202･基礎実</v>
      </c>
      <c r="F459" s="761"/>
      <c r="G459" s="762" t="str">
        <f>VLOOKUP($C452,'2026年度(3年後期)'!$B$5:$N$207,COLUMN('2026年度(3年後期)'!$E$5)+1,0)&amp;""</f>
        <v>母性:301･母小実</v>
      </c>
      <c r="H459" s="761"/>
      <c r="I459" s="866" t="str">
        <f>VLOOKUP($C452,'2026年度(4年後期)'!$B$5:$N$206,COLUMN('2026年度(4年後期)'!$E$5)+1,0)&amp;""</f>
        <v>302</v>
      </c>
      <c r="J459" s="818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869"/>
      <c r="J460" s="862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>解剖体見学実習AB</v>
      </c>
      <c r="D465" s="752"/>
      <c r="E465" s="757" t="str">
        <f>VLOOKUP($C452,'2026年度(2年後期)'!$B$5:$N$207,COLUMN('2026年度(2年後期)'!$G$5),0)&amp;""</f>
        <v>地域･在宅看護学概論</v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>成育看護学演習A-Ⅱ（小児）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>感染管理看護学演習Ｂ
成人看護学演習Ｂ</v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V465" s="622" t="s">
        <v>88</v>
      </c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 t="s">
        <v>142</v>
      </c>
      <c r="AH465" s="733"/>
      <c r="AI465" s="733"/>
      <c r="AJ465" s="733"/>
      <c r="AK465" s="733"/>
      <c r="AL465" s="733"/>
      <c r="AM465" s="733" t="s">
        <v>347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347</v>
      </c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 t="s">
        <v>166</v>
      </c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>藤田　淳子</v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V466" s="622" t="s">
        <v>261</v>
      </c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>学外</v>
      </c>
      <c r="D467" s="748"/>
      <c r="E467" s="750" t="str">
        <f>VLOOKUP($C452,'2026年度(2年後期)'!$B$5:$N$207,COLUMN('2026年度(2年後期)'!$G$5)+1,0)&amp;""</f>
        <v>201</v>
      </c>
      <c r="F467" s="748"/>
      <c r="G467" s="750" t="str">
        <f>VLOOKUP($C452,'2026年度(3年後期)'!$B$5:$N$207,COLUMN('2026年度(3年後期)'!$G$5)+1,0)&amp;""</f>
        <v>母性:301･母小実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V467" s="622" t="s">
        <v>166</v>
      </c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V468" s="622" t="s">
        <v>192</v>
      </c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>解剖体見学実習AB</v>
      </c>
      <c r="D469" s="752"/>
      <c r="E469" s="757" t="str">
        <f>VLOOKUP($C452,'2026年度(2年後期)'!$B$5:$N$207,COLUMN('2026年度(2年後期)'!$I$5),0)&amp;""</f>
        <v>老年看護学概論</v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>成育看護学演習A-Ⅱ（小児）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>感染管理看護学演習Ｂ
成人看護学演習Ｂ</v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 t="s">
        <v>314</v>
      </c>
      <c r="AH469" s="733"/>
      <c r="AI469" s="733"/>
      <c r="AJ469" s="733"/>
      <c r="AK469" s="733"/>
      <c r="AL469" s="733"/>
      <c r="AM469" s="733" t="s">
        <v>347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347</v>
      </c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>綿貫　成明</v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>学外</v>
      </c>
      <c r="D471" s="748"/>
      <c r="E471" s="750" t="str">
        <f>VLOOKUP($C452,'2026年度(2年後期)'!$B$5:$N$207,COLUMN('2026年度(2年後期)'!$I$5)+1,0)&amp;""</f>
        <v>201</v>
      </c>
      <c r="F471" s="748"/>
      <c r="G471" s="750" t="str">
        <f>VLOOKUP($C452,'2026年度(3年後期)'!$B$5:$N$207,COLUMN('2026年度(3年後期)'!$I$5)+1,0)&amp;""</f>
        <v>母性:301･母小実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5"/>
      <c r="B477" s="6"/>
      <c r="C477" s="791">
        <f>C452+1</f>
        <v>46407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42">
        <f>C477</f>
        <v>46407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>母性看護援助論Ⅱ</v>
      </c>
      <c r="F478" s="768"/>
      <c r="G478" s="771" t="str">
        <f>VLOOKUP($C477,'2026年度(3年後期)'!$B$5:$N$207,COLUMN('2026年度(3年後期)'!$C$5),0)&amp;""</f>
        <v>領域別実習</v>
      </c>
      <c r="H478" s="768"/>
      <c r="I478" s="771" t="str">
        <f>VLOOKUP($C477,'2026年度(4年後期)'!$B$5:$N$206,COLUMN('2026年度(4年後期)'!$C$5),0)&amp;""</f>
        <v>総合学習</v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>長寿看護学演習A-Ⅰ
成育看護学演習A-Ⅳ（母性）</v>
      </c>
      <c r="N478" s="769"/>
      <c r="O478" s="771" t="str">
        <f>VLOOKUP($C477,'2026年度(M2後期)'!$B$5:$N$207,COLUMN('2026年度(M2後期)'!$C$5),0)&amp;""</f>
        <v>特別研究</v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>特別研究</v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 t="s">
        <v>401</v>
      </c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 t="s">
        <v>347</v>
      </c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 t="s">
        <v>369</v>
      </c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>池田　真弓</v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>201</v>
      </c>
      <c r="F480" s="761"/>
      <c r="G480" s="762" t="str">
        <f>VLOOKUP($C477,'2026年度(3年後期)'!$B$5:$N$207,COLUMN('2026年度(3年後期)'!$C$5)+1,0)&amp;""</f>
        <v>母性:301</v>
      </c>
      <c r="H480" s="761"/>
      <c r="I480" s="762" t="str">
        <f>VLOOKUP($C477,'2026年度(4年後期)'!$B$5:$N$206,COLUMN('2026年度(4年後期)'!$C$5)+1,0)&amp;""</f>
        <v>大講義室</v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89"/>
      <c r="D481" s="790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>成人看護援助論Ⅱ</v>
      </c>
      <c r="F482" s="768"/>
      <c r="G482" s="771" t="str">
        <f>VLOOKUP($C477,'2026年度(3年後期)'!$B$5:$N$207,COLUMN('2026年度(3年後期)'!$E$5),0)&amp;""</f>
        <v>領域別実習</v>
      </c>
      <c r="H482" s="768"/>
      <c r="I482" s="771" t="str">
        <f>VLOOKUP($C477,'2026年度(4年後期)'!$B$5:$N$206,COLUMN('2026年度(4年後期)'!$E$5),0)&amp;""</f>
        <v>総合学習</v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>長寿看護学演習A-Ⅰ
成育看護学演習A-Ⅳ（母性）</v>
      </c>
      <c r="N482" s="768"/>
      <c r="O482" s="752" t="str">
        <f>VLOOKUP($C477,'2026年度(M2後期)'!$B$5:$N$207,COLUMN('2026年度(M2後期)'!$E$5),0)&amp;""</f>
        <v>特別研究</v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>特別研究</v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 t="s">
        <v>249</v>
      </c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 t="s">
        <v>347</v>
      </c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 t="s">
        <v>369</v>
      </c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>藤澤　雄太</v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>201</v>
      </c>
      <c r="F484" s="761"/>
      <c r="G484" s="762" t="str">
        <f>VLOOKUP($C477,'2026年度(3年後期)'!$B$5:$N$207,COLUMN('2026年度(3年後期)'!$E$5)+1,0)&amp;""</f>
        <v>母性:301</v>
      </c>
      <c r="H484" s="761"/>
      <c r="I484" s="762" t="str">
        <f>VLOOKUP($C477,'2026年度(4年後期)'!$B$5:$N$206,COLUMN('2026年度(4年後期)'!$E$5)+1,0)&amp;""</f>
        <v>大講義室</v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>薬物療法と看護</v>
      </c>
      <c r="F490" s="752"/>
      <c r="G490" s="757" t="str">
        <f>VLOOKUP($C477,'2026年度(3年後期)'!$B$5:$N$207,COLUMN('2026年度(3年後期)'!$G$5),0)&amp;""</f>
        <v>領域別実習</v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>特別研究</v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>特別研究</v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 t="s">
        <v>211</v>
      </c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>本間　典子</v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>201</v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871" t="str">
        <f>VLOOKUP($C477,'2026年度(2年後期)'!$B$5:$N$207,COLUMN('2026年度(2年後期)'!$I$5),0)&amp;""</f>
        <v>看護基礎理論
追再試</v>
      </c>
      <c r="F494" s="813"/>
      <c r="G494" s="757" t="str">
        <f>VLOOKUP($C477,'2026年度(3年後期)'!$B$5:$N$207,COLUMN('2026年度(3年後期)'!$I$5),0)&amp;""</f>
        <v>領域別実習</v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>特別研究</v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>特別研究</v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 t="s">
        <v>442</v>
      </c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872" t="str">
        <f>IFERROR(VLOOKUP(E494,科目・教員!$A$2:$B$342,2,0),"")</f>
        <v/>
      </c>
      <c r="F495" s="811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872" t="str">
        <f>VLOOKUP($C477,'2026年度(2年後期)'!$B$5:$N$207,COLUMN('2026年度(2年後期)'!$I$5)+1,0)&amp;""</f>
        <v>203</v>
      </c>
      <c r="F496" s="811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89"/>
      <c r="D497" s="807"/>
      <c r="E497" s="869"/>
      <c r="F497" s="862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789"/>
      <c r="D501" s="807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.75">
      <c r="A502" s="5"/>
      <c r="B502" s="6"/>
      <c r="C502" s="791">
        <f>C477+1</f>
        <v>46408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42">
        <f>C502</f>
        <v>46408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>解剖体見学実習CD</v>
      </c>
      <c r="D503" s="768"/>
      <c r="E503" s="771" t="str">
        <f>VLOOKUP($C502,'2026年度(2年後期)'!$B$5:$N$207,COLUMN('2026年度(2年後期)'!$C$5),0)&amp;""</f>
        <v>小児看護援助論Ⅰ</v>
      </c>
      <c r="F503" s="768"/>
      <c r="G503" s="771" t="str">
        <f>VLOOKUP($C502,'2026年度(3年後期)'!$B$5:$N$207,COLUMN('2026年度(3年後期)'!$C$5),0)&amp;""</f>
        <v>領域別実習</v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>がん看護学演習A-Ⅲ</v>
      </c>
      <c r="N503" s="769"/>
      <c r="O503" s="771" t="str">
        <f>VLOOKUP($C502,'2026年度(M2後期)'!$B$5:$N$207,COLUMN('2026年度(M2後期)'!$C$5),0)&amp;""</f>
        <v>特別研究</v>
      </c>
      <c r="P503" s="768"/>
      <c r="Q503" s="771" t="str">
        <f>VLOOKUP($C502,'2026年度(D1後期)'!$B$5:$N$207,COLUMN('2026年度(D1後期)'!$C$5),0)&amp;""</f>
        <v>看護情報・管理学演習Ｂ
長寿看護学演習Ｂ</v>
      </c>
      <c r="R503" s="768"/>
      <c r="S503" s="752" t="str">
        <f>VLOOKUP($C502,'2026年度(D23後期)'!$B$5:$N$207,COLUMN('2026年度(D23後期)'!$C$5),0)&amp;""</f>
        <v>特別研究</v>
      </c>
      <c r="T503" s="768"/>
      <c r="U503" s="25"/>
      <c r="Z503" s="754" t="str">
        <f>A503</f>
        <v xml:space="preserve">１時限（09：20～10：50） </v>
      </c>
      <c r="AA503" s="733" t="s">
        <v>440</v>
      </c>
      <c r="AB503" s="733"/>
      <c r="AC503" s="733"/>
      <c r="AD503" s="733" t="s">
        <v>194</v>
      </c>
      <c r="AE503" s="733"/>
      <c r="AF503" s="733"/>
      <c r="AG503" s="733"/>
      <c r="AH503" s="733" t="s">
        <v>344</v>
      </c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 t="s">
        <v>443</v>
      </c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>遠藤　数江</v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>101</v>
      </c>
      <c r="D505" s="761"/>
      <c r="E505" s="762" t="str">
        <f>VLOOKUP($C502,'2026年度(2年後期)'!$B$5:$N$207,COLUMN('2026年度(2年後期)'!$C$5)+1,0)&amp;""</f>
        <v>202</v>
      </c>
      <c r="F505" s="761"/>
      <c r="G505" s="762" t="str">
        <f>VLOOKUP($C502,'2026年度(3年後期)'!$B$5:$N$207,COLUMN('2026年度(3年後期)'!$C$5)+1,0)&amp;""</f>
        <v>地域・在宅：在宅実</v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>解剖体見学実習CD</v>
      </c>
      <c r="D507" s="768"/>
      <c r="E507" s="771" t="str">
        <f>VLOOKUP($C502,'2026年度(2年後期)'!$B$5:$N$207,COLUMN('2026年度(2年後期)'!$E$5),0)&amp;""</f>
        <v>成人看護援助論Ⅱ</v>
      </c>
      <c r="F507" s="768"/>
      <c r="G507" s="771" t="str">
        <f>VLOOKUP($C502,'2026年度(3年後期)'!$B$5:$N$207,COLUMN('2026年度(3年後期)'!$E$5),0)&amp;""</f>
        <v>領域別実習</v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>がん看護学演習A-Ⅲ</v>
      </c>
      <c r="N507" s="768"/>
      <c r="O507" s="752" t="str">
        <f>VLOOKUP($C502,'2026年度(M2後期)'!$B$5:$N$207,COLUMN('2026年度(M2後期)'!$E$5),0)&amp;""</f>
        <v>特別研究</v>
      </c>
      <c r="P507" s="768"/>
      <c r="Q507" s="752" t="str">
        <f>VLOOKUP($C502,'2026年度(D1後期)'!$B$5:$N$207,COLUMN('2026年度(D1後期)'!$E$5),0)&amp;""</f>
        <v>看護情報・管理学演習Ｂ
長寿看護学演習Ｂ</v>
      </c>
      <c r="R507" s="768"/>
      <c r="S507" s="752" t="str">
        <f>VLOOKUP($C502,'2026年度(D23後期)'!$B$5:$N$207,COLUMN('2026年度(D23後期)'!$E$5),0)&amp;""</f>
        <v>特別研究</v>
      </c>
      <c r="T507" s="768"/>
      <c r="U507" s="21"/>
      <c r="Z507" s="755" t="str">
        <f>A507</f>
        <v>２時限（11：00～12：30）</v>
      </c>
      <c r="AA507" s="733" t="s">
        <v>440</v>
      </c>
      <c r="AB507" s="733"/>
      <c r="AC507" s="733"/>
      <c r="AD507" s="733" t="s">
        <v>194</v>
      </c>
      <c r="AE507" s="733"/>
      <c r="AF507" s="733"/>
      <c r="AG507" s="733" t="s">
        <v>92</v>
      </c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 t="s">
        <v>444</v>
      </c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>藤澤　雄太</v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>１０１・移動</v>
      </c>
      <c r="D509" s="761"/>
      <c r="E509" s="762" t="str">
        <f>VLOOKUP($C502,'2026年度(2年後期)'!$B$5:$N$207,COLUMN('2026年度(2年後期)'!$E$5)+1,0)&amp;""</f>
        <v>201</v>
      </c>
      <c r="F509" s="761"/>
      <c r="G509" s="762" t="str">
        <f>VLOOKUP($C502,'2026年度(3年後期)'!$B$5:$N$207,COLUMN('2026年度(3年後期)'!$E$5)+1,0)&amp;""</f>
        <v>地域・在宅：在宅実</v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>解剖体見学実習CD</v>
      </c>
      <c r="D515" s="752"/>
      <c r="E515" s="757" t="str">
        <f>VLOOKUP($C502,'2026年度(2年後期)'!$B$5:$N$207,COLUMN('2026年度(2年後期)'!$G$5),0)&amp;""</f>
        <v>母性看護援助論Ⅱ</v>
      </c>
      <c r="F515" s="752"/>
      <c r="G515" s="757" t="str">
        <f>VLOOKUP($C502,'2026年度(3年後期)'!$B$5:$N$207,COLUMN('2026年度(3年後期)'!$G$5),0)&amp;""</f>
        <v>領域別実習</v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>特別研究</v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>特別研究</v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 t="s">
        <v>194</v>
      </c>
      <c r="AE515" s="733"/>
      <c r="AF515" s="733"/>
      <c r="AG515" s="733" t="s">
        <v>390</v>
      </c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>池田　真弓</v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>学外</v>
      </c>
      <c r="D517" s="748"/>
      <c r="E517" s="750" t="str">
        <f>VLOOKUP($C502,'2026年度(2年後期)'!$B$5:$N$207,COLUMN('2026年度(2年後期)'!$G$5)+1,0)&amp;""</f>
        <v>201</v>
      </c>
      <c r="F517" s="748"/>
      <c r="G517" s="750" t="str">
        <f>VLOOKUP($C502,'2026年度(3年後期)'!$B$5:$N$207,COLUMN('2026年度(3年後期)'!$G$5)+1,0)&amp;""</f>
        <v>地域・在宅：在宅実</v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>解剖体見学実習CD</v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>領域別実習</v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>特別研究</v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>特別研究</v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 t="s">
        <v>194</v>
      </c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>学外</v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>地域・在宅：在宅実</v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58"/>
      <c r="D522" s="759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58"/>
      <c r="D526" s="759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46409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46409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>疾病・病態論Ⅰ</v>
      </c>
      <c r="D528" s="768"/>
      <c r="E528" s="771" t="str">
        <f>VLOOKUP($C527,'2026年度(2年後期)'!$B$5:$N$207,COLUMN('2026年度(2年後期)'!$C$5),0)&amp;""</f>
        <v>感染防止技術論</v>
      </c>
      <c r="F528" s="768"/>
      <c r="G528" s="771" t="str">
        <f>VLOOKUP($C527,'2026年度(3年後期)'!$B$5:$N$207,COLUMN('2026年度(3年後期)'!$C$5),0)&amp;""</f>
        <v>領域別実習</v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>がん看護学演習A-Ⅲ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 t="s">
        <v>386</v>
      </c>
      <c r="AB528" s="733"/>
      <c r="AC528" s="733"/>
      <c r="AD528" s="733"/>
      <c r="AE528" s="733"/>
      <c r="AF528" s="733"/>
      <c r="AG528" s="733" t="s">
        <v>202</v>
      </c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 t="s">
        <v>347</v>
      </c>
      <c r="AX528" s="733" t="s">
        <v>445</v>
      </c>
      <c r="AY528" s="733" t="s">
        <v>445</v>
      </c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>水野　正之</v>
      </c>
      <c r="D529" s="761"/>
      <c r="E529" s="762" t="str">
        <f>IFERROR(VLOOKUP(E528,科目・教員!$A$2:$B$342,2,0),"")</f>
        <v>網中　眞由美</v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>101</v>
      </c>
      <c r="D530" s="761"/>
      <c r="E530" s="762" t="str">
        <f>VLOOKUP($C527,'2026年度(2年後期)'!$B$5:$N$207,COLUMN('2026年度(2年後期)'!$C$5)+1,0)&amp;""</f>
        <v>201</v>
      </c>
      <c r="F530" s="761"/>
      <c r="G530" s="762" t="str">
        <f>VLOOKUP($C527,'2026年度(3年後期)'!$B$5:$N$207,COLUMN('2026年度(3年後期)'!$C$5)+1,0)&amp;""</f>
        <v>小児:302･303　母性:301</v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>生活援助論Ⅱ
(ABCD/1･2年合同)</v>
      </c>
      <c r="D532" s="768"/>
      <c r="E532" s="771" t="str">
        <f>VLOOKUP($C527,'2026年度(2年後期)'!$B$5:$N$207,COLUMN('2026年度(2年後期)'!$E$5),0)&amp;""</f>
        <v>生活援助論Ⅳ
(ABCD/1･2年合同)</v>
      </c>
      <c r="F532" s="768"/>
      <c r="G532" s="771" t="str">
        <f>VLOOKUP($C527,'2026年度(3年後期)'!$B$5:$N$207,COLUMN('2026年度(3年後期)'!$E$5),0)&amp;""</f>
        <v>領域別実習</v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>がん看護学演習A-Ⅲ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 t="s">
        <v>446</v>
      </c>
      <c r="AD532" s="733"/>
      <c r="AE532" s="733"/>
      <c r="AF532" s="733"/>
      <c r="AG532" s="733" t="s">
        <v>447</v>
      </c>
      <c r="AH532" s="733" t="s">
        <v>447</v>
      </c>
      <c r="AI532" s="733" t="s">
        <v>447</v>
      </c>
      <c r="AJ532" s="733" t="s">
        <v>447</v>
      </c>
      <c r="AK532" s="733"/>
      <c r="AL532" s="733" t="s">
        <v>447</v>
      </c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 t="s">
        <v>347</v>
      </c>
      <c r="AX532" s="733" t="s">
        <v>445</v>
      </c>
      <c r="AY532" s="733" t="s">
        <v>445</v>
      </c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>基礎実･201～204</v>
      </c>
      <c r="D534" s="761"/>
      <c r="E534" s="762" t="str">
        <f>VLOOKUP($C527,'2026年度(2年後期)'!$B$5:$N$207,COLUMN('2026年度(2年後期)'!$E$5)+1,0)&amp;""</f>
        <v>基礎実･201～204</v>
      </c>
      <c r="F534" s="761"/>
      <c r="G534" s="762" t="str">
        <f>VLOOKUP($C527,'2026年度(3年後期)'!$B$5:$N$207,COLUMN('2026年度(3年後期)'!$E$5)+1,0)&amp;""</f>
        <v>小児:302･303　母性:301</v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58"/>
      <c r="D535" s="759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>疫学・保健統計学Ⅱ</v>
      </c>
      <c r="D540" s="752"/>
      <c r="E540" s="757" t="str">
        <f>VLOOKUP($C527,'2026年度(2年後期)'!$B$5:$N$207,COLUMN('2026年度(2年後期)'!$G$5),0)&amp;""</f>
        <v>成人看護援助論Ⅱ</v>
      </c>
      <c r="F540" s="752"/>
      <c r="G540" s="757" t="str">
        <f>VLOOKUP($C527,'2026年度(3年後期)'!$B$5:$N$207,COLUMN('2026年度(3年後期)'!$G$5),0)&amp;""</f>
        <v>領域別実習</v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>がん看護学演習A-Ⅳ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Z540" s="755" t="str">
        <f>A540</f>
        <v>３時限（13：30～15：00）</v>
      </c>
      <c r="AA540" s="733" t="s">
        <v>353</v>
      </c>
      <c r="AB540" s="733"/>
      <c r="AC540" s="733"/>
      <c r="AD540" s="733"/>
      <c r="AE540" s="733"/>
      <c r="AF540" s="733"/>
      <c r="AG540" s="733" t="s">
        <v>249</v>
      </c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 t="s">
        <v>445</v>
      </c>
      <c r="AY540" s="733" t="s">
        <v>445</v>
      </c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>柏木　公一</v>
      </c>
      <c r="D541" s="748"/>
      <c r="E541" s="750" t="str">
        <f>IFERROR(VLOOKUP(E540,科目・教員!$A$2:$B$342,2,0),"")</f>
        <v>藤澤　雄太</v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>101</v>
      </c>
      <c r="D542" s="748"/>
      <c r="E542" s="750" t="str">
        <f>VLOOKUP($C527,'2026年度(2年後期)'!$B$5:$N$207,COLUMN('2026年度(2年後期)'!$G$5)+1,0)&amp;""</f>
        <v>201</v>
      </c>
      <c r="F542" s="748"/>
      <c r="G542" s="750" t="str">
        <f>VLOOKUP($C527,'2026年度(3年後期)'!$B$5:$N$207,COLUMN('2026年度(3年後期)'!$G$5)+1,0)&amp;""</f>
        <v>小児:302･303</v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>人体の構造と機能Ⅲ</v>
      </c>
      <c r="D544" s="752"/>
      <c r="E544" s="757" t="str">
        <f>VLOOKUP($C527,'2026年度(2年後期)'!$B$5:$N$207,COLUMN('2026年度(2年後期)'!$I$5),0)&amp;""</f>
        <v>成人看護援助論Ⅱ</v>
      </c>
      <c r="F544" s="752"/>
      <c r="G544" s="757" t="str">
        <f>VLOOKUP($C527,'2026年度(3年後期)'!$B$5:$N$207,COLUMN('2026年度(3年後期)'!$I$5),0)&amp;""</f>
        <v>領域別実習</v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がん看護学演習A-Ⅳ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 t="s">
        <v>91</v>
      </c>
      <c r="AB544" s="733"/>
      <c r="AC544" s="733"/>
      <c r="AD544" s="733"/>
      <c r="AE544" s="733"/>
      <c r="AF544" s="733"/>
      <c r="AG544" s="733" t="s">
        <v>249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>本間　典子</v>
      </c>
      <c r="D545" s="748"/>
      <c r="E545" s="750" t="str">
        <f>IFERROR(VLOOKUP(E544,科目・教員!$A$2:$B$342,2,0),"")</f>
        <v>藤澤　雄太</v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>101</v>
      </c>
      <c r="D546" s="748"/>
      <c r="E546" s="750" t="str">
        <f>VLOOKUP($C527,'2026年度(2年後期)'!$B$5:$N$207,COLUMN('2026年度(2年後期)'!$I$5)+1,0)&amp;""</f>
        <v>201</v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58"/>
      <c r="D547" s="759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613" t="s">
        <v>113</v>
      </c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 t="s">
        <v>230</v>
      </c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614" t="s">
        <v>232</v>
      </c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613" t="s">
        <v>230</v>
      </c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58"/>
      <c r="D551" s="759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615" t="s">
        <v>123</v>
      </c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46410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46410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20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0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0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0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58"/>
      <c r="D568" s="759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580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58"/>
      <c r="D572" s="759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23"/>
      <c r="B577" s="24"/>
      <c r="C577" s="777">
        <f>C552+1</f>
        <v>46411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45">
        <f>C577</f>
        <v>46411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46412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46412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>領域別実習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看護情報・管理学演習A-Ⅰ
感染管理看護学演習A-Ⅰ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V603" s="651" t="s">
        <v>308</v>
      </c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 t="s">
        <v>309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 t="s">
        <v>347</v>
      </c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V604" s="651" t="s">
        <v>309</v>
      </c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>母性:301</v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V605" s="651" t="s">
        <v>312</v>
      </c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V606" s="651" t="s">
        <v>313</v>
      </c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>成人看護援助論Ⅱ</v>
      </c>
      <c r="F607" s="768"/>
      <c r="G607" s="771" t="str">
        <f>VLOOKUP($C602,'2026年度(3年後期)'!$B$5:$N$207,COLUMN('2026年度(3年後期)'!$E$5),0)&amp;""</f>
        <v>領域別実習</v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看護情報・管理学演習A-Ⅰ
感染管理看護学演習A-Ⅰ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 t="s">
        <v>249</v>
      </c>
      <c r="AH607" s="733"/>
      <c r="AI607" s="733"/>
      <c r="AJ607" s="733"/>
      <c r="AK607" s="733"/>
      <c r="AL607" s="733"/>
      <c r="AM607" s="733" t="s">
        <v>309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347</v>
      </c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>藤澤　雄太</v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>201</v>
      </c>
      <c r="F609" s="761"/>
      <c r="G609" s="762" t="str">
        <f>VLOOKUP($C602,'2026年度(3年後期)'!$B$5:$N$207,COLUMN('2026年度(3年後期)'!$E$5)+1,0)&amp;""</f>
        <v>母性:301</v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 t="s">
        <v>309</v>
      </c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>免疫と健康</v>
      </c>
      <c r="D615" s="752"/>
      <c r="E615" s="806" t="str">
        <f>VLOOKUP($C602,'2026年度(2年後期)'!$B$5:$N$207,COLUMN('2026年度(2年後期)'!$G$5),0)&amp;""</f>
        <v>英語Ⅳ</v>
      </c>
      <c r="F615" s="784"/>
      <c r="G615" s="757" t="str">
        <f>VLOOKUP($C602,'2026年度(3年後期)'!$B$5:$N$207,COLUMN('2026年度(3年後期)'!$G$5),0)&amp;""</f>
        <v>領域別実習</v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成人看護学演習A-Ⅰ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 t="s">
        <v>383</v>
      </c>
      <c r="AB615" s="733"/>
      <c r="AC615" s="733"/>
      <c r="AD615" s="733"/>
      <c r="AE615" s="733"/>
      <c r="AF615" s="733"/>
      <c r="AG615" s="733" t="s">
        <v>146</v>
      </c>
      <c r="AH615" s="733"/>
      <c r="AI615" s="733"/>
      <c r="AJ615" s="733"/>
      <c r="AK615" s="733"/>
      <c r="AL615" s="733"/>
      <c r="AM615" s="733" t="s">
        <v>309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>森　那美子</v>
      </c>
      <c r="D616" s="748"/>
      <c r="E616" s="805" t="str">
        <f>IFERROR(VLOOKUP(E615,科目・教員!$A$2:$B$342,2,0),"")</f>
        <v>ﾊﾟｳﾗ･ﾍﾞﾙｳﾞｧﾝｹﾙ</v>
      </c>
      <c r="F616" s="782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>101</v>
      </c>
      <c r="D617" s="748"/>
      <c r="E617" s="805" t="str">
        <f>VLOOKUP($C602,'2026年度(2年後期)'!$B$5:$N$207,COLUMN('2026年度(2年後期)'!$G$5)+1,0)&amp;""</f>
        <v>201</v>
      </c>
      <c r="F617" s="782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79" t="s">
        <v>147</v>
      </c>
      <c r="F618" s="780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83" t="str">
        <f>VLOOKUP($C602,'2026年度(1年後期)'!$B$5:$N$207,COLUMN('2026年度(1年後期)'!$I$5),0)&amp;""</f>
        <v>英語Ⅱ</v>
      </c>
      <c r="D619" s="784"/>
      <c r="E619" s="757" t="str">
        <f>VLOOKUP($C602,'2026年度(2年後期)'!$B$5:$N$207,COLUMN('2026年度(2年後期)'!$I$5),0)&amp;""</f>
        <v>小児看護援助論Ⅰ</v>
      </c>
      <c r="F619" s="752"/>
      <c r="G619" s="757" t="str">
        <f>VLOOKUP($C602,'2026年度(3年後期)'!$B$5:$N$207,COLUMN('2026年度(3年後期)'!$I$5),0)&amp;""</f>
        <v>領域別実習</v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成人看護学演習A-Ⅰ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 t="s">
        <v>149</v>
      </c>
      <c r="AB619" s="733"/>
      <c r="AC619" s="733"/>
      <c r="AD619" s="733"/>
      <c r="AE619" s="733"/>
      <c r="AF619" s="733"/>
      <c r="AG619" s="733"/>
      <c r="AH619" s="733" t="s">
        <v>356</v>
      </c>
      <c r="AI619" s="733"/>
      <c r="AJ619" s="733"/>
      <c r="AK619" s="733"/>
      <c r="AL619" s="733"/>
      <c r="AM619" s="733" t="s">
        <v>309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 t="s">
        <v>149</v>
      </c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81" t="str">
        <f>IFERROR(VLOOKUP(C619,科目・教員!$A$2:$B$342,2,0),"")</f>
        <v>ﾊﾟｳﾗ･ﾍﾞﾙｳﾞｧﾝｹﾞﾙ
ｸﾘｽ･ﾊﾟｰﾊﾑ</v>
      </c>
      <c r="D620" s="782"/>
      <c r="E620" s="750" t="str">
        <f>IFERROR(VLOOKUP(E619,科目・教員!$A$2:$B$342,2,0),"")</f>
        <v>遠藤　数江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81" t="str">
        <f>VLOOKUP($C602,'2026年度(1年後期)'!$B$5:$N$207,COLUMN('2026年度(1年後期)'!$I$5)+1,0)&amp;""</f>
        <v>AC：101　BD:303</v>
      </c>
      <c r="D621" s="782"/>
      <c r="E621" s="750" t="str">
        <f>VLOOKUP($C602,'2026年度(2年後期)'!$B$5:$N$207,COLUMN('2026年度(2年後期)'!$I$5)+1,0)&amp;""</f>
        <v>202</v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79" t="s">
        <v>147</v>
      </c>
      <c r="D622" s="780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309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58"/>
      <c r="D626" s="759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46413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46413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>疾病・病態論Ⅰ</v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>領域別実習</v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>国際看護学演習A-Ⅰ
精神看護学演習A-Ⅱ
成育看護学演習A-Ⅱ・Ⅳ（小児）</v>
      </c>
      <c r="N628" s="769"/>
      <c r="O628" s="771" t="str">
        <f>VLOOKUP($C627,'2026年度(M2後期)'!$B$5:$N$207,COLUMN('2026年度(M2後期)'!$C$5),0)&amp;""</f>
        <v>特別研究</v>
      </c>
      <c r="P628" s="768"/>
      <c r="Q628" s="771" t="str">
        <f>VLOOKUP($C627,'2026年度(D1後期)'!$B$5:$N$207,COLUMN('2026年度(D1後期)'!$C$5),0)&amp;""</f>
        <v>成育看護学演習Ｂ
国際看護学演習Ｂ</v>
      </c>
      <c r="R628" s="768"/>
      <c r="S628" s="752" t="str">
        <f>VLOOKUP($C627,'2026年度(D23後期)'!$B$5:$N$207,COLUMN('2026年度(D23後期)'!$C$5),0)&amp;""</f>
        <v>特別研究</v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 t="s">
        <v>386</v>
      </c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>水野　正之</v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>大講義室</v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>人間関係論</v>
      </c>
      <c r="D632" s="768"/>
      <c r="E632" s="771" t="str">
        <f>VLOOKUP($C627,'2026年度(2年後期)'!$B$5:$N$207,COLUMN('2026年度(2年後期)'!$E$5),0)&amp;""</f>
        <v>母性看護援助論Ⅱ</v>
      </c>
      <c r="F632" s="768"/>
      <c r="G632" s="771" t="str">
        <f>VLOOKUP($C627,'2026年度(3年後期)'!$B$5:$N$207,COLUMN('2026年度(3年後期)'!$E$5),0)&amp;""</f>
        <v>領域別実習</v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>国際看護学演習A-Ⅰ
精神看護学演習A-Ⅱ
成育看護学演習A-Ⅱ・Ⅳ（小児）</v>
      </c>
      <c r="N632" s="768"/>
      <c r="O632" s="752" t="str">
        <f>VLOOKUP($C627,'2026年度(M2後期)'!$B$5:$N$207,COLUMN('2026年度(M2後期)'!$E$5),0)&amp;""</f>
        <v>特別研究</v>
      </c>
      <c r="P632" s="768"/>
      <c r="Q632" s="752" t="str">
        <f>VLOOKUP($C627,'2026年度(D1後期)'!$B$5:$N$207,COLUMN('2026年度(D1後期)'!$E$5),0)&amp;""</f>
        <v>成育看護学演習Ｂ
国際看護学演習Ｂ</v>
      </c>
      <c r="R632" s="768"/>
      <c r="S632" s="752" t="str">
        <f>VLOOKUP($C627,'2026年度(D23後期)'!$B$5:$N$207,COLUMN('2026年度(D23後期)'!$E$5),0)&amp;""</f>
        <v>特別研究</v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 t="s">
        <v>401</v>
      </c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 t="s">
        <v>158</v>
      </c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>小島　優子</v>
      </c>
      <c r="D633" s="761"/>
      <c r="E633" s="762" t="str">
        <f>IFERROR(VLOOKUP(E632,科目・教員!$A$2:$B$342,2,0),"")</f>
        <v>池田　真弓</v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>大講義室</v>
      </c>
      <c r="D634" s="761"/>
      <c r="E634" s="762" t="str">
        <f>VLOOKUP($C627,'2026年度(2年後期)'!$B$5:$N$207,COLUMN('2026年度(2年後期)'!$E$5)+1,0)&amp;""</f>
        <v>201</v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>ジェンダー論</v>
      </c>
      <c r="D640" s="752"/>
      <c r="E640" s="757" t="str">
        <f>VLOOKUP($C627,'2026年度(2年後期)'!$B$5:$N$207,COLUMN('2026年度(2年後期)'!$G$5),0)&amp;""</f>
        <v>成人看護援助論Ⅱ</v>
      </c>
      <c r="F640" s="752"/>
      <c r="G640" s="757" t="str">
        <f>VLOOKUP($C627,'2026年度(3年後期)'!$B$5:$N$207,COLUMN('2026年度(3年後期)'!$G$5),0)&amp;""</f>
        <v>領域別実習</v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>成育看護学演習A-Ⅱ（小児）</v>
      </c>
      <c r="N640" s="752"/>
      <c r="O640" s="753" t="str">
        <f>VLOOKUP($C627,'2026年度(M2後期)'!$B$5:$N$207,COLUMN('2026年度(M2後期)'!$G$5),0)&amp;""</f>
        <v>特別研究</v>
      </c>
      <c r="P640" s="752"/>
      <c r="Q640" s="753" t="str">
        <f>VLOOKUP($C627,'2026年度(D1後期)'!$B$5:$N$207,COLUMN('2026年度(D1後期)'!$G$5),0)&amp;""</f>
        <v>感染管理看護学演習Ｂ
成人看護学演習Ｂ</v>
      </c>
      <c r="R640" s="752"/>
      <c r="S640" s="753" t="str">
        <f>VLOOKUP($C627,'2026年度(D23後期)'!$B$5:$N$207,COLUMN('2026年度(D23後期)'!$G$5),0)&amp;""</f>
        <v>特別研究</v>
      </c>
      <c r="T640" s="752"/>
      <c r="U640" s="21"/>
      <c r="V640" s="622" t="s">
        <v>88</v>
      </c>
      <c r="Z640" s="755" t="str">
        <f>A640</f>
        <v>３時限（13：30～15：00）</v>
      </c>
      <c r="AA640" s="733" t="s">
        <v>226</v>
      </c>
      <c r="AB640" s="733"/>
      <c r="AC640" s="733"/>
      <c r="AD640" s="733"/>
      <c r="AE640" s="733"/>
      <c r="AF640" s="733"/>
      <c r="AG640" s="733" t="s">
        <v>249</v>
      </c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 t="s">
        <v>166</v>
      </c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>小島　優子</v>
      </c>
      <c r="D641" s="748"/>
      <c r="E641" s="750" t="str">
        <f>IFERROR(VLOOKUP(E640,科目・教員!$A$2:$B$342,2,0),"")</f>
        <v>藤澤　雄太</v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V641" s="622" t="s">
        <v>261</v>
      </c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>101</v>
      </c>
      <c r="D642" s="748"/>
      <c r="E642" s="750" t="str">
        <f>VLOOKUP($C627,'2026年度(2年後期)'!$B$5:$N$207,COLUMN('2026年度(2年後期)'!$G$5)+1,0)&amp;""</f>
        <v>201</v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V642" s="622" t="s">
        <v>166</v>
      </c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V643" s="622" t="s">
        <v>192</v>
      </c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83" t="str">
        <f>VLOOKUP($C627,'2026年度(1年後期)'!$B$5:$N$207,COLUMN('2026年度(1年後期)'!$I$5),0)&amp;""</f>
        <v>国語表現法</v>
      </c>
      <c r="D644" s="784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>領域別実習</v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>成育看護学演習A-Ⅱ（小児）</v>
      </c>
      <c r="N644" s="752"/>
      <c r="O644" s="753" t="str">
        <f>VLOOKUP($C627,'2026年度(M2後期)'!$B$5:$N$207,COLUMN('2026年度(M2後期)'!$I$5),0)&amp;""</f>
        <v>特別研究</v>
      </c>
      <c r="P644" s="752"/>
      <c r="Q644" s="753" t="str">
        <f>VLOOKUP($C627,'2026年度(D1後期)'!$B$5:$N$207,COLUMN('2026年度(D1後期)'!$I$5),0)&amp;""</f>
        <v>感染管理看護学演習Ｂ
成人看護学演習Ｂ</v>
      </c>
      <c r="R644" s="752"/>
      <c r="S644" s="753" t="str">
        <f>VLOOKUP($C627,'2026年度(D23後期)'!$B$5:$N$207,COLUMN('2026年度(D23後期)'!$I$5),0)&amp;""</f>
        <v>特別研究</v>
      </c>
      <c r="T644" s="752"/>
      <c r="U644" s="21"/>
      <c r="Z644" s="755" t="str">
        <f>A644</f>
        <v>４時限（15：10～16：40）</v>
      </c>
      <c r="AA644" s="733" t="s">
        <v>348</v>
      </c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81" t="str">
        <f>IFERROR(VLOOKUP(C644,科目・教員!$A$2:$B$342,2,0),"")</f>
        <v>末田　美香子</v>
      </c>
      <c r="D645" s="782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81" t="str">
        <f>VLOOKUP($C627,'2026年度(1年後期)'!$B$5:$N$207,COLUMN('2026年度(1年後期)'!$I$5)+1,0)&amp;""</f>
        <v>101</v>
      </c>
      <c r="D646" s="782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79" t="s">
        <v>147</v>
      </c>
      <c r="D647" s="780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83" t="str">
        <f>VLOOKUP($C627,'2026年度(1年後期)'!$B$5:$N$207,COLUMN('2026年度(1年後期)'!$K$5),0)&amp;""</f>
        <v>国語表現法</v>
      </c>
      <c r="D648" s="784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 t="s">
        <v>348</v>
      </c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81" t="str">
        <f>IFERROR(VLOOKUP(C648,科目・教員!$A$2:$B$342,2,0),"")</f>
        <v>末田　美香子</v>
      </c>
      <c r="D649" s="782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81" t="str">
        <f>VLOOKUP($C627,'2026年度(1年後期)'!$B$5:$N$207,COLUMN('2026年度(1年後期)'!$K$5)+1,0)&amp;""</f>
        <v>101</v>
      </c>
      <c r="D650" s="782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79" t="s">
        <v>147</v>
      </c>
      <c r="D651" s="780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.75">
      <c r="A652" s="5"/>
      <c r="B652" s="6"/>
      <c r="C652" s="791">
        <f>C627+1</f>
        <v>46414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42">
        <f>C652</f>
        <v>46414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>小児看護学概論</v>
      </c>
      <c r="F653" s="768"/>
      <c r="G653" s="771" t="str">
        <f>VLOOKUP($C652,'2026年度(3年後期)'!$B$5:$N$207,COLUMN('2026年度(3年後期)'!$C$5),0)&amp;""</f>
        <v>領域別実習</v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>長寿看護学演習A-Ⅰ
成育看護学演習A-Ⅳ（母性）</v>
      </c>
      <c r="N653" s="769"/>
      <c r="O653" s="771" t="str">
        <f>VLOOKUP($C652,'2026年度(M2後期)'!$B$5:$N$207,COLUMN('2026年度(M2後期)'!$C$5),0)&amp;""</f>
        <v>特別研究</v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>特別研究</v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 t="s">
        <v>128</v>
      </c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 t="s">
        <v>347</v>
      </c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>来生　奈巳子</v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>201</v>
      </c>
      <c r="F655" s="761"/>
      <c r="G655" s="762" t="str">
        <f>VLOOKUP($C652,'2026年度(3年後期)'!$B$5:$N$207,COLUMN('2026年度(3年後期)'!$C$5)+1,0)&amp;""</f>
        <v>母性:301</v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89"/>
      <c r="D656" s="790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>成人看護援助論Ⅱ</v>
      </c>
      <c r="F657" s="768"/>
      <c r="G657" s="771" t="str">
        <f>VLOOKUP($C652,'2026年度(3年後期)'!$B$5:$N$207,COLUMN('2026年度(3年後期)'!$E$5),0)&amp;""</f>
        <v>領域別実習</v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>長寿看護学演習A-Ⅰ
成育看護学演習A-Ⅳ（母性）</v>
      </c>
      <c r="N657" s="768"/>
      <c r="O657" s="752" t="str">
        <f>VLOOKUP($C652,'2026年度(M2後期)'!$B$5:$N$207,COLUMN('2026年度(M2後期)'!$E$5),0)&amp;""</f>
        <v>特別研究</v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>特別研究</v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 t="s">
        <v>249</v>
      </c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347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>藤澤　雄太</v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>201</v>
      </c>
      <c r="F659" s="761"/>
      <c r="G659" s="762" t="str">
        <f>VLOOKUP($C652,'2026年度(3年後期)'!$B$5:$N$207,COLUMN('2026年度(3年後期)'!$E$5)+1,0)&amp;""</f>
        <v>母性:301</v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>母性看護援助論Ⅱ</v>
      </c>
      <c r="F665" s="752"/>
      <c r="G665" s="757" t="str">
        <f>VLOOKUP($C652,'2026年度(3年後期)'!$B$5:$N$207,COLUMN('2026年度(3年後期)'!$G$5),0)&amp;""</f>
        <v>領域別実習</v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>特別研究</v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>特別研究</v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 t="s">
        <v>401</v>
      </c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>池田　真弓</v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>201</v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>領域別実習</v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>特別研究</v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>特別研究</v>
      </c>
      <c r="T669" s="752"/>
      <c r="U669" s="601" t="s">
        <v>448</v>
      </c>
      <c r="Z669" s="755" t="str">
        <f>A669</f>
        <v>４時限（15：10～16：40）</v>
      </c>
      <c r="AA669" s="733" t="s">
        <v>449</v>
      </c>
      <c r="AB669" s="733"/>
      <c r="AC669" s="733"/>
      <c r="AD669" s="733"/>
      <c r="AE669" s="733"/>
      <c r="AF669" s="733"/>
      <c r="AG669" s="733" t="s">
        <v>449</v>
      </c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449</v>
      </c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601" t="s">
        <v>449</v>
      </c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601" t="s">
        <v>450</v>
      </c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89"/>
      <c r="D672" s="807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60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601"/>
      <c r="Z673" s="755" t="str">
        <f>A673</f>
        <v>５時限（16：50～18：20）</v>
      </c>
      <c r="AA673" s="733" t="s">
        <v>449</v>
      </c>
      <c r="AB673" s="733"/>
      <c r="AC673" s="733"/>
      <c r="AD673" s="733"/>
      <c r="AE673" s="733"/>
      <c r="AF673" s="733"/>
      <c r="AG673" s="733" t="s">
        <v>449</v>
      </c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 t="s">
        <v>449</v>
      </c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60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60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618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5"/>
      <c r="B677" s="6"/>
      <c r="C677" s="791">
        <f>C652+1</f>
        <v>46415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42">
        <f>C677</f>
        <v>46415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>領域別実習</v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>MD論文審査会（3月申請）</v>
      </c>
      <c r="N678" s="769"/>
      <c r="O678" s="771" t="str">
        <f>VLOOKUP($C677,'2026年度(M2後期)'!$B$5:$N$207,COLUMN('2026年度(M2後期)'!$C$5),0)&amp;""</f>
        <v>MD論文審査会（3月申請）</v>
      </c>
      <c r="P678" s="768"/>
      <c r="Q678" s="771" t="str">
        <f>VLOOKUP($C677,'2026年度(D1後期)'!$B$5:$N$207,COLUMN('2026年度(D1後期)'!$C$5),0)&amp;""</f>
        <v>MD論文審査会（3月申請）</v>
      </c>
      <c r="R678" s="768"/>
      <c r="S678" s="752" t="str">
        <f>VLOOKUP($C677,'2026年度(D23後期)'!$B$5:$N$207,COLUMN('2026年度(D23後期)'!$C$5),0)&amp;""</f>
        <v>MD論文審査会（3月申請）</v>
      </c>
      <c r="T678" s="768"/>
      <c r="U678" s="25"/>
      <c r="Z678" s="754" t="str">
        <f>A678</f>
        <v xml:space="preserve">１時限（09：20～10：50） </v>
      </c>
      <c r="AA678" s="733" t="s">
        <v>451</v>
      </c>
      <c r="AB678" s="733"/>
      <c r="AC678" s="733"/>
      <c r="AD678" s="733"/>
      <c r="AE678" s="733"/>
      <c r="AF678" s="733"/>
      <c r="AG678" s="733" t="s">
        <v>451</v>
      </c>
      <c r="AH678" s="733"/>
      <c r="AI678" s="733"/>
      <c r="AJ678" s="733"/>
      <c r="AK678" s="733"/>
      <c r="AL678" s="733"/>
      <c r="AM678" s="733" t="s">
        <v>347</v>
      </c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451</v>
      </c>
      <c r="AX678" s="733"/>
      <c r="AY678" s="733"/>
      <c r="AZ678" s="733" t="s">
        <v>347</v>
      </c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>母性:304･母小実</v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>101･201･301</v>
      </c>
      <c r="N680" s="761"/>
      <c r="O680" s="762" t="str">
        <f>VLOOKUP($C677,'2026年度(M2後期)'!$B$5:$N$207,COLUMN('2026年度(M2後期)'!$C$5)+1,0)&amp;""</f>
        <v>101･201･301</v>
      </c>
      <c r="P680" s="761"/>
      <c r="Q680" s="762" t="str">
        <f>VLOOKUP($C677,'2026年度(D1後期)'!$B$5:$N$207,COLUMN('2026年度(D1後期)'!$C$5)+1,0)&amp;""</f>
        <v>101･201･301</v>
      </c>
      <c r="R680" s="761"/>
      <c r="S680" s="748" t="str">
        <f>VLOOKUP($C677,'2026年度(D23後期)'!$B$5:$N$207,COLUMN('2026年度(D23後期)'!$C$5)+1,0)&amp;""</f>
        <v>101･201･301</v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>領域別実習</v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>MD論文審査会（3月申請）</v>
      </c>
      <c r="N682" s="768"/>
      <c r="O682" s="752" t="str">
        <f>VLOOKUP($C677,'2026年度(M2後期)'!$B$5:$N$207,COLUMN('2026年度(M2後期)'!$E$5),0)&amp;""</f>
        <v>MD論文審査会（3月申請）</v>
      </c>
      <c r="P682" s="768"/>
      <c r="Q682" s="752" t="str">
        <f>VLOOKUP($C677,'2026年度(D1後期)'!$B$5:$N$207,COLUMN('2026年度(D1後期)'!$E$5),0)&amp;""</f>
        <v>MD論文審査会（3月申請）</v>
      </c>
      <c r="R682" s="768"/>
      <c r="S682" s="752" t="str">
        <f>VLOOKUP($C677,'2026年度(D23後期)'!$B$5:$N$207,COLUMN('2026年度(D23後期)'!$E$5),0)&amp;""</f>
        <v>MD論文審査会（3月申請）</v>
      </c>
      <c r="T682" s="768"/>
      <c r="U682" s="21"/>
      <c r="Z682" s="755" t="str">
        <f>A682</f>
        <v>２時限（11：00～12：30）</v>
      </c>
      <c r="AA682" s="733" t="s">
        <v>451</v>
      </c>
      <c r="AB682" s="733"/>
      <c r="AC682" s="733"/>
      <c r="AD682" s="733"/>
      <c r="AE682" s="733"/>
      <c r="AF682" s="733"/>
      <c r="AG682" s="733" t="s">
        <v>451</v>
      </c>
      <c r="AH682" s="733"/>
      <c r="AI682" s="733"/>
      <c r="AJ682" s="733"/>
      <c r="AK682" s="733"/>
      <c r="AL682" s="733"/>
      <c r="AM682" s="733" t="s">
        <v>347</v>
      </c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 t="s">
        <v>451</v>
      </c>
      <c r="AX682" s="733"/>
      <c r="AY682" s="733"/>
      <c r="AZ682" s="733" t="s">
        <v>347</v>
      </c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>母性:304･母小実</v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>101･201･301</v>
      </c>
      <c r="N684" s="761"/>
      <c r="O684" s="748" t="str">
        <f>VLOOKUP($C677,'2026年度(M2後期)'!$B$5:$N$207,COLUMN('2026年度(M2後期)'!$E$5)+1,0)&amp;""</f>
        <v>101･201･301</v>
      </c>
      <c r="P684" s="761"/>
      <c r="Q684" s="748" t="str">
        <f>VLOOKUP($C677,'2026年度(D1後期)'!$B$5:$N$207,COLUMN('2026年度(D1後期)'!$E$5)+1,0)&amp;""</f>
        <v>101･201･301</v>
      </c>
      <c r="R684" s="761"/>
      <c r="S684" s="748" t="str">
        <f>VLOOKUP($C677,'2026年度(D23後期)'!$B$5:$N$207,COLUMN('2026年度(D23後期)'!$E$5)+1,0)&amp;""</f>
        <v>101･201･301</v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>領域別実習</v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>MD論文審査会（3月申請）</v>
      </c>
      <c r="N690" s="752"/>
      <c r="O690" s="753" t="str">
        <f>VLOOKUP($C677,'2026年度(M2後期)'!$B$5:$N$207,COLUMN('2026年度(M2後期)'!$G$5),0)&amp;""</f>
        <v>MD論文審査会（3月申請）</v>
      </c>
      <c r="P690" s="752"/>
      <c r="Q690" s="753" t="str">
        <f>VLOOKUP($C677,'2026年度(D1後期)'!$B$5:$N$207,COLUMN('2026年度(D1後期)'!$G$5),0)&amp;""</f>
        <v>MD論文審査会（3月申請）</v>
      </c>
      <c r="R690" s="752"/>
      <c r="S690" s="753" t="str">
        <f>VLOOKUP($C677,'2026年度(D23後期)'!$B$5:$N$207,COLUMN('2026年度(D23後期)'!$G$5),0)&amp;""</f>
        <v>MD論文審査会（3月申請）</v>
      </c>
      <c r="T690" s="752"/>
      <c r="U690" s="21"/>
      <c r="Z690" s="755" t="str">
        <f>A690</f>
        <v>３時限（13：30～15：00）</v>
      </c>
      <c r="AA690" s="733" t="s">
        <v>451</v>
      </c>
      <c r="AB690" s="733"/>
      <c r="AC690" s="733"/>
      <c r="AD690" s="733"/>
      <c r="AE690" s="733"/>
      <c r="AF690" s="733"/>
      <c r="AG690" s="733" t="s">
        <v>451</v>
      </c>
      <c r="AH690" s="733"/>
      <c r="AI690" s="733"/>
      <c r="AJ690" s="733"/>
      <c r="AK690" s="733"/>
      <c r="AL690" s="733"/>
      <c r="AM690" s="733" t="s">
        <v>347</v>
      </c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 t="s">
        <v>451</v>
      </c>
      <c r="AX690" s="733"/>
      <c r="AY690" s="733"/>
      <c r="AZ690" s="733" t="s">
        <v>347</v>
      </c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>母性:304･母小実</v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>101･201･301</v>
      </c>
      <c r="N692" s="748"/>
      <c r="O692" s="747" t="str">
        <f>VLOOKUP($C677,'2026年度(M2後期)'!$B$5:$N$207,COLUMN('2026年度(M2後期)'!$G$5)+1,0)&amp;""</f>
        <v>101･201･301</v>
      </c>
      <c r="P692" s="748"/>
      <c r="Q692" s="747" t="str">
        <f>VLOOKUP($C677,'2026年度(D1後期)'!$B$5:$N$207,COLUMN('2026年度(D1後期)'!$G$5)+1,0)&amp;""</f>
        <v>101･201･301</v>
      </c>
      <c r="R692" s="748"/>
      <c r="S692" s="747" t="str">
        <f>VLOOKUP($C677,'2026年度(D23後期)'!$B$5:$N$207,COLUMN('2026年度(D23後期)'!$G$5)+1,0)&amp;""</f>
        <v>101･201･301</v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>領域別実習</v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>MD論文審査会（3月申請）</v>
      </c>
      <c r="N694" s="752"/>
      <c r="O694" s="753" t="str">
        <f>VLOOKUP($C677,'2026年度(M2後期)'!$B$5:$N$207,COLUMN('2026年度(M2後期)'!$I$5),0)&amp;""</f>
        <v>MD論文審査会（3月申請）</v>
      </c>
      <c r="P694" s="752"/>
      <c r="Q694" s="753" t="str">
        <f>VLOOKUP($C677,'2026年度(D1後期)'!$B$5:$N$207,COLUMN('2026年度(D1後期)'!$I$5),0)&amp;""</f>
        <v>MD論文審査会（3月申請）</v>
      </c>
      <c r="R694" s="752"/>
      <c r="S694" s="753" t="str">
        <f>VLOOKUP($C677,'2026年度(D23後期)'!$B$5:$N$207,COLUMN('2026年度(D23後期)'!$I$5),0)&amp;""</f>
        <v>MD論文審査会（3月申請）</v>
      </c>
      <c r="T694" s="752"/>
      <c r="U694" s="21"/>
      <c r="Z694" s="755" t="str">
        <f>A694</f>
        <v>４時限（15：10～16：40）</v>
      </c>
      <c r="AA694" s="733" t="s">
        <v>451</v>
      </c>
      <c r="AB694" s="733"/>
      <c r="AC694" s="733"/>
      <c r="AD694" s="733"/>
      <c r="AE694" s="733"/>
      <c r="AF694" s="733"/>
      <c r="AG694" s="733" t="s">
        <v>451</v>
      </c>
      <c r="AH694" s="733"/>
      <c r="AI694" s="733"/>
      <c r="AJ694" s="733"/>
      <c r="AK694" s="733"/>
      <c r="AL694" s="733"/>
      <c r="AM694" s="733" t="s">
        <v>347</v>
      </c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 t="s">
        <v>451</v>
      </c>
      <c r="AX694" s="733"/>
      <c r="AY694" s="733"/>
      <c r="AZ694" s="733" t="s">
        <v>347</v>
      </c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>母性:304･母小実</v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>101･201･301</v>
      </c>
      <c r="N696" s="748"/>
      <c r="O696" s="747" t="str">
        <f>VLOOKUP($C677,'2026年度(M2後期)'!$B$5:$N$207,COLUMN('2026年度(M2後期)'!$I$5)+1,0)&amp;""</f>
        <v>101･201･301</v>
      </c>
      <c r="P696" s="748"/>
      <c r="Q696" s="747" t="str">
        <f>VLOOKUP($C677,'2026年度(D1後期)'!$B$5:$N$207,COLUMN('2026年度(D1後期)'!$I$5)+1,0)&amp;""</f>
        <v>101･201･301</v>
      </c>
      <c r="R696" s="748"/>
      <c r="S696" s="747" t="str">
        <f>VLOOKUP($C677,'2026年度(D23後期)'!$B$5:$N$207,COLUMN('2026年度(D23後期)'!$I$5)+1,0)&amp;""</f>
        <v>101･201･301</v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58"/>
      <c r="D697" s="759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>MD論文審査会（3月申請）</v>
      </c>
      <c r="N698" s="752"/>
      <c r="O698" s="753" t="str">
        <f>VLOOKUP($C677,'2026年度(M2後期)'!$B$5:$N$207,COLUMN('2026年度(M2後期)'!$K$5),0)&amp;""</f>
        <v>MD論文審査会（3月申請）</v>
      </c>
      <c r="P698" s="752"/>
      <c r="Q698" s="753" t="str">
        <f>VLOOKUP($C677,'2026年度(D1後期)'!$B$5:$N$207,COLUMN('2026年度(D1後期)'!$K$5),0)&amp;""</f>
        <v>MD論文審査会（3月申請）</v>
      </c>
      <c r="R698" s="752"/>
      <c r="S698" s="753" t="str">
        <f>VLOOKUP($C677,'2026年度(D23後期)'!$B$5:$N$207,COLUMN('2026年度(D23後期)'!$K$5),0)&amp;""</f>
        <v>MD論文審査会（3月申請）</v>
      </c>
      <c r="T698" s="752"/>
      <c r="U698" s="21"/>
      <c r="Z698" s="755" t="str">
        <f>A698</f>
        <v>５時限（16：50～18：20）</v>
      </c>
      <c r="AA698" s="733" t="s">
        <v>451</v>
      </c>
      <c r="AB698" s="733"/>
      <c r="AC698" s="733"/>
      <c r="AD698" s="733"/>
      <c r="AE698" s="733"/>
      <c r="AF698" s="733"/>
      <c r="AG698" s="733" t="s">
        <v>451</v>
      </c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 t="s">
        <v>451</v>
      </c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>101･201･301</v>
      </c>
      <c r="N700" s="748"/>
      <c r="O700" s="747" t="str">
        <f>VLOOKUP($C677,'2026年度(M2後期)'!$B$5:$N$207,COLUMN('2026年度(M2後期)'!$K$5)+1,0)&amp;""</f>
        <v>101･201･301</v>
      </c>
      <c r="P700" s="748"/>
      <c r="Q700" s="747" t="str">
        <f>VLOOKUP($C677,'2026年度(D1後期)'!$B$5:$N$207,COLUMN('2026年度(D1後期)'!$K$5)+1,0)&amp;""</f>
        <v>101･201･301</v>
      </c>
      <c r="R700" s="748"/>
      <c r="S700" s="747" t="str">
        <f>VLOOKUP($C677,'2026年度(D23後期)'!$B$5:$N$207,COLUMN('2026年度(D23後期)'!$K$5)+1,0)&amp;""</f>
        <v>101･201･301</v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58"/>
      <c r="D701" s="759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5"/>
      <c r="B702" s="6"/>
      <c r="C702" s="791">
        <f>C677+1</f>
        <v>46416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46416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819" t="str">
        <f>VLOOKUP($C702,'2026年度(1年後期)'!$B$5:$N$207,COLUMN('2026年度(1年後期)'!$C$5),0)&amp;""</f>
        <v>生活援助論Ⅱ　期末試験
(実技)</v>
      </c>
      <c r="D703" s="820"/>
      <c r="E703" s="870" t="str">
        <f>VLOOKUP($C702,'2026年度(2年後期)'!$B$5:$N$207,COLUMN('2026年度(2年後期)'!$C$5),0)&amp;""</f>
        <v>成人看護援助論Ⅱ　
期末試験</v>
      </c>
      <c r="F703" s="820"/>
      <c r="G703" s="771" t="str">
        <f>VLOOKUP($C702,'2026年度(3年後期)'!$B$5:$N$207,COLUMN('2026年度(3年後期)'!$C$5),0)&amp;""</f>
        <v>領域別実習</v>
      </c>
      <c r="H703" s="768"/>
      <c r="I703" s="771" t="str">
        <f>VLOOKUP($C702,'2026年度(4年後期)'!$B$5:$N$206,COLUMN('2026年度(4年後期)'!$C$5),0)&amp;""</f>
        <v>総合学習</v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>がん看護学演習A-Ⅲ</v>
      </c>
      <c r="N703" s="769"/>
      <c r="O703" s="771" t="str">
        <f>VLOOKUP($C702,'2026年度(M2後期)'!$B$5:$N$207,COLUMN('2026年度(M2後期)'!$C$5),0)&amp;""</f>
        <v>特別研究</v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>特別研究</v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 t="s">
        <v>452</v>
      </c>
      <c r="AH703" s="733" t="s">
        <v>452</v>
      </c>
      <c r="AI703" s="733"/>
      <c r="AJ703" s="733"/>
      <c r="AK703" s="733"/>
      <c r="AL703" s="733" t="s">
        <v>452</v>
      </c>
      <c r="AM703" s="733" t="s">
        <v>347</v>
      </c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 t="s">
        <v>347</v>
      </c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 t="s">
        <v>409</v>
      </c>
      <c r="BO703" s="733"/>
      <c r="BP703" s="733"/>
      <c r="BQ703" s="733"/>
      <c r="BR703" s="733"/>
      <c r="BS703" s="733"/>
      <c r="BT703" s="733" t="s">
        <v>369</v>
      </c>
      <c r="BU703" s="733" t="s">
        <v>369</v>
      </c>
      <c r="BV703" s="733"/>
    </row>
    <row r="704" spans="1:74" ht="14.45">
      <c r="A704" s="755"/>
      <c r="B704" s="15" t="s">
        <v>61</v>
      </c>
      <c r="C704" s="817" t="str">
        <f>IFERROR(VLOOKUP(C703,科目・教員!$A$2:$B$342,2,0),"")</f>
        <v/>
      </c>
      <c r="D704" s="818"/>
      <c r="E704" s="866" t="str">
        <f>IFERROR(VLOOKUP(E703,科目・教員!$A$2:$B$342,2,0),"")</f>
        <v/>
      </c>
      <c r="F704" s="818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5" customHeight="1">
      <c r="A705" s="755"/>
      <c r="B705" s="15" t="s">
        <v>65</v>
      </c>
      <c r="C705" s="817" t="str">
        <f>VLOOKUP($C702,'2026年度(1年後期)'!$B$5:$N$207,COLUMN('2026年度(1年後期)'!$C$5)+1,0)&amp;""</f>
        <v>基礎実･201･202</v>
      </c>
      <c r="D705" s="818"/>
      <c r="E705" s="866" t="str">
        <f>VLOOKUP($C702,'2026年度(2年後期)'!$B$5:$N$207,COLUMN('2026年度(2年後期)'!$C$5)+1,0)&amp;""</f>
        <v>大講義室</v>
      </c>
      <c r="F705" s="818"/>
      <c r="G705" s="762" t="str">
        <f>VLOOKUP($C702,'2026年度(3年後期)'!$B$5:$N$207,COLUMN('2026年度(3年後期)'!$C$5)+1,0)&amp;""</f>
        <v>母性:301･母小実</v>
      </c>
      <c r="H705" s="761"/>
      <c r="I705" s="762" t="str">
        <f>VLOOKUP($C702,'2026年度(4年後期)'!$B$5:$N$206,COLUMN('2026年度(4年後期)'!$C$5)+1,0)&amp;""</f>
        <v>研修6･7</v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4.45">
      <c r="A706" s="756"/>
      <c r="B706" s="16" t="s">
        <v>68</v>
      </c>
      <c r="C706" s="860"/>
      <c r="D706" s="861"/>
      <c r="E706" s="869"/>
      <c r="F706" s="861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819" t="str">
        <f>VLOOKUP($C702,'2026年度(1年後期)'!$B$5:$N$207,COLUMN('2026年度(1年後期)'!$E$5),0)&amp;""</f>
        <v>生活援助論Ⅱ　期末試験
(実技)</v>
      </c>
      <c r="D707" s="820"/>
      <c r="E707" s="870" t="str">
        <f>VLOOKUP($C702,'2026年度(2年後期)'!$B$5:$N$207,COLUMN('2026年度(2年後期)'!$E$5),0)&amp;""</f>
        <v>薬物療法と看護
期末試験</v>
      </c>
      <c r="F707" s="820"/>
      <c r="G707" s="771" t="str">
        <f>VLOOKUP($C702,'2026年度(3年後期)'!$B$5:$N$207,COLUMN('2026年度(3年後期)'!$E$5),0)&amp;""</f>
        <v>領域別実習</v>
      </c>
      <c r="H707" s="768"/>
      <c r="I707" s="771" t="str">
        <f>VLOOKUP($C702,'2026年度(4年後期)'!$B$5:$N$206,COLUMN('2026年度(4年後期)'!$E$5),0)&amp;""</f>
        <v>総合学習</v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>がん看護学演習A-Ⅲ</v>
      </c>
      <c r="N707" s="768"/>
      <c r="O707" s="752" t="str">
        <f>VLOOKUP($C702,'2026年度(M2後期)'!$B$5:$N$207,COLUMN('2026年度(M2後期)'!$E$5),0)&amp;""</f>
        <v>特別研究</v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>特別研究</v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 t="s">
        <v>452</v>
      </c>
      <c r="AH707" s="733" t="s">
        <v>452</v>
      </c>
      <c r="AI707" s="733"/>
      <c r="AJ707" s="733"/>
      <c r="AK707" s="733"/>
      <c r="AL707" s="733" t="s">
        <v>452</v>
      </c>
      <c r="AM707" s="733" t="s">
        <v>347</v>
      </c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 t="s">
        <v>347</v>
      </c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 t="s">
        <v>453</v>
      </c>
      <c r="BO707" s="733"/>
      <c r="BP707" s="733"/>
      <c r="BQ707" s="733"/>
      <c r="BR707" s="733"/>
      <c r="BS707" s="733"/>
      <c r="BT707" s="733" t="s">
        <v>369</v>
      </c>
      <c r="BU707" s="733" t="s">
        <v>369</v>
      </c>
      <c r="BV707" s="733"/>
    </row>
    <row r="708" spans="1:74" ht="14.45">
      <c r="A708" s="755"/>
      <c r="B708" s="15" t="s">
        <v>61</v>
      </c>
      <c r="C708" s="817" t="str">
        <f>IFERROR(VLOOKUP(C707,科目・教員!$A$2:$B$342,2,0),"")</f>
        <v/>
      </c>
      <c r="D708" s="818"/>
      <c r="E708" s="866" t="str">
        <f>IFERROR(VLOOKUP(E707,科目・教員!$A$2:$B$342,2,0),"")</f>
        <v/>
      </c>
      <c r="F708" s="818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5" customHeight="1">
      <c r="A709" s="755"/>
      <c r="B709" s="15" t="s">
        <v>65</v>
      </c>
      <c r="C709" s="817" t="str">
        <f>VLOOKUP($C702,'2026年度(1年後期)'!$B$5:$N$207,COLUMN('2026年度(1年後期)'!$E$5)+1,0)&amp;""</f>
        <v>基礎実･201･202</v>
      </c>
      <c r="D709" s="818"/>
      <c r="E709" s="866" t="str">
        <f>VLOOKUP($C702,'2026年度(2年後期)'!$B$5:$N$207,COLUMN('2026年度(2年後期)'!$E$5)+1,0)&amp;""</f>
        <v>大講義室</v>
      </c>
      <c r="F709" s="818"/>
      <c r="G709" s="762" t="str">
        <f>VLOOKUP($C702,'2026年度(3年後期)'!$B$5:$N$207,COLUMN('2026年度(3年後期)'!$E$5)+1,0)&amp;""</f>
        <v>母性:301･母小実</v>
      </c>
      <c r="H709" s="761"/>
      <c r="I709" s="762" t="str">
        <f>VLOOKUP($C702,'2026年度(4年後期)'!$B$5:$N$206,COLUMN('2026年度(4年後期)'!$E$5)+1,0)&amp;""</f>
        <v>研修6･7</v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4.45">
      <c r="A710" s="770"/>
      <c r="B710" s="16" t="s">
        <v>68</v>
      </c>
      <c r="C710" s="867"/>
      <c r="D710" s="868"/>
      <c r="E710" s="869"/>
      <c r="F710" s="862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4.45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4.45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4.45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812" t="str">
        <f>VLOOKUP($C702,'2026年度(1年後期)'!$B$5:$N$207,COLUMN('2026年度(1年後期)'!$G$5),0)&amp;""</f>
        <v>生活援助論Ⅱ　期末試験
(実技)</v>
      </c>
      <c r="D715" s="813"/>
      <c r="E715" s="871" t="str">
        <f>VLOOKUP($C702,'2026年度(2年後期)'!$B$5:$N$207,COLUMN('2026年度(2年後期)'!$G$5),0)&amp;""</f>
        <v>感染防止技術論
期末試験</v>
      </c>
      <c r="F715" s="813"/>
      <c r="G715" s="757" t="str">
        <f>VLOOKUP($C702,'2026年度(3年後期)'!$B$5:$N$207,COLUMN('2026年度(3年後期)'!$G$5),0)&amp;""</f>
        <v>領域別実習</v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>がん看護学演習A-Ⅳ</v>
      </c>
      <c r="N715" s="752"/>
      <c r="O715" s="753" t="str">
        <f>VLOOKUP($C702,'2026年度(M2後期)'!$B$5:$N$207,COLUMN('2026年度(M2後期)'!$G$5),0)&amp;""</f>
        <v>特別研究</v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>特別研究</v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 t="s">
        <v>452</v>
      </c>
      <c r="AH715" s="733" t="s">
        <v>452</v>
      </c>
      <c r="AI715" s="733"/>
      <c r="AJ715" s="733"/>
      <c r="AK715" s="733"/>
      <c r="AL715" s="733" t="s">
        <v>452</v>
      </c>
      <c r="AM715" s="733" t="s">
        <v>347</v>
      </c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 t="s">
        <v>347</v>
      </c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 t="s">
        <v>454</v>
      </c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4.45">
      <c r="A716" s="755"/>
      <c r="B716" s="15" t="s">
        <v>61</v>
      </c>
      <c r="C716" s="810" t="str">
        <f>IFERROR(VLOOKUP(C715,科目・教員!$A$2:$B$342,2,0),"")</f>
        <v/>
      </c>
      <c r="D716" s="811"/>
      <c r="E716" s="872" t="str">
        <f>IFERROR(VLOOKUP(E715,科目・教員!$A$2:$B$342,2,0),"")</f>
        <v/>
      </c>
      <c r="F716" s="811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5" customHeight="1">
      <c r="A717" s="755"/>
      <c r="B717" s="15" t="s">
        <v>65</v>
      </c>
      <c r="C717" s="810" t="str">
        <f>VLOOKUP($C702,'2026年度(1年後期)'!$B$5:$N$207,COLUMN('2026年度(1年後期)'!$G$5)+1,0)&amp;""</f>
        <v>基礎実･201･202</v>
      </c>
      <c r="D717" s="811"/>
      <c r="E717" s="872" t="str">
        <f>VLOOKUP($C702,'2026年度(2年後期)'!$B$5:$N$207,COLUMN('2026年度(2年後期)'!$G$5)+1,0)&amp;""</f>
        <v>大講義室</v>
      </c>
      <c r="F717" s="811"/>
      <c r="G717" s="750" t="str">
        <f>VLOOKUP($C702,'2026年度(3年後期)'!$B$5:$N$207,COLUMN('2026年度(3年後期)'!$G$5)+1,0)&amp;""</f>
        <v>母性:301･母小実</v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4.45">
      <c r="A718" s="770"/>
      <c r="B718" s="16" t="s">
        <v>68</v>
      </c>
      <c r="C718" s="867"/>
      <c r="D718" s="868"/>
      <c r="E718" s="869"/>
      <c r="F718" s="862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812" t="str">
        <f>VLOOKUP($C702,'2026年度(1年後期)'!$B$5:$N$207,COLUMN('2026年度(1年後期)'!$I$5),0)&amp;""</f>
        <v>人体の構造と機能Ⅲ　本試験</v>
      </c>
      <c r="D719" s="813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>領域別実習</v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>がん看護学演習A-Ⅳ</v>
      </c>
      <c r="N719" s="752"/>
      <c r="O719" s="753" t="str">
        <f>VLOOKUP($C702,'2026年度(M2後期)'!$B$5:$N$207,COLUMN('2026年度(M2後期)'!$I$5),0)&amp;""</f>
        <v>特別研究</v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>特別研究</v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 t="s">
        <v>455</v>
      </c>
      <c r="AI719" s="733" t="s">
        <v>455</v>
      </c>
      <c r="AJ719" s="733"/>
      <c r="AK719" s="733"/>
      <c r="AL719" s="733"/>
      <c r="AM719" s="733" t="s">
        <v>347</v>
      </c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 t="s">
        <v>347</v>
      </c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4.45">
      <c r="A720" s="755"/>
      <c r="B720" s="15" t="s">
        <v>61</v>
      </c>
      <c r="C720" s="810" t="str">
        <f>IFERROR(VLOOKUP(C719,科目・教員!$A$2:$B$342,2,0),"")</f>
        <v/>
      </c>
      <c r="D720" s="811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5" customHeight="1">
      <c r="A721" s="755"/>
      <c r="B721" s="15" t="s">
        <v>65</v>
      </c>
      <c r="C721" s="810" t="str">
        <f>VLOOKUP($C702,'2026年度(1年後期)'!$B$5:$N$207,COLUMN('2026年度(1年後期)'!$I$5)+1,0)&amp;""</f>
        <v>202･203</v>
      </c>
      <c r="D721" s="811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>母性:301･母小実</v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4.45">
      <c r="A722" s="756"/>
      <c r="B722" s="16" t="s">
        <v>68</v>
      </c>
      <c r="C722" s="867"/>
      <c r="D722" s="868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4.45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4.45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4.45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4.45">
      <c r="A726" s="756"/>
      <c r="B726" s="16" t="s">
        <v>68</v>
      </c>
      <c r="C726" s="758"/>
      <c r="D726" s="759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">
      <c r="A727" s="23"/>
      <c r="B727" s="24"/>
      <c r="C727" s="777">
        <f>C702+1</f>
        <v>46417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45">
        <f>C727</f>
        <v>46417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0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4.45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0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0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4.45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0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VLOOKUP($C727,'2026年度(4年後期)'!$B$5:$N$206,COLUMN('2026年度(4年後期)'!$E$5),0)&amp;""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4.45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VLOOKUP($C727,'2026年度(4年後期)'!$B$5:$N$206,COLUMN('2026年度(4年後期)'!$E$5)+1,0)&amp;""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4.45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4.45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4.45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4.45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4.45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VLOOKUP($C727,'2026年度(4年後期)'!$B$5:$N$206,COLUMN('2026年度(4年後期)'!$G$5),0)&amp;""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4.45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4.45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VLOOKUP($C727,'2026年度(4年後期)'!$B$5:$N$206,COLUMN('2026年度(4年後期)'!$G$5)+1,0)&amp;""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4.45">
      <c r="A743" s="770"/>
      <c r="B743" s="16" t="s">
        <v>68</v>
      </c>
      <c r="C743" s="758"/>
      <c r="D743" s="759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VLOOKUP($C727,'2026年度(4年後期)'!$B$5:$N$206,COLUMN('2026年度(4年後期)'!$I$5),0)&amp;""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4.45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4.45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VLOOKUP($C727,'2026年度(4年後期)'!$B$5:$N$206,COLUMN('2026年度(4年後期)'!$I$5)+1,0)&amp;""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4.45">
      <c r="A747" s="756"/>
      <c r="B747" s="16" t="s">
        <v>68</v>
      </c>
      <c r="C747" s="758"/>
      <c r="D747" s="759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4.45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4.45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4.45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4.45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  <row r="752" spans="1:74" s="44" customFormat="1" ht="21">
      <c r="A752" s="23"/>
      <c r="B752" s="24"/>
      <c r="C752" s="777">
        <f>C727+1</f>
        <v>46418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45">
        <f>C752</f>
        <v>46418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5" t="s">
        <v>52</v>
      </c>
      <c r="B753" s="12" t="s">
        <v>53</v>
      </c>
      <c r="C753" s="767" t="str">
        <f>VLOOKUP($C752,'2026年度(1年後期)'!$B$5:$N$207,COLUMN('2026年度(1年後期)'!$C$5),0)&amp;""</f>
        <v/>
      </c>
      <c r="D753" s="768"/>
      <c r="E753" s="771" t="str">
        <f>VLOOKUP($C752,'2026年度(2年後期)'!$B$5:$N$207,COLUMN('2026年度(2年後期)'!$C$5),0)&amp;""</f>
        <v/>
      </c>
      <c r="F753" s="768"/>
      <c r="G753" s="771" t="str">
        <f>VLOOKUP($C752,'2026年度(3年後期)'!$B$5:$N$207,COLUMN('2026年度(3年後期)'!$C$5),0)&amp;""</f>
        <v/>
      </c>
      <c r="H753" s="768"/>
      <c r="I753" s="771" t="str">
        <f>VLOOKUP($C752,'2026年度(4年後期)'!$B$5:$N$206,COLUMN('2026年度(4年後期)'!$C$5),0)&amp;""</f>
        <v/>
      </c>
      <c r="J753" s="768"/>
      <c r="K753" s="752" t="str">
        <f>VLOOKUP($C752,'2026年度(助産後期)'!$B$5:$N$207,COLUMN('2026年度(助産後期)'!$C$5),0)&amp;""</f>
        <v/>
      </c>
      <c r="L753" s="769"/>
      <c r="M753" s="778" t="str">
        <f>VLOOKUP($C752,'2026年度(M1後期)'!$B$5:$N$207,COLUMN('2026年度(M1後期)'!$C$5),0)&amp;""</f>
        <v/>
      </c>
      <c r="N753" s="769"/>
      <c r="O753" s="771" t="str">
        <f>VLOOKUP($C752,'2026年度(M2後期)'!$B$5:$N$207,COLUMN('2026年度(M2後期)'!$C$5),0)&amp;""</f>
        <v/>
      </c>
      <c r="P753" s="768"/>
      <c r="Q753" s="771" t="str">
        <f>VLOOKUP($C752,'2026年度(D1後期)'!$B$5:$N$207,COLUMN('2026年度(D1後期)'!$C$5),0)&amp;""</f>
        <v/>
      </c>
      <c r="R753" s="768"/>
      <c r="S753" s="752" t="str">
        <f>VLOOKUP($C752,'2026年度(D23後期)'!$B$5:$N$207,COLUMN('2026年度(D23後期)'!$C$5),0)&amp;""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</row>
    <row r="754" spans="1:74" ht="14.45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</row>
    <row r="755" spans="1:74" ht="14.45">
      <c r="A755" s="755"/>
      <c r="B755" s="15" t="s">
        <v>65</v>
      </c>
      <c r="C755" s="763" t="str">
        <f>VLOOKUP($C752,'2026年度(1年後期)'!$B$5:$N$207,COLUMN('2026年度(1年後期)'!$C$5)+1,0)&amp;""</f>
        <v/>
      </c>
      <c r="D755" s="761"/>
      <c r="E755" s="762" t="str">
        <f>VLOOKUP($C752,'2026年度(2年後期)'!$B$5:$N$207,COLUMN('2026年度(2年後期)'!$C$5)+1,0)&amp;""</f>
        <v/>
      </c>
      <c r="F755" s="761"/>
      <c r="G755" s="762" t="str">
        <f>VLOOKUP($C752,'2026年度(3年後期)'!$B$5:$N$207,COLUMN('2026年度(3年後期)'!$C$5)+1,0)&amp;""</f>
        <v/>
      </c>
      <c r="H755" s="761"/>
      <c r="I755" s="762" t="str">
        <f>VLOOKUP($C752,'2026年度(4年後期)'!$B$5:$N$206,COLUMN('2026年度(4年後期)'!$C$5)+1,0)&amp;""</f>
        <v/>
      </c>
      <c r="J755" s="761"/>
      <c r="K755" s="748" t="str">
        <f>VLOOKUP($C752,'2026年度(助産後期)'!$B$5:$N$207,COLUMN('2026年度(助産後期)'!$C$5)+1,0)&amp;""</f>
        <v/>
      </c>
      <c r="L755" s="764"/>
      <c r="M755" s="760" t="str">
        <f>VLOOKUP($C752,'2026年度(M1後期)'!$B$5:$N$207,COLUMN('2026年度(M1後期)'!$C$5)+1,0)&amp;""</f>
        <v/>
      </c>
      <c r="N755" s="761"/>
      <c r="O755" s="762" t="str">
        <f>VLOOKUP($C752,'2026年度(M2後期)'!$B$5:$N$207,COLUMN('2026年度(M2後期)'!$C$5)+1,0)&amp;""</f>
        <v/>
      </c>
      <c r="P755" s="761"/>
      <c r="Q755" s="762" t="str">
        <f>VLOOKUP($C752,'2026年度(D1後期)'!$B$5:$N$207,COLUMN('2026年度(D1後期)'!$C$5)+1,0)&amp;""</f>
        <v/>
      </c>
      <c r="R755" s="761"/>
      <c r="S755" s="748" t="str">
        <f>VLOOKUP($C752,'2026年度(D23後期)'!$B$5:$N$207,COLUMN('2026年度(D23後期)'!$C$5)+1,0)&amp;""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4.45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</row>
    <row r="757" spans="1:74" ht="13.5" customHeight="1">
      <c r="A757" s="755" t="s">
        <v>73</v>
      </c>
      <c r="B757" s="15" t="s">
        <v>53</v>
      </c>
      <c r="C757" s="767" t="str">
        <f>VLOOKUP($C752,'2026年度(1年後期)'!$B$5:$N$207,COLUMN('2026年度(1年後期)'!$E$5),0)&amp;""</f>
        <v/>
      </c>
      <c r="D757" s="768"/>
      <c r="E757" s="771" t="str">
        <f>VLOOKUP($C752,'2026年度(2年後期)'!$B$5:$N$207,COLUMN('2026年度(2年後期)'!$E$5),0)&amp;""</f>
        <v/>
      </c>
      <c r="F757" s="768"/>
      <c r="G757" s="771" t="str">
        <f>VLOOKUP($C752,'2026年度(3年後期)'!$B$5:$N$207,COLUMN('2026年度(3年後期)'!$E$5),0)&amp;""</f>
        <v/>
      </c>
      <c r="H757" s="768"/>
      <c r="I757" s="771" t="str">
        <f>VLOOKUP($C752,'2026年度(4年後期)'!$B$5:$N$206,COLUMN('2026年度(4年後期)'!$E$5),0)&amp;""</f>
        <v/>
      </c>
      <c r="J757" s="768"/>
      <c r="K757" s="752" t="str">
        <f>VLOOKUP($C752,'2026年度(助産後期)'!$B$5:$N$207,COLUMN('2026年度(助産後期)'!$E$5),0)&amp;""</f>
        <v/>
      </c>
      <c r="L757" s="769"/>
      <c r="M757" s="767" t="str">
        <f>VLOOKUP($C752,'2026年度(M1後期)'!$B$5:$N$207,COLUMN('2026年度(M1後期)'!$E$5),0)&amp;""</f>
        <v/>
      </c>
      <c r="N757" s="768"/>
      <c r="O757" s="752" t="str">
        <f>VLOOKUP($C752,'2026年度(M2後期)'!$B$5:$N$207,COLUMN('2026年度(M2後期)'!$E$5),0)&amp;""</f>
        <v/>
      </c>
      <c r="P757" s="768"/>
      <c r="Q757" s="752" t="str">
        <f>VLOOKUP($C752,'2026年度(D1後期)'!$B$5:$N$207,COLUMN('2026年度(D1後期)'!$E$5),0)&amp;""</f>
        <v/>
      </c>
      <c r="R757" s="768"/>
      <c r="S757" s="752" t="str">
        <f>VLOOKUP($C752,'2026年度(D23後期)'!$B$5:$N$207,COLUMN('2026年度(D23後期)'!$E$5),0)&amp;""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4.45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</row>
    <row r="759" spans="1:74" ht="14.45">
      <c r="A759" s="755"/>
      <c r="B759" s="15" t="s">
        <v>65</v>
      </c>
      <c r="C759" s="763" t="str">
        <f>VLOOKUP($C752,'2026年度(1年後期)'!$B$5:$N$207,COLUMN('2026年度(1年後期)'!$E$5)+1,0)&amp;""</f>
        <v/>
      </c>
      <c r="D759" s="761"/>
      <c r="E759" s="762" t="str">
        <f>VLOOKUP($C752,'2026年度(2年後期)'!$B$5:$N$207,COLUMN('2026年度(2年後期)'!$E$5)+1,0)&amp;""</f>
        <v/>
      </c>
      <c r="F759" s="761"/>
      <c r="G759" s="762" t="str">
        <f>VLOOKUP($C752,'2026年度(3年後期)'!$B$5:$N$207,COLUMN('2026年度(3年後期)'!$E$5)+1,0)&amp;""</f>
        <v/>
      </c>
      <c r="H759" s="761"/>
      <c r="I759" s="762" t="str">
        <f>VLOOKUP($C752,'2026年度(4年後期)'!$B$5:$N$206,COLUMN('2026年度(4年後期)'!$E$5)+1,0)&amp;""</f>
        <v/>
      </c>
      <c r="J759" s="761"/>
      <c r="K759" s="748" t="str">
        <f>VLOOKUP($C752,'2026年度(助産後期)'!$B$5:$N$207,COLUMN('2026年度(助産後期)'!$E$5)+1,0)&amp;""</f>
        <v/>
      </c>
      <c r="L759" s="764"/>
      <c r="M759" s="763" t="str">
        <f>VLOOKUP($C752,'2026年度(M1後期)'!$B$5:$N$207,COLUMN('2026年度(M1後期)'!$E$5)+1,0)&amp;""</f>
        <v/>
      </c>
      <c r="N759" s="761"/>
      <c r="O759" s="748" t="str">
        <f>VLOOKUP($C752,'2026年度(M2後期)'!$B$5:$N$207,COLUMN('2026年度(M2後期)'!$E$5)+1,0)&amp;""</f>
        <v/>
      </c>
      <c r="P759" s="761"/>
      <c r="Q759" s="748" t="str">
        <f>VLOOKUP($C752,'2026年度(D1後期)'!$B$5:$N$207,COLUMN('2026年度(D1後期)'!$E$5)+1,0)&amp;""</f>
        <v/>
      </c>
      <c r="R759" s="761"/>
      <c r="S759" s="748" t="str">
        <f>VLOOKUP($C752,'2026年度(D23後期)'!$B$5:$N$207,COLUMN('2026年度(D23後期)'!$E$5)+1,0)&amp;""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4.45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</row>
    <row r="761" spans="1:74" ht="14.45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4.45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</row>
    <row r="763" spans="1:74" ht="14.45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4.45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</row>
    <row r="765" spans="1:74" ht="13.5" customHeight="1">
      <c r="A765" s="754" t="s">
        <v>87</v>
      </c>
      <c r="B765" s="15" t="s">
        <v>53</v>
      </c>
      <c r="C765" s="751" t="str">
        <f>VLOOKUP($C752,'2026年度(1年後期)'!$B$5:$N$207,COLUMN('2026年度(1年後期)'!$G$5),0)&amp;""</f>
        <v/>
      </c>
      <c r="D765" s="752"/>
      <c r="E765" s="757" t="str">
        <f>VLOOKUP($C752,'2026年度(2年後期)'!$B$5:$N$207,COLUMN('2026年度(2年後期)'!$G$5),0)&amp;""</f>
        <v/>
      </c>
      <c r="F765" s="752"/>
      <c r="G765" s="757" t="str">
        <f>VLOOKUP($C752,'2026年度(3年後期)'!$B$5:$N$207,COLUMN('2026年度(3年後期)'!$G$5),0)&amp;""</f>
        <v/>
      </c>
      <c r="H765" s="752"/>
      <c r="I765" s="757" t="str">
        <f>VLOOKUP($C752,'2026年度(4年後期)'!$B$5:$N$206,COLUMN('2026年度(4年後期)'!$G$5),0)&amp;""</f>
        <v/>
      </c>
      <c r="J765" s="752"/>
      <c r="K765" s="753" t="str">
        <f>VLOOKUP($C752,'2026年度(助産後期)'!$B$5:$N$207,COLUMN('2026年度(助産後期)'!$G$5),0)&amp;""</f>
        <v/>
      </c>
      <c r="L765" s="753"/>
      <c r="M765" s="751" t="str">
        <f>VLOOKUP($C752,'2026年度(M1後期)'!$B$5:$N$207,COLUMN('2026年度(M1後期)'!$G$5),0)&amp;""</f>
        <v/>
      </c>
      <c r="N765" s="752"/>
      <c r="O765" s="753" t="str">
        <f>VLOOKUP($C752,'2026年度(M2後期)'!$B$5:$N$207,COLUMN('2026年度(M2後期)'!$G$5),0)&amp;""</f>
        <v/>
      </c>
      <c r="P765" s="752"/>
      <c r="Q765" s="753" t="str">
        <f>VLOOKUP($C752,'2026年度(D1後期)'!$B$5:$N$207,COLUMN('2026年度(D1後期)'!$G$5),0)&amp;""</f>
        <v/>
      </c>
      <c r="R765" s="752"/>
      <c r="S765" s="753" t="str">
        <f>VLOOKUP($C752,'2026年度(D23後期)'!$B$5:$N$207,COLUMN('2026年度(D23後期)'!$G$5),0)&amp;""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4.45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</row>
    <row r="767" spans="1:74" ht="14.45">
      <c r="A767" s="755"/>
      <c r="B767" s="15" t="s">
        <v>65</v>
      </c>
      <c r="C767" s="749" t="str">
        <f>VLOOKUP($C752,'2026年度(1年後期)'!$B$5:$N$207,COLUMN('2026年度(1年後期)'!$G$5)+1,0)&amp;""</f>
        <v/>
      </c>
      <c r="D767" s="748"/>
      <c r="E767" s="750" t="str">
        <f>VLOOKUP($C752,'2026年度(2年後期)'!$B$5:$N$207,COLUMN('2026年度(2年後期)'!$G$5)+1,0)&amp;""</f>
        <v/>
      </c>
      <c r="F767" s="748"/>
      <c r="G767" s="750" t="str">
        <f>VLOOKUP($C752,'2026年度(3年後期)'!$B$5:$N$207,COLUMN('2026年度(3年後期)'!$G$5)+1,0)&amp;""</f>
        <v/>
      </c>
      <c r="H767" s="748"/>
      <c r="I767" s="750" t="str">
        <f>VLOOKUP($C752,'2026年度(4年後期)'!$B$5:$N$206,COLUMN('2026年度(4年後期)'!$G$5)+1,0)&amp;""</f>
        <v/>
      </c>
      <c r="J767" s="748"/>
      <c r="K767" s="747" t="str">
        <f>VLOOKUP($C752,'2026年度(助産後期)'!$B$5:$N$207,COLUMN('2026年度(助産後期)'!$G$5)+1,0)&amp;""</f>
        <v/>
      </c>
      <c r="L767" s="747"/>
      <c r="M767" s="749" t="str">
        <f>VLOOKUP($C752,'2026年度(M1後期)'!$B$5:$N$207,COLUMN('2026年度(M1後期)'!$G$5)+1,0)&amp;""</f>
        <v/>
      </c>
      <c r="N767" s="748"/>
      <c r="O767" s="747" t="str">
        <f>VLOOKUP($C752,'2026年度(M2後期)'!$B$5:$N$207,COLUMN('2026年度(M2後期)'!$G$5)+1,0)&amp;""</f>
        <v/>
      </c>
      <c r="P767" s="748"/>
      <c r="Q767" s="747" t="str">
        <f>VLOOKUP($C752,'2026年度(D1後期)'!$B$5:$N$207,COLUMN('2026年度(D1後期)'!$G$5)+1,0)&amp;""</f>
        <v/>
      </c>
      <c r="R767" s="748"/>
      <c r="S767" s="747" t="str">
        <f>VLOOKUP($C752,'2026年度(D23後期)'!$B$5:$N$207,COLUMN('2026年度(D23後期)'!$G$5)+1,0)&amp;""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4.45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</row>
    <row r="769" spans="1:74" ht="13.5" customHeight="1">
      <c r="A769" s="754" t="s">
        <v>103</v>
      </c>
      <c r="B769" s="15" t="s">
        <v>53</v>
      </c>
      <c r="C769" s="751" t="str">
        <f>VLOOKUP($C752,'2026年度(1年後期)'!$B$5:$N$207,COLUMN('2026年度(1年後期)'!$I$5),0)&amp;""</f>
        <v/>
      </c>
      <c r="D769" s="752"/>
      <c r="E769" s="757" t="str">
        <f>VLOOKUP($C752,'2026年度(2年後期)'!$B$5:$N$207,COLUMN('2026年度(2年後期)'!$I$5),0)&amp;""</f>
        <v/>
      </c>
      <c r="F769" s="752"/>
      <c r="G769" s="757" t="str">
        <f>VLOOKUP($C752,'2026年度(3年後期)'!$B$5:$N$207,COLUMN('2026年度(3年後期)'!$I$5),0)&amp;""</f>
        <v/>
      </c>
      <c r="H769" s="752"/>
      <c r="I769" s="757" t="str">
        <f>VLOOKUP($C752,'2026年度(4年後期)'!$B$5:$N$206,COLUMN('2026年度(4年後期)'!$I$5),0)&amp;""</f>
        <v/>
      </c>
      <c r="J769" s="752"/>
      <c r="K769" s="753" t="str">
        <f>VLOOKUP($C752,'2026年度(助産後期)'!$B$5:$N$207,COLUMN('2026年度(助産後期)'!$I$5),0)&amp;""</f>
        <v/>
      </c>
      <c r="L769" s="753"/>
      <c r="M769" s="751" t="str">
        <f>VLOOKUP($C752,'2026年度(M1後期)'!$B$5:$N$207,COLUMN('2026年度(M1後期)'!$I$5),0)&amp;""</f>
        <v/>
      </c>
      <c r="N769" s="752"/>
      <c r="O769" s="753" t="str">
        <f>VLOOKUP($C752,'2026年度(M2後期)'!$B$5:$N$207,COLUMN('2026年度(M2後期)'!$I$5),0)&amp;""</f>
        <v/>
      </c>
      <c r="P769" s="752"/>
      <c r="Q769" s="753" t="str">
        <f>VLOOKUP($C752,'2026年度(D1後期)'!$B$5:$N$207,COLUMN('2026年度(D1後期)'!$I$5),0)&amp;""</f>
        <v/>
      </c>
      <c r="R769" s="752"/>
      <c r="S769" s="753" t="str">
        <f>VLOOKUP($C752,'2026年度(D23後期)'!$B$5:$N$207,COLUMN('2026年度(D23後期)'!$I$5),0)&amp;""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4.45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</row>
    <row r="771" spans="1:74" ht="14.45">
      <c r="A771" s="755"/>
      <c r="B771" s="15" t="s">
        <v>65</v>
      </c>
      <c r="C771" s="749" t="str">
        <f>VLOOKUP($C752,'2026年度(1年後期)'!$B$5:$N$207,COLUMN('2026年度(1年後期)'!$I$5)+1,0)&amp;""</f>
        <v/>
      </c>
      <c r="D771" s="748"/>
      <c r="E771" s="750" t="str">
        <f>VLOOKUP($C752,'2026年度(2年後期)'!$B$5:$N$207,COLUMN('2026年度(2年後期)'!$I$5)+1,0)&amp;""</f>
        <v/>
      </c>
      <c r="F771" s="748"/>
      <c r="G771" s="750" t="str">
        <f>VLOOKUP($C752,'2026年度(3年後期)'!$B$5:$N$207,COLUMN('2026年度(3年後期)'!$I$5)+1,0)&amp;""</f>
        <v/>
      </c>
      <c r="H771" s="748"/>
      <c r="I771" s="750" t="str">
        <f>VLOOKUP($C752,'2026年度(4年後期)'!$B$5:$N$206,COLUMN('2026年度(4年後期)'!$I$5)+1,0)&amp;""</f>
        <v/>
      </c>
      <c r="J771" s="748"/>
      <c r="K771" s="747" t="str">
        <f>VLOOKUP($C752,'2026年度(助産後期)'!$B$5:$N$207,COLUMN('2026年度(助産後期)'!$I$5)+1,0)&amp;""</f>
        <v/>
      </c>
      <c r="L771" s="747"/>
      <c r="M771" s="749" t="str">
        <f>VLOOKUP($C752,'2026年度(M1後期)'!$B$5:$N$207,COLUMN('2026年度(M1後期)'!$I$5)+1,0)&amp;""</f>
        <v/>
      </c>
      <c r="N771" s="748"/>
      <c r="O771" s="747" t="str">
        <f>VLOOKUP($C752,'2026年度(M2後期)'!$B$5:$N$207,COLUMN('2026年度(M2後期)'!$I$5)+1,0)&amp;""</f>
        <v/>
      </c>
      <c r="P771" s="748"/>
      <c r="Q771" s="747" t="str">
        <f>VLOOKUP($C752,'2026年度(D1後期)'!$B$5:$N$207,COLUMN('2026年度(D1後期)'!$I$5)+1,0)&amp;""</f>
        <v/>
      </c>
      <c r="R771" s="748"/>
      <c r="S771" s="747" t="str">
        <f>VLOOKUP($C752,'2026年度(D23後期)'!$B$5:$N$207,COLUMN('2026年度(D23後期)'!$I$5)+1,0)&amp;""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4.45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</row>
    <row r="773" spans="1:74" ht="14.45">
      <c r="A773" s="754" t="s">
        <v>112</v>
      </c>
      <c r="B773" s="15" t="s">
        <v>53</v>
      </c>
      <c r="C773" s="751" t="str">
        <f>VLOOKUP($C752,'2026年度(1年後期)'!$B$5:$N$207,COLUMN('2026年度(1年後期)'!$K$5),0)&amp;""</f>
        <v/>
      </c>
      <c r="D773" s="752"/>
      <c r="E773" s="757" t="str">
        <f>VLOOKUP($C752,'2026年度(2年後期)'!$B$5:$N$207,COLUMN('2026年度(2年後期)'!$K$5),0)&amp;""</f>
        <v/>
      </c>
      <c r="F773" s="752"/>
      <c r="G773" s="757" t="str">
        <f>VLOOKUP($C752,'2026年度(3年後期)'!$B$5:$N$207,COLUMN('2026年度(3年後期)'!$K$5),0)&amp;""</f>
        <v/>
      </c>
      <c r="H773" s="752"/>
      <c r="I773" s="757" t="str">
        <f>VLOOKUP($C752,'2026年度(4年後期)'!$B$5:$N$206,COLUMN('2026年度(4年後期)'!$K$5),0)&amp;""</f>
        <v/>
      </c>
      <c r="J773" s="752"/>
      <c r="K773" s="753" t="str">
        <f>VLOOKUP($C752,'2026年度(助産後期)'!$B$5:$N$207,COLUMN('2026年度(助産後期)'!$K$5),0)&amp;""</f>
        <v/>
      </c>
      <c r="L773" s="753"/>
      <c r="M773" s="751" t="str">
        <f>VLOOKUP($C752,'2026年度(M1後期)'!$B$5:$N$207,COLUMN('2026年度(M1後期)'!$K$5),0)&amp;""</f>
        <v/>
      </c>
      <c r="N773" s="752"/>
      <c r="O773" s="753" t="str">
        <f>VLOOKUP($C752,'2026年度(M2後期)'!$B$5:$N$207,COLUMN('2026年度(M2後期)'!$K$5),0)&amp;""</f>
        <v/>
      </c>
      <c r="P773" s="752"/>
      <c r="Q773" s="753" t="str">
        <f>VLOOKUP($C752,'2026年度(D1後期)'!$B$5:$N$207,COLUMN('2026年度(D1後期)'!$K$5),0)&amp;""</f>
        <v/>
      </c>
      <c r="R773" s="752"/>
      <c r="S773" s="753" t="str">
        <f>VLOOKUP($C752,'2026年度(D23後期)'!$B$5:$N$207,COLUMN('2026年度(D23後期)'!$K$5),0)&amp;""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4.45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</row>
    <row r="775" spans="1:74" ht="14.45">
      <c r="A775" s="755"/>
      <c r="B775" s="15" t="s">
        <v>65</v>
      </c>
      <c r="C775" s="749" t="str">
        <f>VLOOKUP($C752,'2026年度(1年後期)'!$B$5:$N$207,COLUMN('2026年度(1年後期)'!$K$5)+1,0)&amp;""</f>
        <v/>
      </c>
      <c r="D775" s="748"/>
      <c r="E775" s="750" t="str">
        <f>VLOOKUP($C752,'2026年度(2年後期)'!$B$5:$N$207,COLUMN('2026年度(2年後期)'!$K$5)+1,0)&amp;""</f>
        <v/>
      </c>
      <c r="F775" s="748"/>
      <c r="G775" s="750" t="str">
        <f>VLOOKUP($C752,'2026年度(3年後期)'!$B$5:$N$207,COLUMN('2026年度(3年後期)'!$K$5)+1,0)&amp;""</f>
        <v/>
      </c>
      <c r="H775" s="748"/>
      <c r="I775" s="750" t="str">
        <f>VLOOKUP($C752,'2026年度(4年後期)'!$B$5:$N$206,COLUMN('2026年度(4年後期)'!$K$5)+1,0)&amp;""</f>
        <v/>
      </c>
      <c r="J775" s="748"/>
      <c r="K775" s="747" t="str">
        <f>VLOOKUP($C752,'2026年度(助産後期)'!$B$5:$N$207,COLUMN('2026年度(助産後期)'!$K$5)+1,0)&amp;""</f>
        <v/>
      </c>
      <c r="L775" s="747"/>
      <c r="M775" s="749" t="str">
        <f>VLOOKUP($C752,'2026年度(M1後期)'!$B$5:$N$207,COLUMN('2026年度(M1後期)'!$K$5)+1,0)&amp;""</f>
        <v/>
      </c>
      <c r="N775" s="748"/>
      <c r="O775" s="747" t="str">
        <f>VLOOKUP($C752,'2026年度(M2後期)'!$B$5:$N$207,COLUMN('2026年度(M2後期)'!$K$5)+1,0)&amp;""</f>
        <v/>
      </c>
      <c r="P775" s="748"/>
      <c r="Q775" s="747" t="str">
        <f>VLOOKUP($C752,'2026年度(D1後期)'!$B$5:$N$207,COLUMN('2026年度(D1後期)'!$K$5)+1,0)&amp;""</f>
        <v/>
      </c>
      <c r="R775" s="748"/>
      <c r="S775" s="747" t="str">
        <f>VLOOKUP($C752,'2026年度(D23後期)'!$B$5:$N$207,COLUMN('2026年度(D23後期)'!$K$5)+1,0)&amp;""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4.45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46419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46419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46419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46419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819" t="str">
        <f>VLOOKUP($C2,'2026年度(1年後期)'!$B$5:$N$207,COLUMN('2026年度(1年後期)'!$C$5),0)&amp;""</f>
        <v>心と発達　期末試験</v>
      </c>
      <c r="D3" s="820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67" t="str">
        <f>VLOOKUP($C2,'2026年度(M1後期)'!$B$5:$N$207,COLUMN('2026年度(M1後期)'!$C$5),0)&amp;""</f>
        <v>看護情報・管理学演習A-Ⅰ
感染管理看護学演習A-Ⅰ</v>
      </c>
      <c r="N3" s="768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>特別研究</v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 t="s">
        <v>347</v>
      </c>
      <c r="AH3" s="733" t="s">
        <v>456</v>
      </c>
      <c r="AI3" s="733" t="s">
        <v>456</v>
      </c>
      <c r="AJ3" s="733"/>
      <c r="AK3" s="733"/>
      <c r="AL3" s="733"/>
      <c r="AM3" s="733" t="s">
        <v>347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817" t="str">
        <f>IFERROR(VLOOKUP(C3,科目・教員!$A$2:$B$342,2,0),"")</f>
        <v/>
      </c>
      <c r="D4" s="818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3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817" t="str">
        <f>VLOOKUP($C2,'2026年度(1年後期)'!$B$5:$N$207,COLUMN('2026年度(1年後期)'!$C$5)+1,0)&amp;""</f>
        <v>202･203</v>
      </c>
      <c r="D5" s="818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母性:201･母小実</v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3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860"/>
      <c r="D6" s="861"/>
      <c r="E6" s="743"/>
      <c r="F6" s="765"/>
      <c r="G6" s="743"/>
      <c r="H6" s="765"/>
      <c r="I6" s="743"/>
      <c r="J6" s="765"/>
      <c r="K6" s="745"/>
      <c r="L6" s="766"/>
      <c r="M6" s="74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819" t="str">
        <f>VLOOKUP($C2,'2026年度(1年後期)'!$B$5:$N$207,COLUMN('2026年度(1年後期)'!$E$5),0)&amp;""</f>
        <v>疾病・病態論Ⅰ　期末試験</v>
      </c>
      <c r="D7" s="820"/>
      <c r="E7" s="870" t="str">
        <f>VLOOKUP($C2,'2026年度(2年後期)'!$B$5:$N$207,COLUMN('2026年度(2年後期)'!$E$5),0)&amp;""</f>
        <v>生活援助論Ⅳ　期末試験</v>
      </c>
      <c r="F7" s="820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>看護情報・管理学演習A-Ⅰ
感染管理看護学演習A-Ⅰ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>特別研究</v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 t="s">
        <v>347</v>
      </c>
      <c r="AH7" s="733" t="s">
        <v>457</v>
      </c>
      <c r="AI7" s="733" t="s">
        <v>457</v>
      </c>
      <c r="AJ7" s="733"/>
      <c r="AK7" s="733"/>
      <c r="AL7" s="733"/>
      <c r="AM7" s="733" t="s">
        <v>347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458</v>
      </c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817" t="str">
        <f>IFERROR(VLOOKUP(C7,科目・教員!$A$2:$B$342,2,0),"")</f>
        <v/>
      </c>
      <c r="D8" s="818"/>
      <c r="E8" s="866" t="str">
        <f>IFERROR(VLOOKUP(E7,科目・教員!$A$2:$B$342,2,0),"")</f>
        <v/>
      </c>
      <c r="F8" s="818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817" t="str">
        <f>VLOOKUP($C2,'2026年度(1年後期)'!$B$5:$N$207,COLUMN('2026年度(1年後期)'!$E$5)+1,0)&amp;""</f>
        <v>202･203</v>
      </c>
      <c r="D9" s="818"/>
      <c r="E9" s="866" t="str">
        <f>VLOOKUP($C2,'2026年度(2年後期)'!$B$5:$N$207,COLUMN('2026年度(2年後期)'!$E$5)+1,0)&amp;""</f>
        <v>大講義室</v>
      </c>
      <c r="F9" s="818"/>
      <c r="G9" s="762" t="str">
        <f>VLOOKUP($C2,'2026年度(3年後期)'!$B$5:$N$207,COLUMN('2026年度(3年後期)'!$E$5)+1,0)&amp;""</f>
        <v>母性:201･母小実</v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860"/>
      <c r="D10" s="862"/>
      <c r="E10" s="869"/>
      <c r="F10" s="862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812" t="str">
        <f>VLOOKUP($C2,'2026年度(1年後期)'!$B$5:$N$207,COLUMN('2026年度(1年後期)'!$G$5),0)&amp;""</f>
        <v>英語Ⅱ　期末試験</v>
      </c>
      <c r="D15" s="813"/>
      <c r="E15" s="871" t="str">
        <f>VLOOKUP($C2,'2026年度(2年後期)'!$B$5:$N$207,COLUMN('2026年度(2年後期)'!$G$5),0)&amp;""</f>
        <v>小児看護学概論・小児看護援助論Ⅰ　期末試験</v>
      </c>
      <c r="F15" s="813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>成人看護学演習A-Ⅰ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>特別研究</v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 t="s">
        <v>347</v>
      </c>
      <c r="AH15" s="733" t="s">
        <v>459</v>
      </c>
      <c r="AI15" s="733" t="s">
        <v>459</v>
      </c>
      <c r="AJ15" s="733"/>
      <c r="AK15" s="733"/>
      <c r="AL15" s="733"/>
      <c r="AM15" s="733" t="s">
        <v>347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 t="s">
        <v>460</v>
      </c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810" t="str">
        <f>IFERROR(VLOOKUP(C15,科目・教員!$A$2:$B$342,2,0),"")</f>
        <v/>
      </c>
      <c r="D16" s="811"/>
      <c r="E16" s="872" t="str">
        <f>IFERROR(VLOOKUP(E15,科目・教員!$A$2:$B$342,2,0),"")</f>
        <v/>
      </c>
      <c r="F16" s="811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810" t="str">
        <f>VLOOKUP($C2,'2026年度(1年後期)'!$B$5:$N$207,COLUMN('2026年度(1年後期)'!$G$5)+1,0)&amp;""</f>
        <v>202･203</v>
      </c>
      <c r="D17" s="811"/>
      <c r="E17" s="872" t="str">
        <f>VLOOKUP($C2,'2026年度(2年後期)'!$B$5:$N$207,COLUMN('2026年度(2年後期)'!$G$5)+1,0)&amp;""</f>
        <v>大講義室</v>
      </c>
      <c r="F17" s="811"/>
      <c r="G17" s="750" t="str">
        <f>VLOOKUP($C2,'2026年度(3年後期)'!$B$5:$N$207,COLUMN('2026年度(3年後期)'!$G$5)+1,0)&amp;""</f>
        <v>母性:201･母小実</v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860"/>
      <c r="D18" s="862"/>
      <c r="E18" s="869"/>
      <c r="F18" s="862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812" t="str">
        <f>VLOOKUP($C2,'2026年度(1年後期)'!$B$5:$N$207,COLUMN('2026年度(1年後期)'!$I$5),0)&amp;""</f>
        <v>国語表現法　期末試験</v>
      </c>
      <c r="D19" s="813"/>
      <c r="E19" s="871" t="str">
        <f>VLOOKUP($C2,'2026年度(2年後期)'!$B$5:$N$207,COLUMN('2026年度(2年後期)'!$I$5),0)&amp;""</f>
        <v>英語Ⅳ　期末試験</v>
      </c>
      <c r="F19" s="813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>成人看護学演習A-Ⅰ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>特別研究</v>
      </c>
      <c r="T19" s="752"/>
      <c r="Z19" s="755" t="str">
        <f>A19</f>
        <v>４時限（15：10～16：40）</v>
      </c>
      <c r="AA19" s="733"/>
      <c r="AB19" s="733"/>
      <c r="AC19" s="733" t="s">
        <v>461</v>
      </c>
      <c r="AD19" s="733"/>
      <c r="AE19" s="733"/>
      <c r="AF19" s="733"/>
      <c r="AG19" s="733" t="s">
        <v>347</v>
      </c>
      <c r="AH19" s="733"/>
      <c r="AI19" s="733"/>
      <c r="AJ19" s="733"/>
      <c r="AK19" s="733"/>
      <c r="AL19" s="733"/>
      <c r="AM19" s="733" t="s">
        <v>347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 t="s">
        <v>462</v>
      </c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810" t="str">
        <f>IFERROR(VLOOKUP(C19,科目・教員!$A$2:$B$342,2,0),"")</f>
        <v/>
      </c>
      <c r="D20" s="811"/>
      <c r="E20" s="872" t="str">
        <f>IFERROR(VLOOKUP(E19,科目・教員!$A$2:$B$342,2,0),"")</f>
        <v/>
      </c>
      <c r="F20" s="811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810" t="str">
        <f>VLOOKUP($C2,'2026年度(1年後期)'!$B$5:$N$207,COLUMN('2026年度(1年後期)'!$I$5)+1,0)&amp;""</f>
        <v>103</v>
      </c>
      <c r="D21" s="811"/>
      <c r="E21" s="872" t="str">
        <f>VLOOKUP($C2,'2026年度(2年後期)'!$B$5:$N$207,COLUMN('2026年度(2年後期)'!$I$5)+1,0)&amp;""</f>
        <v>大講義室</v>
      </c>
      <c r="F21" s="811"/>
      <c r="G21" s="750" t="str">
        <f>VLOOKUP($C2,'2026年度(3年後期)'!$B$5:$N$207,COLUMN('2026年度(3年後期)'!$I$5)+1,0)&amp;""</f>
        <v>母性:201･母小実</v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860"/>
      <c r="D22" s="862"/>
      <c r="E22" s="869"/>
      <c r="F22" s="862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46420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46420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819" t="str">
        <f>VLOOKUP($C27,'2026年度(1年後期)'!$B$5:$N$207,COLUMN('2026年度(1年後期)'!$C$5),0)&amp;""</f>
        <v>生活援助論Ⅱ　期末試験
(筆記)</v>
      </c>
      <c r="D28" s="820"/>
      <c r="E28" s="870" t="str">
        <f>VLOOKUP($C27,'2026年度(2年後期)'!$B$5:$N$207,COLUMN('2026年度(2年後期)'!$C$5),0)&amp;""</f>
        <v>老年看護学概論　期末試験</v>
      </c>
      <c r="F28" s="820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>国際看護学演習A-Ⅰ
精神看護学演習A-Ⅱ
成育看護学演習A-Ⅱ・Ⅳ（小児）</v>
      </c>
      <c r="N28" s="769"/>
      <c r="O28" s="771" t="str">
        <f>VLOOKUP($C27,'2026年度(M2後期)'!$B$5:$N$207,COLUMN('2026年度(M2後期)'!$C$5),0)&amp;""</f>
        <v>特別研究</v>
      </c>
      <c r="P28" s="768"/>
      <c r="Q28" s="771" t="str">
        <f>VLOOKUP($C27,'2026年度(D1後期)'!$B$5:$N$207,COLUMN('2026年度(D1後期)'!$C$5),0)&amp;""</f>
        <v>成育看護学演習Ｂ
国際看護学演習Ｂ</v>
      </c>
      <c r="R28" s="768"/>
      <c r="S28" s="752" t="str">
        <f>VLOOKUP($C27,'2026年度(D23後期)'!$B$5:$N$207,COLUMN('2026年度(D23後期)'!$C$5),0)&amp;""</f>
        <v>特別研究</v>
      </c>
      <c r="T28" s="768"/>
      <c r="U28" s="40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 t="s">
        <v>347</v>
      </c>
      <c r="AH28" s="733" t="s">
        <v>463</v>
      </c>
      <c r="AI28" s="733" t="s">
        <v>463</v>
      </c>
      <c r="AJ28" s="733"/>
      <c r="AK28" s="733"/>
      <c r="AL28" s="733"/>
      <c r="AM28" s="733" t="s">
        <v>347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 t="s">
        <v>464</v>
      </c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817" t="str">
        <f>IFERROR(VLOOKUP(C28,科目・教員!$A$2:$B$342,2,0),"")</f>
        <v/>
      </c>
      <c r="D29" s="818"/>
      <c r="E29" s="866" t="str">
        <f>IFERROR(VLOOKUP(E28,科目・教員!$A$2:$B$342,2,0),"")</f>
        <v/>
      </c>
      <c r="F29" s="818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47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817" t="str">
        <f>VLOOKUP($C27,'2026年度(1年後期)'!$B$5:$N$207,COLUMN('2026年度(1年後期)'!$C$5)+1,0)&amp;""</f>
        <v>202･203</v>
      </c>
      <c r="D30" s="818"/>
      <c r="E30" s="866" t="str">
        <f>VLOOKUP($C27,'2026年度(2年後期)'!$B$5:$N$207,COLUMN('2026年度(2年後期)'!$C$5)+1,0)&amp;""</f>
        <v>大講義室</v>
      </c>
      <c r="F30" s="818"/>
      <c r="G30" s="762" t="str">
        <f>VLOOKUP($C27,'2026年度(3年後期)'!$B$5:$N$207,COLUMN('2026年度(3年後期)'!$C$5)+1,0)&amp;""</f>
        <v>母性:201･母小実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40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860"/>
      <c r="D31" s="861"/>
      <c r="E31" s="869"/>
      <c r="F31" s="861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47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819" t="str">
        <f>VLOOKUP($C27,'2026年度(1年後期)'!$B$5:$N$207,COLUMN('2026年度(1年後期)'!$E$5),0)&amp;""</f>
        <v>人間関係論　期末試験</v>
      </c>
      <c r="D32" s="820"/>
      <c r="E32" s="870" t="str">
        <f>VLOOKUP($C27,'2026年度(2年後期)'!$B$5:$N$207,COLUMN('2026年度(2年後期)'!$E$5),0)&amp;""</f>
        <v>地域･在宅看護学概論
期末試験</v>
      </c>
      <c r="F32" s="820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>国際看護学演習A-Ⅰ
精神看護学演習A-Ⅱ
成育看護学演習A-Ⅱ・Ⅳ（小児）</v>
      </c>
      <c r="N32" s="768"/>
      <c r="O32" s="752" t="str">
        <f>VLOOKUP($C27,'2026年度(M2後期)'!$B$5:$N$207,COLUMN('2026年度(M2後期)'!$E$5),0)&amp;""</f>
        <v>特別研究</v>
      </c>
      <c r="P32" s="768"/>
      <c r="Q32" s="752" t="str">
        <f>VLOOKUP($C27,'2026年度(D1後期)'!$B$5:$N$207,COLUMN('2026年度(D1後期)'!$E$5),0)&amp;""</f>
        <v>成育看護学演習Ｂ
国際看護学演習Ｂ</v>
      </c>
      <c r="R32" s="768"/>
      <c r="S32" s="752" t="str">
        <f>VLOOKUP($C27,'2026年度(D23後期)'!$B$5:$N$207,COLUMN('2026年度(D23後期)'!$E$5),0)&amp;""</f>
        <v>特別研究</v>
      </c>
      <c r="T32" s="768"/>
      <c r="U32" s="20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 t="s">
        <v>347</v>
      </c>
      <c r="AH32" s="733" t="s">
        <v>465</v>
      </c>
      <c r="AI32" s="733" t="s">
        <v>465</v>
      </c>
      <c r="AJ32" s="733"/>
      <c r="AK32" s="733"/>
      <c r="AL32" s="733"/>
      <c r="AM32" s="733" t="s">
        <v>347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 t="s">
        <v>466</v>
      </c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817" t="str">
        <f>IFERROR(VLOOKUP(C32,科目・教員!$A$2:$B$342,2,0),"")</f>
        <v/>
      </c>
      <c r="D33" s="818"/>
      <c r="E33" s="866" t="str">
        <f>IFERROR(VLOOKUP(E32,科目・教員!$A$2:$B$342,2,0),"")</f>
        <v/>
      </c>
      <c r="F33" s="818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U33" s="20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817" t="str">
        <f>VLOOKUP($C27,'2026年度(1年後期)'!$B$5:$N$207,COLUMN('2026年度(1年後期)'!$E$5)+1,0)&amp;""</f>
        <v>202･203</v>
      </c>
      <c r="D34" s="818"/>
      <c r="E34" s="866" t="str">
        <f>VLOOKUP($C27,'2026年度(2年後期)'!$B$5:$N$207,COLUMN('2026年度(2年後期)'!$E$5)+1,0)&amp;""</f>
        <v>大講義室</v>
      </c>
      <c r="F34" s="818"/>
      <c r="G34" s="762" t="str">
        <f>VLOOKUP($C27,'2026年度(3年後期)'!$B$5:$N$207,COLUMN('2026年度(3年後期)'!$E$5)+1,0)&amp;""</f>
        <v>母性:201･母小実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U34" s="20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860"/>
      <c r="D35" s="862"/>
      <c r="E35" s="869"/>
      <c r="F35" s="862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U35" s="20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U36" s="20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U37" s="20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U38" s="20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U39" s="20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812" t="str">
        <f>VLOOKUP($C27,'2026年度(1年後期)'!$B$5:$N$207,COLUMN('2026年度(1年後期)'!$G$5),0)&amp;""</f>
        <v>免疫と健康　期末試験</v>
      </c>
      <c r="D40" s="813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>成育看護学演習A-Ⅱ（小児）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>感染管理看護学演習Ｂ
成人看護学演習Ｂ</v>
      </c>
      <c r="R40" s="752"/>
      <c r="S40" s="753" t="str">
        <f>VLOOKUP($C27,'2026年度(D23後期)'!$B$5:$N$207,COLUMN('2026年度(D23後期)'!$G$5),0)&amp;""</f>
        <v>特別研究</v>
      </c>
      <c r="T40" s="752"/>
      <c r="U40" s="20"/>
      <c r="V40" s="622" t="s">
        <v>88</v>
      </c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 t="s">
        <v>347</v>
      </c>
      <c r="AH40" s="733" t="s">
        <v>467</v>
      </c>
      <c r="AI40" s="733" t="s">
        <v>467</v>
      </c>
      <c r="AJ40" s="733"/>
      <c r="AK40" s="733"/>
      <c r="AL40" s="733"/>
      <c r="AM40" s="733" t="s">
        <v>347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 t="s">
        <v>166</v>
      </c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810" t="str">
        <f>IFERROR(VLOOKUP(C40,科目・教員!$A$2:$B$342,2,0),"")</f>
        <v/>
      </c>
      <c r="D41" s="811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U41" s="20"/>
      <c r="V41" s="622" t="s">
        <v>261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810" t="str">
        <f>VLOOKUP($C27,'2026年度(1年後期)'!$B$5:$N$207,COLUMN('2026年度(1年後期)'!$G$5)+1,0)&amp;""</f>
        <v>202･203</v>
      </c>
      <c r="D42" s="811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>母性:201･母小実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U42" s="20"/>
      <c r="V42" s="622" t="s">
        <v>166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860"/>
      <c r="D43" s="862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20"/>
      <c r="V43" s="622" t="s">
        <v>192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>成育看護学演習A-Ⅱ（小児）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>感染管理看護学演習Ｂ
成人看護学演習Ｂ</v>
      </c>
      <c r="R44" s="752"/>
      <c r="S44" s="753" t="str">
        <f>VLOOKUP($C27,'2026年度(D23後期)'!$B$5:$N$207,COLUMN('2026年度(D23後期)'!$I$5),0)&amp;""</f>
        <v>特別研究</v>
      </c>
      <c r="T44" s="752"/>
      <c r="U44" s="20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 t="s">
        <v>347</v>
      </c>
      <c r="AH44" s="733"/>
      <c r="AI44" s="733"/>
      <c r="AJ44" s="733"/>
      <c r="AK44" s="733"/>
      <c r="AL44" s="733"/>
      <c r="AM44" s="733" t="s">
        <v>347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U45" s="20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>母性:201･母小実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5"/>
      <c r="B52" s="6"/>
      <c r="C52" s="791">
        <f>C27+1</f>
        <v>46421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46421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870" t="str">
        <f>VLOOKUP($C52,'2026年度(2年後期)'!$B$5:$N$207,COLUMN('2026年度(2年後期)'!$C$5),0)&amp;""</f>
        <v>地域生活とヘルスプロモーション　期末試験</v>
      </c>
      <c r="F53" s="820"/>
      <c r="G53" s="771" t="str">
        <f>VLOOKUP($C52,'2026年度(3年後期)'!$B$5:$N$207,COLUMN('2026年度(3年後期)'!$C$5),0)&amp;""</f>
        <v>領域別実習</v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>長寿看護学演習A-Ⅰ
成育看護学演習A-Ⅳ（母性）</v>
      </c>
      <c r="N53" s="769"/>
      <c r="O53" s="771" t="str">
        <f>VLOOKUP($C52,'2026年度(M2後期)'!$B$5:$N$207,COLUMN('2026年度(M2後期)'!$C$5),0)&amp;""</f>
        <v>特別研究</v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>特別研究</v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 t="s">
        <v>468</v>
      </c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866" t="str">
        <f>IFERROR(VLOOKUP(E53,科目・教員!$A$2:$B$342,2,0),"")</f>
        <v/>
      </c>
      <c r="F54" s="818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866" t="str">
        <f>VLOOKUP($C52,'2026年度(2年後期)'!$B$5:$N$207,COLUMN('2026年度(2年後期)'!$C$5)+1,0)&amp;""</f>
        <v>大講義室</v>
      </c>
      <c r="F55" s="818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869"/>
      <c r="F56" s="861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870" t="str">
        <f>VLOOKUP($C52,'2026年度(2年後期)'!$B$5:$N$207,COLUMN('2026年度(2年後期)'!$E$5),0)&amp;""</f>
        <v>精神看護学概論　期末試験</v>
      </c>
      <c r="F57" s="820"/>
      <c r="G57" s="771" t="str">
        <f>VLOOKUP($C52,'2026年度(3年後期)'!$B$5:$N$207,COLUMN('2026年度(3年後期)'!$E$5),0)&amp;""</f>
        <v>領域別実習</v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>長寿看護学演習A-Ⅰ
成育看護学演習A-Ⅳ（母性）</v>
      </c>
      <c r="N57" s="768"/>
      <c r="O57" s="752" t="str">
        <f>VLOOKUP($C52,'2026年度(M2後期)'!$B$5:$N$207,COLUMN('2026年度(M2後期)'!$E$5),0)&amp;""</f>
        <v>特別研究</v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>特別研究</v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 t="s">
        <v>469</v>
      </c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866" t="str">
        <f>IFERROR(VLOOKUP(E57,科目・教員!$A$2:$B$342,2,0),"")</f>
        <v/>
      </c>
      <c r="F58" s="818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866" t="str">
        <f>VLOOKUP($C52,'2026年度(2年後期)'!$B$5:$N$207,COLUMN('2026年度(2年後期)'!$E$5)+1,0)&amp;""</f>
        <v>大講義室</v>
      </c>
      <c r="F59" s="818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869"/>
      <c r="F60" s="862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812" t="str">
        <f>VLOOKUP($C52,'2026年度(1年後期)'!$B$5:$N$207,COLUMN('2026年度(1年後期)'!$G$5),0)&amp;""</f>
        <v>加齢と健康　期末試験</v>
      </c>
      <c r="D65" s="813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>領域別実習</v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>特別研究</v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>特別研究</v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 t="s">
        <v>470</v>
      </c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810" t="str">
        <f>IFERROR(VLOOKUP(C65,科目・教員!$A$2:$B$342,2,0),"")</f>
        <v/>
      </c>
      <c r="D66" s="811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810" t="str">
        <f>VLOOKUP($C52,'2026年度(1年後期)'!$B$5:$N$207,COLUMN('2026年度(1年後期)'!$G$5)+1,0)&amp;""</f>
        <v>大講義室</v>
      </c>
      <c r="D67" s="811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860"/>
      <c r="D68" s="862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>領域別実習</v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>特別研究</v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>特別研究</v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58"/>
      <c r="D76" s="759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46422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46422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>領域別実習</v>
      </c>
      <c r="H78" s="768"/>
      <c r="I78" s="771" t="str">
        <f>VLOOKUP($C77,'2026年度(4年後期)'!$B$5:$N$206,COLUMN('2026年度(4年後期)'!$C$5),0)&amp;""</f>
        <v>総合学習</v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>がん看護学演習A-Ⅲ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>看護情報・管理学演習Ｂ
長寿看護学演習Ｂ</v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 t="s">
        <v>369</v>
      </c>
      <c r="BU78" s="733" t="s">
        <v>369</v>
      </c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>研修6･7</v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819" t="str">
        <f>VLOOKUP($C77,'2026年度(1年後期)'!$B$5:$N$207,COLUMN('2026年度(1年後期)'!$E$5),0)&amp;""</f>
        <v>保健行動論　期末試験</v>
      </c>
      <c r="D82" s="820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>総合学習</v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>がん看護学演習A-Ⅲ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>看護情報・管理学演習Ｂ
長寿看護学演習Ｂ</v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 t="s">
        <v>471</v>
      </c>
      <c r="BO82" s="733"/>
      <c r="BP82" s="733"/>
      <c r="BQ82" s="733"/>
      <c r="BR82" s="733"/>
      <c r="BS82" s="733"/>
      <c r="BT82" s="733" t="s">
        <v>369</v>
      </c>
      <c r="BU82" s="733" t="s">
        <v>369</v>
      </c>
      <c r="BV82" s="733"/>
    </row>
    <row r="83" spans="1:74" ht="13.5" customHeight="1">
      <c r="A83" s="755"/>
      <c r="B83" s="15" t="s">
        <v>61</v>
      </c>
      <c r="C83" s="817" t="str">
        <f>IFERROR(VLOOKUP(C82,科目・教員!$A$2:$B$342,2,0),"")</f>
        <v/>
      </c>
      <c r="D83" s="818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817" t="str">
        <f>VLOOKUP($C77,'2026年度(1年後期)'!$B$5:$N$207,COLUMN('2026年度(1年後期)'!$E$5)+1,0)&amp;""</f>
        <v>大講義室</v>
      </c>
      <c r="D84" s="818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>研修6･7</v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867"/>
      <c r="D85" s="868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812" t="str">
        <f>VLOOKUP($C77,'2026年度(1年後期)'!$B$5:$N$207,COLUMN('2026年度(1年後期)'!$G$5),0)&amp;""</f>
        <v>疫学・保健統計学Ⅱ　期末試験</v>
      </c>
      <c r="D90" s="813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 t="s">
        <v>472</v>
      </c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810" t="str">
        <f>IFERROR(VLOOKUP(C90,科目・教員!$A$2:$B$342,2,0),"")</f>
        <v/>
      </c>
      <c r="D91" s="811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810" t="str">
        <f>VLOOKUP($C77,'2026年度(1年後期)'!$B$5:$N$207,COLUMN('2026年度(1年後期)'!$G$5)+1,0)&amp;""</f>
        <v>大講義室</v>
      </c>
      <c r="D92" s="811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860"/>
      <c r="D93" s="862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58"/>
      <c r="D97" s="759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46423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46423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/>
      </c>
      <c r="N103" s="769"/>
      <c r="O103" s="771" t="str">
        <f>VLOOKUP($C102,'2026年度(M2後期)'!$B$5:$N$207,COLUMN('2026年度(M2後期)'!$C$5),0)&amp;""</f>
        <v/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/>
      </c>
      <c r="T103" s="768"/>
      <c r="U103" s="617" t="s">
        <v>473</v>
      </c>
      <c r="Z103" s="754" t="str">
        <f>A103</f>
        <v xml:space="preserve">１時限（09：20～10：50） </v>
      </c>
      <c r="AA103" s="733" t="s">
        <v>474</v>
      </c>
      <c r="AB103" s="733" t="s">
        <v>474</v>
      </c>
      <c r="AC103" s="733"/>
      <c r="AD103" s="733"/>
      <c r="AE103" s="733"/>
      <c r="AF103" s="733"/>
      <c r="AG103" s="733" t="s">
        <v>474</v>
      </c>
      <c r="AH103" s="733" t="s">
        <v>474</v>
      </c>
      <c r="AI103" s="733" t="s">
        <v>474</v>
      </c>
      <c r="AJ103" s="733" t="s">
        <v>474</v>
      </c>
      <c r="AK103" s="733" t="s">
        <v>474</v>
      </c>
      <c r="AL103" s="733"/>
      <c r="AM103" s="733"/>
      <c r="AN103" s="733" t="s">
        <v>474</v>
      </c>
      <c r="AO103" s="733" t="s">
        <v>474</v>
      </c>
      <c r="AP103" s="733" t="s">
        <v>474</v>
      </c>
      <c r="AQ103" s="733" t="s">
        <v>474</v>
      </c>
      <c r="AR103" s="733" t="s">
        <v>474</v>
      </c>
      <c r="AS103" s="733" t="s">
        <v>474</v>
      </c>
      <c r="AT103" s="733" t="s">
        <v>474</v>
      </c>
      <c r="AU103" s="733" t="s">
        <v>474</v>
      </c>
      <c r="AV103" s="733" t="s">
        <v>474</v>
      </c>
      <c r="AW103" s="733" t="s">
        <v>474</v>
      </c>
      <c r="AX103" s="733" t="s">
        <v>474</v>
      </c>
      <c r="AY103" s="733" t="s">
        <v>474</v>
      </c>
      <c r="AZ103" s="733" t="s">
        <v>474</v>
      </c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 t="s">
        <v>347</v>
      </c>
      <c r="BQ103" s="733"/>
      <c r="BR103" s="733"/>
      <c r="BS103" s="733"/>
      <c r="BT103" s="733" t="s">
        <v>351</v>
      </c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617" t="s">
        <v>475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>小児:研修6 母性:研修1</v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617" t="s">
        <v>476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617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/>
      </c>
      <c r="N107" s="768"/>
      <c r="O107" s="752" t="str">
        <f>VLOOKUP($C102,'2026年度(M2後期)'!$B$5:$N$207,COLUMN('2026年度(M2後期)'!$E$5),0)&amp;""</f>
        <v/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/>
      </c>
      <c r="T107" s="768"/>
      <c r="U107" s="601" t="s">
        <v>477</v>
      </c>
      <c r="Z107" s="755" t="str">
        <f>A107</f>
        <v>２時限（11：00～12：30）</v>
      </c>
      <c r="AA107" s="733" t="s">
        <v>474</v>
      </c>
      <c r="AB107" s="733" t="s">
        <v>474</v>
      </c>
      <c r="AC107" s="733"/>
      <c r="AD107" s="733"/>
      <c r="AE107" s="733"/>
      <c r="AF107" s="733"/>
      <c r="AG107" s="733" t="s">
        <v>474</v>
      </c>
      <c r="AH107" s="733" t="s">
        <v>474</v>
      </c>
      <c r="AI107" s="733" t="s">
        <v>474</v>
      </c>
      <c r="AJ107" s="733" t="s">
        <v>474</v>
      </c>
      <c r="AK107" s="733" t="s">
        <v>474</v>
      </c>
      <c r="AL107" s="733"/>
      <c r="AM107" s="733"/>
      <c r="AN107" s="733" t="s">
        <v>474</v>
      </c>
      <c r="AO107" s="733" t="s">
        <v>474</v>
      </c>
      <c r="AP107" s="733" t="s">
        <v>474</v>
      </c>
      <c r="AQ107" s="733" t="s">
        <v>474</v>
      </c>
      <c r="AR107" s="733" t="s">
        <v>474</v>
      </c>
      <c r="AS107" s="733" t="s">
        <v>474</v>
      </c>
      <c r="AT107" s="733" t="s">
        <v>474</v>
      </c>
      <c r="AU107" s="733" t="s">
        <v>474</v>
      </c>
      <c r="AV107" s="733" t="s">
        <v>474</v>
      </c>
      <c r="AW107" s="733" t="s">
        <v>474</v>
      </c>
      <c r="AX107" s="733" t="s">
        <v>474</v>
      </c>
      <c r="AY107" s="733" t="s">
        <v>474</v>
      </c>
      <c r="AZ107" s="733" t="s">
        <v>474</v>
      </c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 t="s">
        <v>347</v>
      </c>
      <c r="BQ107" s="733"/>
      <c r="BR107" s="733"/>
      <c r="BS107" s="733"/>
      <c r="BT107" s="733" t="s">
        <v>351</v>
      </c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601" t="s">
        <v>478</v>
      </c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>小児:研修6 母性:研修1</v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60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58"/>
      <c r="D110" s="759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60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601" t="s">
        <v>479</v>
      </c>
      <c r="Z111" s="755" t="str">
        <f>A111</f>
        <v>昼休み（12：30～13：30）</v>
      </c>
      <c r="AA111" s="733" t="s">
        <v>474</v>
      </c>
      <c r="AB111" s="733" t="s">
        <v>474</v>
      </c>
      <c r="AC111" s="733"/>
      <c r="AD111" s="733"/>
      <c r="AE111" s="733"/>
      <c r="AF111" s="733"/>
      <c r="AG111" s="733" t="s">
        <v>474</v>
      </c>
      <c r="AH111" s="733" t="s">
        <v>474</v>
      </c>
      <c r="AI111" s="733" t="s">
        <v>474</v>
      </c>
      <c r="AJ111" s="733" t="s">
        <v>474</v>
      </c>
      <c r="AK111" s="733" t="s">
        <v>474</v>
      </c>
      <c r="AL111" s="733"/>
      <c r="AM111" s="733"/>
      <c r="AN111" s="733" t="s">
        <v>474</v>
      </c>
      <c r="AO111" s="733" t="s">
        <v>474</v>
      </c>
      <c r="AP111" s="733" t="s">
        <v>474</v>
      </c>
      <c r="AQ111" s="733" t="s">
        <v>474</v>
      </c>
      <c r="AR111" s="733" t="s">
        <v>474</v>
      </c>
      <c r="AS111" s="733" t="s">
        <v>474</v>
      </c>
      <c r="AT111" s="733" t="s">
        <v>474</v>
      </c>
      <c r="AU111" s="733" t="s">
        <v>474</v>
      </c>
      <c r="AV111" s="733" t="s">
        <v>474</v>
      </c>
      <c r="AW111" s="733" t="s">
        <v>474</v>
      </c>
      <c r="AX111" s="733" t="s">
        <v>474</v>
      </c>
      <c r="AY111" s="733" t="s">
        <v>474</v>
      </c>
      <c r="AZ111" s="733" t="s">
        <v>474</v>
      </c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601" t="s">
        <v>361</v>
      </c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601" t="s">
        <v>480</v>
      </c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601" t="s">
        <v>362</v>
      </c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/>
      </c>
      <c r="N115" s="752"/>
      <c r="O115" s="753" t="str">
        <f>VLOOKUP($C102,'2026年度(M2後期)'!$B$5:$N$207,COLUMN('2026年度(M2後期)'!$G$5),0)&amp;""</f>
        <v/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/>
      </c>
      <c r="T115" s="752"/>
      <c r="U115" s="601"/>
      <c r="Z115" s="755" t="str">
        <f>A115</f>
        <v>３時限（13：30～15：00）</v>
      </c>
      <c r="AA115" s="733" t="s">
        <v>474</v>
      </c>
      <c r="AB115" s="733" t="s">
        <v>474</v>
      </c>
      <c r="AC115" s="733"/>
      <c r="AD115" s="733"/>
      <c r="AE115" s="733"/>
      <c r="AF115" s="733"/>
      <c r="AG115" s="733" t="s">
        <v>474</v>
      </c>
      <c r="AH115" s="733" t="s">
        <v>474</v>
      </c>
      <c r="AI115" s="733" t="s">
        <v>474</v>
      </c>
      <c r="AJ115" s="733" t="s">
        <v>474</v>
      </c>
      <c r="AK115" s="733" t="s">
        <v>474</v>
      </c>
      <c r="AL115" s="733"/>
      <c r="AM115" s="733"/>
      <c r="AN115" s="733" t="s">
        <v>474</v>
      </c>
      <c r="AO115" s="733" t="s">
        <v>474</v>
      </c>
      <c r="AP115" s="733" t="s">
        <v>474</v>
      </c>
      <c r="AQ115" s="733" t="s">
        <v>474</v>
      </c>
      <c r="AR115" s="733" t="s">
        <v>474</v>
      </c>
      <c r="AS115" s="733" t="s">
        <v>474</v>
      </c>
      <c r="AT115" s="733" t="s">
        <v>474</v>
      </c>
      <c r="AU115" s="733" t="s">
        <v>474</v>
      </c>
      <c r="AV115" s="733" t="s">
        <v>474</v>
      </c>
      <c r="AW115" s="733" t="s">
        <v>474</v>
      </c>
      <c r="AX115" s="733" t="s">
        <v>474</v>
      </c>
      <c r="AY115" s="733" t="s">
        <v>474</v>
      </c>
      <c r="AZ115" s="733" t="s">
        <v>474</v>
      </c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 t="s">
        <v>351</v>
      </c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601" t="s">
        <v>363</v>
      </c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>小児:研修6</v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60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58"/>
      <c r="D118" s="759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60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>領域別実習</v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/>
      </c>
      <c r="N119" s="752"/>
      <c r="O119" s="753" t="str">
        <f>VLOOKUP($C102,'2026年度(M2後期)'!$B$5:$N$207,COLUMN('2026年度(M2後期)'!$I$5),0)&amp;""</f>
        <v/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/>
      </c>
      <c r="T119" s="752"/>
      <c r="U119" s="601"/>
      <c r="Z119" s="755" t="str">
        <f>A119</f>
        <v>４時限（15：10～16：40）</v>
      </c>
      <c r="AA119" s="733" t="s">
        <v>474</v>
      </c>
      <c r="AB119" s="733" t="s">
        <v>474</v>
      </c>
      <c r="AC119" s="733"/>
      <c r="AD119" s="733"/>
      <c r="AE119" s="733"/>
      <c r="AF119" s="733"/>
      <c r="AG119" s="733" t="s">
        <v>474</v>
      </c>
      <c r="AH119" s="733" t="s">
        <v>474</v>
      </c>
      <c r="AI119" s="733" t="s">
        <v>474</v>
      </c>
      <c r="AJ119" s="733" t="s">
        <v>474</v>
      </c>
      <c r="AK119" s="733" t="s">
        <v>474</v>
      </c>
      <c r="AL119" s="733"/>
      <c r="AM119" s="733"/>
      <c r="AN119" s="733" t="s">
        <v>474</v>
      </c>
      <c r="AO119" s="733" t="s">
        <v>474</v>
      </c>
      <c r="AP119" s="733" t="s">
        <v>474</v>
      </c>
      <c r="AQ119" s="733" t="s">
        <v>474</v>
      </c>
      <c r="AR119" s="733" t="s">
        <v>474</v>
      </c>
      <c r="AS119" s="733" t="s">
        <v>474</v>
      </c>
      <c r="AT119" s="733" t="s">
        <v>474</v>
      </c>
      <c r="AU119" s="733" t="s">
        <v>474</v>
      </c>
      <c r="AV119" s="733" t="s">
        <v>474</v>
      </c>
      <c r="AW119" s="733" t="s">
        <v>474</v>
      </c>
      <c r="AX119" s="733" t="s">
        <v>474</v>
      </c>
      <c r="AY119" s="733" t="s">
        <v>474</v>
      </c>
      <c r="AZ119" s="733" t="s">
        <v>474</v>
      </c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60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60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60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601"/>
      <c r="Z123" s="755" t="str">
        <f>A123</f>
        <v>５時限（16：50～18：20）</v>
      </c>
      <c r="AA123" s="733" t="s">
        <v>474</v>
      </c>
      <c r="AB123" s="733" t="s">
        <v>474</v>
      </c>
      <c r="AC123" s="733"/>
      <c r="AD123" s="733"/>
      <c r="AE123" s="733"/>
      <c r="AF123" s="733"/>
      <c r="AG123" s="733" t="s">
        <v>474</v>
      </c>
      <c r="AH123" s="733" t="s">
        <v>474</v>
      </c>
      <c r="AI123" s="733" t="s">
        <v>474</v>
      </c>
      <c r="AJ123" s="733" t="s">
        <v>474</v>
      </c>
      <c r="AK123" s="733" t="s">
        <v>474</v>
      </c>
      <c r="AL123" s="733"/>
      <c r="AM123" s="733"/>
      <c r="AN123" s="733" t="s">
        <v>474</v>
      </c>
      <c r="AO123" s="733" t="s">
        <v>474</v>
      </c>
      <c r="AP123" s="733" t="s">
        <v>474</v>
      </c>
      <c r="AQ123" s="733" t="s">
        <v>474</v>
      </c>
      <c r="AR123" s="733" t="s">
        <v>474</v>
      </c>
      <c r="AS123" s="733" t="s">
        <v>474</v>
      </c>
      <c r="AT123" s="733" t="s">
        <v>474</v>
      </c>
      <c r="AU123" s="733" t="s">
        <v>474</v>
      </c>
      <c r="AV123" s="733" t="s">
        <v>474</v>
      </c>
      <c r="AW123" s="733" t="s">
        <v>474</v>
      </c>
      <c r="AX123" s="733" t="s">
        <v>474</v>
      </c>
      <c r="AY123" s="733" t="s">
        <v>474</v>
      </c>
      <c r="AZ123" s="733" t="s">
        <v>474</v>
      </c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60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60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618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23"/>
      <c r="B127" s="24"/>
      <c r="C127" s="777">
        <f>C102+1</f>
        <v>46424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46424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617" t="s">
        <v>473</v>
      </c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617" t="s">
        <v>481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617" t="s">
        <v>476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46"/>
      <c r="D131" s="765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617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60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60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60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60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60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60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60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60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60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60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60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60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60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60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60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60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60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60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60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618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23"/>
      <c r="B152" s="24"/>
      <c r="C152" s="777">
        <f>C127+1</f>
        <v>46425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46425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5"/>
      <c r="B177" s="6"/>
      <c r="C177" s="791">
        <f>C152+1</f>
        <v>46426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46426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819" t="str">
        <f>VLOOKUP($C177,'2026年度(1年後期)'!$B$5:$N$207,COLUMN('2026年度(1年後期)'!$C$5),0)&amp;""</f>
        <v>生活援助論Ⅱ　追再試(実技)</v>
      </c>
      <c r="D178" s="820"/>
      <c r="E178" s="870" t="str">
        <f>VLOOKUP($C177,'2026年度(2年後期)'!$B$5:$N$207,COLUMN('2026年度(2年後期)'!$C$5),0)&amp;""</f>
        <v>小児看護学概論・小児看護援助論Ⅰ　追再試</v>
      </c>
      <c r="F178" s="820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>看護情報・管理学演習A-Ⅰ
感染管理看護学演習A-Ⅰ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 t="s">
        <v>482</v>
      </c>
      <c r="AH178" s="733"/>
      <c r="AI178" s="733" t="s">
        <v>483</v>
      </c>
      <c r="AJ178" s="733"/>
      <c r="AK178" s="733"/>
      <c r="AL178" s="733" t="s">
        <v>482</v>
      </c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817" t="str">
        <f>IFERROR(VLOOKUP(C178,科目・教員!$A$2:$B$342,2,0),"")</f>
        <v/>
      </c>
      <c r="D179" s="818"/>
      <c r="E179" s="866" t="str">
        <f>IFERROR(VLOOKUP(E178,科目・教員!$A$2:$B$342,2,0),"")</f>
        <v/>
      </c>
      <c r="F179" s="818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817" t="str">
        <f>VLOOKUP($C177,'2026年度(1年後期)'!$B$5:$N$207,COLUMN('2026年度(1年後期)'!$C$5)+1,0)&amp;""</f>
        <v>基礎実･201</v>
      </c>
      <c r="D180" s="818"/>
      <c r="E180" s="866" t="str">
        <f>VLOOKUP($C177,'2026年度(2年後期)'!$B$5:$N$207,COLUMN('2026年度(2年後期)'!$C$5)+1,0)&amp;""</f>
        <v>203</v>
      </c>
      <c r="F180" s="818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860"/>
      <c r="D181" s="861"/>
      <c r="E181" s="869"/>
      <c r="F181" s="861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819" t="str">
        <f>VLOOKUP($C177,'2026年度(1年後期)'!$B$5:$N$207,COLUMN('2026年度(1年後期)'!$E$5),0)&amp;""</f>
        <v>生活援助論Ⅱ　追再試(実技)</v>
      </c>
      <c r="D182" s="820"/>
      <c r="E182" s="870" t="str">
        <f>VLOOKUP($C177,'2026年度(2年後期)'!$B$5:$N$207,COLUMN('2026年度(2年後期)'!$E$5),0)&amp;""</f>
        <v>感染防止技術論
追再試</v>
      </c>
      <c r="F182" s="820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>看護情報・管理学演習A-Ⅰ
感染管理看護学演習A-Ⅰ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 t="s">
        <v>482</v>
      </c>
      <c r="AH182" s="733"/>
      <c r="AI182" s="733" t="s">
        <v>484</v>
      </c>
      <c r="AJ182" s="733"/>
      <c r="AK182" s="733"/>
      <c r="AL182" s="733" t="s">
        <v>482</v>
      </c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817" t="str">
        <f>IFERROR(VLOOKUP(C182,科目・教員!$A$2:$B$342,2,0),"")</f>
        <v/>
      </c>
      <c r="D183" s="818"/>
      <c r="E183" s="866" t="str">
        <f>IFERROR(VLOOKUP(E182,科目・教員!$A$2:$B$342,2,0),"")</f>
        <v/>
      </c>
      <c r="F183" s="818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817" t="str">
        <f>VLOOKUP($C177,'2026年度(1年後期)'!$B$5:$N$207,COLUMN('2026年度(1年後期)'!$E$5)+1,0)&amp;""</f>
        <v>基礎実･201</v>
      </c>
      <c r="D184" s="818"/>
      <c r="E184" s="866" t="str">
        <f>VLOOKUP($C177,'2026年度(2年後期)'!$B$5:$N$207,COLUMN('2026年度(2年後期)'!$E$5)+1,0)&amp;""</f>
        <v>203</v>
      </c>
      <c r="F184" s="818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860"/>
      <c r="D185" s="862"/>
      <c r="E185" s="869"/>
      <c r="F185" s="862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812" t="str">
        <f>VLOOKUP($C177,'2026年度(1年後期)'!$B$5:$N$207,COLUMN('2026年度(1年後期)'!$G$5),0)&amp;""</f>
        <v>人体の構造と機能Ⅲ　　追再試</v>
      </c>
      <c r="D190" s="813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>成人看護学演習A-Ⅰ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/>
      <c r="AB190" s="733"/>
      <c r="AC190" s="733" t="s">
        <v>485</v>
      </c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810" t="str">
        <f>IFERROR(VLOOKUP(C190,科目・教員!$A$2:$B$342,2,0),"")</f>
        <v/>
      </c>
      <c r="D191" s="811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810" t="str">
        <f>VLOOKUP($C177,'2026年度(1年後期)'!$B$5:$N$207,COLUMN('2026年度(1年後期)'!$G$5)+1,0)&amp;""</f>
        <v>103</v>
      </c>
      <c r="D192" s="811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860"/>
      <c r="D193" s="862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812" t="str">
        <f>VLOOKUP($C177,'2026年度(1年後期)'!$B$5:$N$207,COLUMN('2026年度(1年後期)'!$I$5),0)&amp;""</f>
        <v>疾病・病態論Ⅰ　追再試</v>
      </c>
      <c r="D194" s="813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>成人看護学演習A-Ⅰ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/>
      <c r="AB194" s="733"/>
      <c r="AC194" s="733" t="s">
        <v>420</v>
      </c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810" t="str">
        <f>IFERROR(VLOOKUP(C194,科目・教員!$A$2:$B$342,2,0),"")</f>
        <v/>
      </c>
      <c r="D195" s="811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810" t="str">
        <f>VLOOKUP($C177,'2026年度(1年後期)'!$B$5:$N$207,COLUMN('2026年度(1年後期)'!$I$5)+1,0)&amp;""</f>
        <v>103</v>
      </c>
      <c r="D196" s="811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860"/>
      <c r="D197" s="862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46427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46427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870" t="str">
        <f>VLOOKUP($C202,'2026年度(2年後期)'!$B$5:$N$207,COLUMN('2026年度(2年後期)'!$C$5),0)&amp;""</f>
        <v>薬物療法と看護
追再試</v>
      </c>
      <c r="F203" s="820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>国際看護学演習A-Ⅰ
精神看護学演習A-Ⅱ
成育看護学演習A-Ⅱ・Ⅳ（小児）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>成育看護学演習Ｂ
国際看護学演習Ｂ</v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 t="s">
        <v>486</v>
      </c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866" t="str">
        <f>IFERROR(VLOOKUP(E203,科目・教員!$A$2:$B$342,2,0),"")</f>
        <v/>
      </c>
      <c r="F204" s="818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866" t="str">
        <f>VLOOKUP($C202,'2026年度(2年後期)'!$B$5:$N$207,COLUMN('2026年度(2年後期)'!$C$5)+1,0)&amp;""</f>
        <v>203</v>
      </c>
      <c r="F205" s="818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869"/>
      <c r="F206" s="861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819" t="str">
        <f>VLOOKUP($C202,'2026年度(1年後期)'!$B$5:$N$207,COLUMN('2026年度(1年後期)'!$E$5),0)&amp;""</f>
        <v>加齢と健康　追再試</v>
      </c>
      <c r="D207" s="820"/>
      <c r="E207" s="870" t="str">
        <f>VLOOKUP($C202,'2026年度(2年後期)'!$B$5:$N$207,COLUMN('2026年度(2年後期)'!$E$5),0)&amp;""</f>
        <v>精神看護学概論
追再試</v>
      </c>
      <c r="F207" s="820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>国際看護学演習A-Ⅰ
精神看護学演習A-Ⅱ
成育看護学演習A-Ⅱ・Ⅳ（小児）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>成育看護学演習Ｂ
国際看護学演習Ｂ</v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 t="s">
        <v>487</v>
      </c>
      <c r="AD207" s="733"/>
      <c r="AE207" s="733"/>
      <c r="AF207" s="733"/>
      <c r="AG207" s="733"/>
      <c r="AH207" s="733"/>
      <c r="AI207" s="733" t="s">
        <v>488</v>
      </c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817" t="str">
        <f>IFERROR(VLOOKUP(C207,科目・教員!$A$2:$B$342,2,0),"")</f>
        <v/>
      </c>
      <c r="D208" s="818"/>
      <c r="E208" s="866" t="str">
        <f>IFERROR(VLOOKUP(E207,科目・教員!$A$2:$B$342,2,0),"")</f>
        <v/>
      </c>
      <c r="F208" s="818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817" t="str">
        <f>VLOOKUP($C202,'2026年度(1年後期)'!$B$5:$N$207,COLUMN('2026年度(1年後期)'!$E$5)+1,0)&amp;""</f>
        <v>103</v>
      </c>
      <c r="D209" s="818"/>
      <c r="E209" s="866" t="str">
        <f>VLOOKUP($C202,'2026年度(2年後期)'!$B$5:$N$207,COLUMN('2026年度(2年後期)'!$E$5)+1,0)&amp;""</f>
        <v>203</v>
      </c>
      <c r="F209" s="818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860"/>
      <c r="D210" s="862"/>
      <c r="E210" s="869"/>
      <c r="F210" s="862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812" t="str">
        <f>VLOOKUP($C202,'2026年度(1年後期)'!$B$5:$N$207,COLUMN('2026年度(1年後期)'!$G$5),0)&amp;""</f>
        <v>免疫と健康　追再試</v>
      </c>
      <c r="D215" s="813"/>
      <c r="E215" s="871" t="str">
        <f>VLOOKUP($C202,'2026年度(2年後期)'!$B$5:$N$207,COLUMN('2026年度(2年後期)'!$G$5),0)&amp;""</f>
        <v>地域･在宅看護学概論
追再試</v>
      </c>
      <c r="F215" s="813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>成育看護学演習A-Ⅱ（小児）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>感染管理看護学演習Ｂ
成人看護学演習Ｂ</v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/>
      <c r="AB215" s="733"/>
      <c r="AC215" s="733" t="s">
        <v>489</v>
      </c>
      <c r="AD215" s="733"/>
      <c r="AE215" s="733"/>
      <c r="AF215" s="733"/>
      <c r="AG215" s="733"/>
      <c r="AH215" s="733"/>
      <c r="AI215" s="733" t="s">
        <v>490</v>
      </c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810" t="str">
        <f>IFERROR(VLOOKUP(C215,科目・教員!$A$2:$B$342,2,0),"")</f>
        <v/>
      </c>
      <c r="D216" s="811"/>
      <c r="E216" s="872" t="str">
        <f>IFERROR(VLOOKUP(E215,科目・教員!$A$2:$B$342,2,0),"")</f>
        <v/>
      </c>
      <c r="F216" s="811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810" t="str">
        <f>VLOOKUP($C202,'2026年度(1年後期)'!$B$5:$N$207,COLUMN('2026年度(1年後期)'!$G$5)+1,0)&amp;""</f>
        <v>103</v>
      </c>
      <c r="D217" s="811"/>
      <c r="E217" s="872" t="str">
        <f>VLOOKUP($C202,'2026年度(2年後期)'!$B$5:$N$207,COLUMN('2026年度(2年後期)'!$G$5)+1,0)&amp;""</f>
        <v>203</v>
      </c>
      <c r="F217" s="811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860"/>
      <c r="D218" s="862"/>
      <c r="E218" s="869"/>
      <c r="F218" s="862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812" t="str">
        <f>VLOOKUP($C202,'2026年度(1年後期)'!$B$5:$N$207,COLUMN('2026年度(1年後期)'!$I$5),0)&amp;""</f>
        <v>人間関係論　追再試</v>
      </c>
      <c r="D219" s="813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>成育看護学演習A-Ⅱ（小児）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>感染管理看護学演習Ｂ
成人看護学演習Ｂ</v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 t="s">
        <v>491</v>
      </c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810" t="str">
        <f>IFERROR(VLOOKUP(C219,科目・教員!$A$2:$B$342,2,0),"")</f>
        <v/>
      </c>
      <c r="D220" s="811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810" t="str">
        <f>VLOOKUP($C202,'2026年度(1年後期)'!$B$5:$N$207,COLUMN('2026年度(1年後期)'!$I$5)+1,0)&amp;""</f>
        <v>103</v>
      </c>
      <c r="D221" s="811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860"/>
      <c r="D222" s="862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46428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46428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819" t="str">
        <f>VLOOKUP($C227,'2026年度(1年後期)'!$B$5:$N$207,COLUMN('2026年度(1年後期)'!$C$5),0)&amp;""</f>
        <v>生活援助論Ⅱ　追再試(筆記)</v>
      </c>
      <c r="D228" s="820"/>
      <c r="E228" s="870" t="str">
        <f>VLOOKUP($C227,'2026年度(2年後期)'!$B$5:$N$207,COLUMN('2026年度(2年後期)'!$C$5),0)&amp;""</f>
        <v>地域生活とヘルスプロモーション　追再試</v>
      </c>
      <c r="F228" s="820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>長寿看護学演習A-Ⅰ
成育看護学演習A-Ⅳ（母性）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>特別研究</v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 t="s">
        <v>492</v>
      </c>
      <c r="AD228" s="733"/>
      <c r="AE228" s="733"/>
      <c r="AF228" s="733"/>
      <c r="AG228" s="733"/>
      <c r="AH228" s="733"/>
      <c r="AI228" s="733" t="s">
        <v>493</v>
      </c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817" t="str">
        <f>IFERROR(VLOOKUP(C228,科目・教員!$A$2:$B$342,2,0),"")</f>
        <v/>
      </c>
      <c r="D229" s="818"/>
      <c r="E229" s="866" t="str">
        <f>IFERROR(VLOOKUP(E228,科目・教員!$A$2:$B$342,2,0),"")</f>
        <v/>
      </c>
      <c r="F229" s="818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817" t="str">
        <f>VLOOKUP($C227,'2026年度(1年後期)'!$B$5:$N$207,COLUMN('2026年度(1年後期)'!$C$5)+1,0)&amp;""</f>
        <v>103</v>
      </c>
      <c r="D230" s="818"/>
      <c r="E230" s="866" t="str">
        <f>VLOOKUP($C227,'2026年度(2年後期)'!$B$5:$N$207,COLUMN('2026年度(2年後期)'!$C$5)+1,0)&amp;""</f>
        <v>203</v>
      </c>
      <c r="F230" s="818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860"/>
      <c r="D231" s="861"/>
      <c r="E231" s="869"/>
      <c r="F231" s="861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819" t="str">
        <f>VLOOKUP($C227,'2026年度(1年後期)'!$B$5:$N$207,COLUMN('2026年度(1年後期)'!$E$5),0)&amp;""</f>
        <v>保健行動論　追再試</v>
      </c>
      <c r="D232" s="820"/>
      <c r="E232" s="870" t="str">
        <f>VLOOKUP($C227,'2026年度(2年後期)'!$B$5:$N$207,COLUMN('2026年度(2年後期)'!$E$5),0)&amp;""</f>
        <v>老年看護学概論
追再試</v>
      </c>
      <c r="F232" s="820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>長寿看護学演習A-Ⅰ
成育看護学演習A-Ⅳ（母性）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>特別研究</v>
      </c>
      <c r="T232" s="768"/>
      <c r="Z232" s="755" t="str">
        <f>A232</f>
        <v>２時限（11：00～12：30）</v>
      </c>
      <c r="AA232" s="733"/>
      <c r="AB232" s="733"/>
      <c r="AC232" s="733" t="s">
        <v>494</v>
      </c>
      <c r="AD232" s="733"/>
      <c r="AE232" s="733"/>
      <c r="AF232" s="733"/>
      <c r="AG232" s="733"/>
      <c r="AH232" s="733"/>
      <c r="AI232" s="733" t="s">
        <v>495</v>
      </c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817" t="str">
        <f>IFERROR(VLOOKUP(C232,科目・教員!$A$2:$B$342,2,0),"")</f>
        <v/>
      </c>
      <c r="D233" s="818"/>
      <c r="E233" s="866" t="str">
        <f>IFERROR(VLOOKUP(E232,科目・教員!$A$2:$B$342,2,0),"")</f>
        <v/>
      </c>
      <c r="F233" s="818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817" t="str">
        <f>VLOOKUP($C227,'2026年度(1年後期)'!$B$5:$N$207,COLUMN('2026年度(1年後期)'!$E$5)+1,0)&amp;""</f>
        <v>103</v>
      </c>
      <c r="D234" s="818"/>
      <c r="E234" s="866" t="str">
        <f>VLOOKUP($C227,'2026年度(2年後期)'!$B$5:$N$207,COLUMN('2026年度(2年後期)'!$E$5)+1,0)&amp;""</f>
        <v>203</v>
      </c>
      <c r="F234" s="818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860"/>
      <c r="D235" s="862"/>
      <c r="E235" s="869"/>
      <c r="F235" s="862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812" t="str">
        <f>VLOOKUP($C227,'2026年度(1年後期)'!$B$5:$N$207,COLUMN('2026年度(1年後期)'!$G$5),0)&amp;""</f>
        <v>疫学・保健統計学Ⅱ　追再試</v>
      </c>
      <c r="D240" s="813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>特別研究</v>
      </c>
      <c r="T240" s="752"/>
      <c r="Z240" s="755" t="str">
        <f>A240</f>
        <v>３時限（13：30～15：00）</v>
      </c>
      <c r="AA240" s="733"/>
      <c r="AB240" s="733"/>
      <c r="AC240" s="733" t="s">
        <v>496</v>
      </c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810" t="str">
        <f>IFERROR(VLOOKUP(C240,科目・教員!$A$2:$B$342,2,0),"")</f>
        <v/>
      </c>
      <c r="D241" s="811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810" t="str">
        <f>VLOOKUP($C227,'2026年度(1年後期)'!$B$5:$N$207,COLUMN('2026年度(1年後期)'!$G$5)+1,0)&amp;""</f>
        <v>103</v>
      </c>
      <c r="D242" s="811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860"/>
      <c r="D243" s="862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812" t="str">
        <f>VLOOKUP($C227,'2026年度(1年後期)'!$B$5:$N$207,COLUMN('2026年度(1年後期)'!$I$5),0)&amp;""</f>
        <v>食と健康　再試
(追試は12/23)</v>
      </c>
      <c r="D244" s="813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>特別研究</v>
      </c>
      <c r="T244" s="752"/>
      <c r="Z244" s="755" t="str">
        <f>A244</f>
        <v>４時限（15：10～16：40）</v>
      </c>
      <c r="AA244" s="733"/>
      <c r="AB244" s="733"/>
      <c r="AC244" s="733" t="s">
        <v>497</v>
      </c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810" t="str">
        <f>IFERROR(VLOOKUP(C244,科目・教員!$A$2:$B$342,2,0),"")</f>
        <v/>
      </c>
      <c r="D245" s="811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810" t="str">
        <f>VLOOKUP($C227,'2026年度(1年後期)'!$B$5:$N$207,COLUMN('2026年度(1年後期)'!$I$5)+1,0)&amp;""</f>
        <v>103</v>
      </c>
      <c r="D246" s="811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860"/>
      <c r="D247" s="862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23"/>
      <c r="B252" s="24"/>
      <c r="C252" s="777">
        <f>C227+1</f>
        <v>46429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45">
        <f>C252</f>
        <v>46429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5"/>
      <c r="B277" s="6"/>
      <c r="C277" s="791">
        <f>C252+1</f>
        <v>46430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46430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>領域別実習</v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617" t="s">
        <v>473</v>
      </c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 t="s">
        <v>498</v>
      </c>
      <c r="AH278" s="733" t="s">
        <v>498</v>
      </c>
      <c r="AI278" s="733" t="s">
        <v>498</v>
      </c>
      <c r="AJ278" s="733" t="s">
        <v>498</v>
      </c>
      <c r="AK278" s="733" t="s">
        <v>498</v>
      </c>
      <c r="AL278" s="733"/>
      <c r="AM278" s="733"/>
      <c r="AN278" s="733" t="s">
        <v>498</v>
      </c>
      <c r="AO278" s="733" t="s">
        <v>498</v>
      </c>
      <c r="AP278" s="733" t="s">
        <v>498</v>
      </c>
      <c r="AQ278" s="733" t="s">
        <v>498</v>
      </c>
      <c r="AR278" s="733" t="s">
        <v>498</v>
      </c>
      <c r="AS278" s="733" t="s">
        <v>498</v>
      </c>
      <c r="AT278" s="733" t="s">
        <v>498</v>
      </c>
      <c r="AU278" s="733" t="s">
        <v>498</v>
      </c>
      <c r="AV278" s="733" t="s">
        <v>498</v>
      </c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617" t="s">
        <v>499</v>
      </c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U280" s="617" t="s">
        <v>476</v>
      </c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U281" s="617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U282" s="601" t="s">
        <v>477</v>
      </c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 t="s">
        <v>498</v>
      </c>
      <c r="AH282" s="733" t="s">
        <v>498</v>
      </c>
      <c r="AI282" s="733" t="s">
        <v>498</v>
      </c>
      <c r="AJ282" s="733" t="s">
        <v>498</v>
      </c>
      <c r="AK282" s="733" t="s">
        <v>498</v>
      </c>
      <c r="AL282" s="733"/>
      <c r="AM282" s="733"/>
      <c r="AN282" s="733" t="s">
        <v>498</v>
      </c>
      <c r="AO282" s="733" t="s">
        <v>498</v>
      </c>
      <c r="AP282" s="733" t="s">
        <v>498</v>
      </c>
      <c r="AQ282" s="733" t="s">
        <v>498</v>
      </c>
      <c r="AR282" s="733" t="s">
        <v>498</v>
      </c>
      <c r="AS282" s="733" t="s">
        <v>498</v>
      </c>
      <c r="AT282" s="733" t="s">
        <v>498</v>
      </c>
      <c r="AU282" s="733" t="s">
        <v>498</v>
      </c>
      <c r="AV282" s="733" t="s">
        <v>498</v>
      </c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U283" s="601" t="s">
        <v>478</v>
      </c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U284" s="60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U285" s="601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U286" s="601" t="s">
        <v>361</v>
      </c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 t="s">
        <v>498</v>
      </c>
      <c r="AH286" s="733" t="s">
        <v>498</v>
      </c>
      <c r="AI286" s="733" t="s">
        <v>498</v>
      </c>
      <c r="AJ286" s="733" t="s">
        <v>498</v>
      </c>
      <c r="AK286" s="733" t="s">
        <v>498</v>
      </c>
      <c r="AL286" s="733"/>
      <c r="AM286" s="733"/>
      <c r="AN286" s="733" t="s">
        <v>498</v>
      </c>
      <c r="AO286" s="733" t="s">
        <v>498</v>
      </c>
      <c r="AP286" s="733" t="s">
        <v>498</v>
      </c>
      <c r="AQ286" s="733" t="s">
        <v>498</v>
      </c>
      <c r="AR286" s="733" t="s">
        <v>498</v>
      </c>
      <c r="AS286" s="733" t="s">
        <v>498</v>
      </c>
      <c r="AT286" s="733" t="s">
        <v>498</v>
      </c>
      <c r="AU286" s="733" t="s">
        <v>498</v>
      </c>
      <c r="AV286" s="733" t="s">
        <v>498</v>
      </c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U287" s="601" t="s">
        <v>362</v>
      </c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U288" s="60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U289" s="601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U290" s="601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 t="s">
        <v>498</v>
      </c>
      <c r="AH290" s="733" t="s">
        <v>498</v>
      </c>
      <c r="AI290" s="733" t="s">
        <v>498</v>
      </c>
      <c r="AJ290" s="733" t="s">
        <v>498</v>
      </c>
      <c r="AK290" s="733" t="s">
        <v>498</v>
      </c>
      <c r="AL290" s="733"/>
      <c r="AM290" s="733"/>
      <c r="AN290" s="733" t="s">
        <v>498</v>
      </c>
      <c r="AO290" s="733" t="s">
        <v>498</v>
      </c>
      <c r="AP290" s="733" t="s">
        <v>498</v>
      </c>
      <c r="AQ290" s="733" t="s">
        <v>498</v>
      </c>
      <c r="AR290" s="733" t="s">
        <v>498</v>
      </c>
      <c r="AS290" s="733" t="s">
        <v>498</v>
      </c>
      <c r="AT290" s="733" t="s">
        <v>498</v>
      </c>
      <c r="AU290" s="733" t="s">
        <v>498</v>
      </c>
      <c r="AV290" s="733" t="s">
        <v>498</v>
      </c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U291" s="601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U292" s="601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U293" s="601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U294" s="601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 t="s">
        <v>498</v>
      </c>
      <c r="AH294" s="733" t="s">
        <v>498</v>
      </c>
      <c r="AI294" s="733" t="s">
        <v>498</v>
      </c>
      <c r="AJ294" s="733" t="s">
        <v>498</v>
      </c>
      <c r="AK294" s="733" t="s">
        <v>498</v>
      </c>
      <c r="AL294" s="733"/>
      <c r="AM294" s="733"/>
      <c r="AN294" s="733" t="s">
        <v>498</v>
      </c>
      <c r="AO294" s="733" t="s">
        <v>498</v>
      </c>
      <c r="AP294" s="733" t="s">
        <v>498</v>
      </c>
      <c r="AQ294" s="733" t="s">
        <v>498</v>
      </c>
      <c r="AR294" s="733" t="s">
        <v>498</v>
      </c>
      <c r="AS294" s="733" t="s">
        <v>498</v>
      </c>
      <c r="AT294" s="733" t="s">
        <v>498</v>
      </c>
      <c r="AU294" s="733" t="s">
        <v>498</v>
      </c>
      <c r="AV294" s="733" t="s">
        <v>498</v>
      </c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U295" s="601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U296" s="601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U297" s="601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U298" s="601"/>
      <c r="V298" s="613" t="s">
        <v>113</v>
      </c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 t="s">
        <v>498</v>
      </c>
      <c r="AH298" s="733" t="s">
        <v>498</v>
      </c>
      <c r="AI298" s="733" t="s">
        <v>498</v>
      </c>
      <c r="AJ298" s="733" t="s">
        <v>498</v>
      </c>
      <c r="AK298" s="733" t="s">
        <v>498</v>
      </c>
      <c r="AL298" s="733"/>
      <c r="AM298" s="733"/>
      <c r="AN298" s="733" t="s">
        <v>498</v>
      </c>
      <c r="AO298" s="733" t="s">
        <v>498</v>
      </c>
      <c r="AP298" s="733" t="s">
        <v>498</v>
      </c>
      <c r="AQ298" s="733" t="s">
        <v>498</v>
      </c>
      <c r="AR298" s="733" t="s">
        <v>498</v>
      </c>
      <c r="AS298" s="733" t="s">
        <v>498</v>
      </c>
      <c r="AT298" s="733" t="s">
        <v>498</v>
      </c>
      <c r="AU298" s="733" t="s">
        <v>498</v>
      </c>
      <c r="AV298" s="733" t="s">
        <v>498</v>
      </c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230</v>
      </c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U299" s="601"/>
      <c r="V299" s="614" t="s">
        <v>232</v>
      </c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U300" s="601"/>
      <c r="V300" s="613" t="s">
        <v>230</v>
      </c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618"/>
      <c r="V301" s="615" t="s">
        <v>123</v>
      </c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23"/>
      <c r="B302" s="24"/>
      <c r="C302" s="777">
        <f>C277+1</f>
        <v>46431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46431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617" t="s">
        <v>500</v>
      </c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617" t="s">
        <v>501</v>
      </c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617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46"/>
      <c r="D306" s="765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617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601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601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601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601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601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601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601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601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601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601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601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601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601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601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601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601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601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601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601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618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23"/>
      <c r="B327" s="24"/>
      <c r="C327" s="777">
        <f>C302+1</f>
        <v>46432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46432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46433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46433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870" t="str">
        <f>VLOOKUP($C352,'2026年度(2年後期)'!$B$5:$N$207,COLUMN('2026年度(2年後期)'!$C$5),0)&amp;""</f>
        <v>生活援助論Ⅳ　追再試</v>
      </c>
      <c r="F353" s="820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看護情報・管理学演習A-Ⅰ
感染管理看護学演習A-Ⅰ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>特別研究</v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 t="s">
        <v>502</v>
      </c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866" t="str">
        <f>IFERROR(VLOOKUP(E353,科目・教員!$A$2:$B$342,2,0),"")</f>
        <v/>
      </c>
      <c r="F354" s="818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866" t="str">
        <f>VLOOKUP($C352,'2026年度(2年後期)'!$B$5:$N$207,COLUMN('2026年度(2年後期)'!$C$5)+1,0)&amp;""</f>
        <v>203</v>
      </c>
      <c r="F355" s="818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46"/>
      <c r="D356" s="765"/>
      <c r="E356" s="869"/>
      <c r="F356" s="861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看護情報・管理学演習A-Ⅰ
感染管理看護学演習A-Ⅰ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>特別研究</v>
      </c>
      <c r="T357" s="768"/>
      <c r="U357" s="30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U358" s="30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U359" s="30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U360" s="30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871" t="str">
        <f>VLOOKUP($C352,'2026年度(2年後期)'!$B$5:$N$207,COLUMN('2026年度(2年後期)'!$G$5),0)&amp;""</f>
        <v>成人看護援助論Ⅱ
追再試</v>
      </c>
      <c r="F365" s="813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成人看護学演習A-Ⅰ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>特別研究</v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 t="s">
        <v>503</v>
      </c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872" t="str">
        <f>IFERROR(VLOOKUP(E365,科目・教員!$A$2:$B$342,2,0),"")</f>
        <v/>
      </c>
      <c r="F366" s="811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872" t="str">
        <f>VLOOKUP($C352,'2026年度(2年後期)'!$B$5:$N$207,COLUMN('2026年度(2年後期)'!$G$5)+1,0)&amp;""</f>
        <v>203</v>
      </c>
      <c r="F367" s="811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869"/>
      <c r="F368" s="862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成人看護学演習A-Ⅰ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>特別研究</v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5"/>
      <c r="B377" s="6"/>
      <c r="C377" s="791">
        <f>C352+1</f>
        <v>46434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46434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>基礎科学実験実習②</v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>国際看護学演習A-Ⅰ
精神看護学演習A-Ⅱ
成育看護学演習A-Ⅱ・Ⅳ（小児）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>成育看護学演習Ｂ
国際看護学演習Ｂ</v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504</v>
      </c>
      <c r="AX378" s="733"/>
      <c r="AY378" s="733"/>
      <c r="AZ378" s="733"/>
      <c r="BA378" s="733"/>
      <c r="BB378" s="733"/>
      <c r="BC378" s="733"/>
      <c r="BD378" s="733"/>
      <c r="BE378" s="733" t="s">
        <v>504</v>
      </c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>301･実験室1･実験室2</v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>基礎科学実験実習②</v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>国際看護学演習A-Ⅰ
精神看護学演習A-Ⅱ
成育看護学演習A-Ⅱ・Ⅳ（小児）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>成育看護学演習Ｂ
国際看護学演習Ｂ</v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504</v>
      </c>
      <c r="AX382" s="733"/>
      <c r="AY382" s="733"/>
      <c r="AZ382" s="733"/>
      <c r="BA382" s="733"/>
      <c r="BB382" s="733"/>
      <c r="BC382" s="733"/>
      <c r="BD382" s="733"/>
      <c r="BE382" s="733" t="s">
        <v>504</v>
      </c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>301･実験室1･実験室2</v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>基礎科学実験実習②</v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>成育看護学演習A-Ⅱ（小児）</v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>感染管理看護学演習Ｂ
成人看護学演習Ｂ</v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504</v>
      </c>
      <c r="AX390" s="733"/>
      <c r="AY390" s="733"/>
      <c r="AZ390" s="733"/>
      <c r="BA390" s="733"/>
      <c r="BB390" s="733"/>
      <c r="BC390" s="733"/>
      <c r="BD390" s="733"/>
      <c r="BE390" s="733" t="s">
        <v>504</v>
      </c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>301･実験室1･実験室2</v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>基礎科学実験実習②</v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>成育看護学演習A-Ⅱ（小児）</v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>感染管理看護学演習Ｂ
成人看護学演習Ｂ</v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504</v>
      </c>
      <c r="AX394" s="733"/>
      <c r="AY394" s="733"/>
      <c r="AZ394" s="733"/>
      <c r="BA394" s="733"/>
      <c r="BB394" s="733"/>
      <c r="BC394" s="733"/>
      <c r="BD394" s="733"/>
      <c r="BE394" s="733" t="s">
        <v>504</v>
      </c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>301･実験室1･実験室2</v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">
      <c r="A402" s="5"/>
      <c r="B402" s="6"/>
      <c r="C402" s="791">
        <f>C377+1</f>
        <v>46435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46435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>基礎科学実験実習②</v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>長寿看護学演習A-Ⅰ
成育看護学演習A-Ⅳ（母性）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504</v>
      </c>
      <c r="AX403" s="733"/>
      <c r="AY403" s="733"/>
      <c r="AZ403" s="733"/>
      <c r="BA403" s="733"/>
      <c r="BB403" s="733"/>
      <c r="BC403" s="733"/>
      <c r="BD403" s="733"/>
      <c r="BE403" s="733" t="s">
        <v>504</v>
      </c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>301･実験室1･実験室2</v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>基礎科学実験実習②</v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>長寿看護学演習A-Ⅰ
成育看護学演習A-Ⅳ（母性）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504</v>
      </c>
      <c r="AX407" s="733"/>
      <c r="AY407" s="733"/>
      <c r="AZ407" s="733"/>
      <c r="BA407" s="733"/>
      <c r="BB407" s="733"/>
      <c r="BC407" s="733"/>
      <c r="BD407" s="733"/>
      <c r="BE407" s="733" t="s">
        <v>504</v>
      </c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>301･実験室1･実験室2</v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>基礎科学実験実習②</v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>特別研究</v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504</v>
      </c>
      <c r="AX415" s="733"/>
      <c r="AY415" s="733"/>
      <c r="AZ415" s="733"/>
      <c r="BA415" s="733"/>
      <c r="BB415" s="733"/>
      <c r="BC415" s="733"/>
      <c r="BD415" s="733"/>
      <c r="BE415" s="733" t="s">
        <v>504</v>
      </c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>301･実験室1･実験室2</v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>基礎科学実験実習②</v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504</v>
      </c>
      <c r="AX419" s="733"/>
      <c r="AY419" s="733"/>
      <c r="AZ419" s="733"/>
      <c r="BA419" s="733"/>
      <c r="BB419" s="733"/>
      <c r="BC419" s="733"/>
      <c r="BD419" s="733"/>
      <c r="BE419" s="733" t="s">
        <v>504</v>
      </c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>301･実験室1･実験室2</v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46436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46436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>基礎科学実験実習②</v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がん看護学演習A-Ⅲ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>看護情報・管理学演習Ｂ
長寿看護学演習Ｂ</v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504</v>
      </c>
      <c r="AX428" s="733"/>
      <c r="AY428" s="733"/>
      <c r="AZ428" s="733"/>
      <c r="BA428" s="733"/>
      <c r="BB428" s="733"/>
      <c r="BC428" s="733"/>
      <c r="BD428" s="733"/>
      <c r="BE428" s="733" t="s">
        <v>504</v>
      </c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>301･実験室1･実験室2</v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46"/>
      <c r="D431" s="765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基礎科学実験実習②</v>
      </c>
      <c r="D432" s="768"/>
      <c r="E432" s="771" t="str">
        <f>VLOOKUP($C427,'2026年度(2年後期)'!$B$5:$N$207,COLUMN('2026年度(2年後期)'!$E$5),0)&amp;""</f>
        <v/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がん看護学演習A-Ⅲ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>看護情報・管理学演習Ｂ
長寿看護学演習Ｂ</v>
      </c>
      <c r="R432" s="768"/>
      <c r="S432" s="752" t="str">
        <f>VLOOKUP($C427,'2026年度(D23後期)'!$B$5:$N$207,COLUMN('2026年度(D23後期)'!$E$5),0)&amp;""</f>
        <v>特別研究</v>
      </c>
      <c r="T432" s="768"/>
      <c r="U432" s="21"/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504</v>
      </c>
      <c r="AX432" s="733"/>
      <c r="AY432" s="733"/>
      <c r="AZ432" s="733"/>
      <c r="BA432" s="733"/>
      <c r="BB432" s="733"/>
      <c r="BC432" s="733"/>
      <c r="BD432" s="733"/>
      <c r="BE432" s="733" t="s">
        <v>504</v>
      </c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/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21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>301･実験室1･実験室2</v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21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>基礎科学実験実習②</v>
      </c>
      <c r="D440" s="752"/>
      <c r="E440" s="757" t="str">
        <f>VLOOKUP($C427,'2026年度(2年後期)'!$B$5:$N$207,COLUMN('2026年度(2年後期)'!$G$5),0)&amp;""</f>
        <v/>
      </c>
      <c r="F440" s="752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/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504</v>
      </c>
      <c r="AX440" s="733"/>
      <c r="AY440" s="733"/>
      <c r="AZ440" s="733"/>
      <c r="BA440" s="733"/>
      <c r="BB440" s="733"/>
      <c r="BC440" s="733"/>
      <c r="BD440" s="733"/>
      <c r="BE440" s="733" t="s">
        <v>504</v>
      </c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49" t="str">
        <f>IFERROR(VLOOKUP(C440,科目・教員!$A$2:$B$342,2,0),"")</f>
        <v/>
      </c>
      <c r="D441" s="748"/>
      <c r="E441" s="750" t="str">
        <f>IFERROR(VLOOKUP(E440,科目・教員!$A$2:$B$342,2,0),"")</f>
        <v/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>301･実験室1･実験室2</v>
      </c>
      <c r="D442" s="748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51" t="str">
        <f>VLOOKUP($C427,'2026年度(1年後期)'!$B$5:$N$207,COLUMN('2026年度(1年後期)'!$I$5),0)&amp;""</f>
        <v>基礎科学実験実習②</v>
      </c>
      <c r="D444" s="752"/>
      <c r="E444" s="757" t="str">
        <f>VLOOKUP($C427,'2026年度(2年後期)'!$B$5:$N$207,COLUMN('2026年度(2年後期)'!$I$5),0)&amp;""</f>
        <v/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/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504</v>
      </c>
      <c r="AX444" s="733"/>
      <c r="AY444" s="733"/>
      <c r="AZ444" s="733"/>
      <c r="BA444" s="733"/>
      <c r="BB444" s="733"/>
      <c r="BC444" s="733"/>
      <c r="BD444" s="733"/>
      <c r="BE444" s="733" t="s">
        <v>504</v>
      </c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49" t="str">
        <f>IFERROR(VLOOKUP(C444,科目・教員!$A$2:$B$342,2,0),"")</f>
        <v/>
      </c>
      <c r="D445" s="748"/>
      <c r="E445" s="750" t="str">
        <f>IFERROR(VLOOKUP(E444,科目・教員!$A$2:$B$342,2,0),"")</f>
        <v/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49" t="str">
        <f>VLOOKUP($C427,'2026年度(1年後期)'!$B$5:$N$207,COLUMN('2026年度(1年後期)'!$I$5)+1,0)&amp;""</f>
        <v>301･実験室1･実験室2</v>
      </c>
      <c r="D446" s="748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46437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46437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>がん看護学演習A-Ⅲ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 t="s">
        <v>219</v>
      </c>
      <c r="AH453" s="733" t="s">
        <v>219</v>
      </c>
      <c r="AI453" s="733" t="s">
        <v>219</v>
      </c>
      <c r="AJ453" s="733" t="s">
        <v>219</v>
      </c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219</v>
      </c>
      <c r="AX453" s="733" t="s">
        <v>219</v>
      </c>
      <c r="AY453" s="733" t="s">
        <v>219</v>
      </c>
      <c r="AZ453" s="733" t="s">
        <v>219</v>
      </c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>成人Ⅱ:301･302･303･304･201･202･203･204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>がん看護学演習A-Ⅲ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 t="s">
        <v>219</v>
      </c>
      <c r="AH457" s="733" t="s">
        <v>219</v>
      </c>
      <c r="AI457" s="733" t="s">
        <v>219</v>
      </c>
      <c r="AJ457" s="733" t="s">
        <v>219</v>
      </c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219</v>
      </c>
      <c r="AX457" s="733" t="s">
        <v>219</v>
      </c>
      <c r="AY457" s="733" t="s">
        <v>219</v>
      </c>
      <c r="AZ457" s="733" t="s">
        <v>219</v>
      </c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>成人Ⅱ:301･302･303･304･201･202･203･204</v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>がん看護学演習A-Ⅳ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 t="s">
        <v>219</v>
      </c>
      <c r="AH465" s="733" t="s">
        <v>219</v>
      </c>
      <c r="AI465" s="733" t="s">
        <v>219</v>
      </c>
      <c r="AJ465" s="733" t="s">
        <v>219</v>
      </c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219</v>
      </c>
      <c r="AX465" s="733" t="s">
        <v>219</v>
      </c>
      <c r="AY465" s="733" t="s">
        <v>219</v>
      </c>
      <c r="AZ465" s="733" t="s">
        <v>219</v>
      </c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>成人Ⅱ:301･302･303･304･201･202･203･204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>がん看護学演習A-Ⅳ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 t="s">
        <v>219</v>
      </c>
      <c r="AH469" s="733" t="s">
        <v>219</v>
      </c>
      <c r="AI469" s="733" t="s">
        <v>219</v>
      </c>
      <c r="AJ469" s="733" t="s">
        <v>219</v>
      </c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219</v>
      </c>
      <c r="AX469" s="733" t="s">
        <v>219</v>
      </c>
      <c r="AY469" s="733" t="s">
        <v>219</v>
      </c>
      <c r="AZ469" s="733" t="s">
        <v>219</v>
      </c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>成人Ⅱ:301･302･303･304･201･202･203･204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23"/>
      <c r="B477" s="24"/>
      <c r="C477" s="777">
        <f>C452+1</f>
        <v>46438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46438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0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0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0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0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23"/>
      <c r="B502" s="24"/>
      <c r="C502" s="777">
        <f>C477+1</f>
        <v>46439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46439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25"/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21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46440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46440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>領域別実習(補習)</v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>看護情報・管理学演習A-Ⅰ
感染管理看護学演習A-Ⅰ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>領域別実習(補習)</v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>看護情報・管理学演習A-Ⅰ
感染管理看護学演習A-Ⅰ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>領域別実習(補習)</v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>成人看護学演習A-Ⅰ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>領域別実習(補習)</v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成人看護学演習A-Ⅰ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46441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46441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46442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46442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>領域別実習(補習)</v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>領域別実習(補習)</v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>領域別実習(補習)</v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V590" s="622" t="s">
        <v>88</v>
      </c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 t="s">
        <v>166</v>
      </c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V591" s="622" t="s">
        <v>261</v>
      </c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V592" s="622" t="s">
        <v>166</v>
      </c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V593" s="622" t="s">
        <v>192</v>
      </c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>領域別実習(補習)</v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46443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46443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>領域別実習(補習)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/>
      </c>
      <c r="N603" s="769"/>
      <c r="O603" s="771" t="str">
        <f>VLOOKUP($C602,'2026年度(M2後期)'!$B$5:$N$207,COLUMN('2026年度(M2後期)'!$C$5),0)&amp;""</f>
        <v/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/>
      </c>
      <c r="T603" s="768"/>
      <c r="U603" s="25"/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/>
      </c>
      <c r="F607" s="768"/>
      <c r="G607" s="771" t="str">
        <f>VLOOKUP($C602,'2026年度(3年後期)'!$B$5:$N$207,COLUMN('2026年度(3年後期)'!$E$5),0)&amp;""</f>
        <v>領域別実習(補習)</v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/>
      </c>
      <c r="N607" s="768"/>
      <c r="O607" s="752" t="str">
        <f>VLOOKUP($C602,'2026年度(M2後期)'!$B$5:$N$207,COLUMN('2026年度(M2後期)'!$E$5),0)&amp;""</f>
        <v/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/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/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/>
      </c>
      <c r="D615" s="752"/>
      <c r="E615" s="757" t="str">
        <f>VLOOKUP($C602,'2026年度(2年後期)'!$B$5:$N$207,COLUMN('2026年度(2年後期)'!$G$5),0)&amp;""</f>
        <v/>
      </c>
      <c r="F615" s="752"/>
      <c r="G615" s="757" t="str">
        <f>VLOOKUP($C602,'2026年度(3年後期)'!$B$5:$N$207,COLUMN('2026年度(3年後期)'!$G$5),0)&amp;""</f>
        <v>領域別実習(補習)</v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/>
      </c>
      <c r="N615" s="752"/>
      <c r="O615" s="753" t="str">
        <f>VLOOKUP($C602,'2026年度(M2後期)'!$B$5:$N$207,COLUMN('2026年度(M2後期)'!$G$5),0)&amp;""</f>
        <v/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/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/>
      </c>
      <c r="D616" s="748"/>
      <c r="E616" s="750" t="str">
        <f>IFERROR(VLOOKUP(E615,科目・教員!$A$2:$B$342,2,0),"")</f>
        <v/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/>
      </c>
      <c r="D617" s="748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/>
      </c>
      <c r="F619" s="752"/>
      <c r="G619" s="757" t="str">
        <f>VLOOKUP($C602,'2026年度(3年後期)'!$B$5:$N$207,COLUMN('2026年度(3年後期)'!$I$5),0)&amp;""</f>
        <v>領域別実習(補習)</v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/>
      </c>
      <c r="N619" s="752"/>
      <c r="O619" s="753" t="str">
        <f>VLOOKUP($C602,'2026年度(M2後期)'!$B$5:$N$207,COLUMN('2026年度(M2後期)'!$I$5),0)&amp;""</f>
        <v/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/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/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46444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46444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>領域別実習(補習)</v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>領域別実習(補習)</v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>領域別実習(補習)</v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>領域別実習(補習)</v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613" t="s">
        <v>113</v>
      </c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230</v>
      </c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614" t="s">
        <v>232</v>
      </c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613" t="s">
        <v>230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615" t="s">
        <v>123</v>
      </c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">
      <c r="A652" s="23"/>
      <c r="B652" s="24"/>
      <c r="C652" s="777">
        <f>C627+1</f>
        <v>46445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46445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23"/>
      <c r="B677" s="24"/>
      <c r="C677" s="777">
        <f>C652+1</f>
        <v>46446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46446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 hidden="1" outlineLevel="1">
      <c r="A702" s="5"/>
      <c r="B702" s="6"/>
      <c r="C702" s="791">
        <f>C677+1</f>
        <v>46447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46447</v>
      </c>
      <c r="V702" s="843"/>
      <c r="W702" s="843"/>
      <c r="X702" s="843"/>
      <c r="Y702" s="84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5" t="s">
        <v>505</v>
      </c>
      <c r="B703" s="12" t="s">
        <v>53</v>
      </c>
      <c r="C703" s="767" t="e">
        <f>VLOOKUP($C702,#REF!,COLUMN(#REF!),0)&amp;""</f>
        <v>#REF!</v>
      </c>
      <c r="D703" s="768"/>
      <c r="E703" s="771" t="e">
        <f>VLOOKUP($C702,#REF!,COLUMN(#REF!),0)&amp;""</f>
        <v>#REF!</v>
      </c>
      <c r="F703" s="768"/>
      <c r="G703" s="771" t="e">
        <f>VLOOKUP($C702,#REF!,COLUMN(#REF!),0)&amp;""</f>
        <v>#REF!</v>
      </c>
      <c r="H703" s="768"/>
      <c r="I703" s="771" t="e">
        <f>VLOOKUP($C702,#REF!,COLUMN(#REF!),0)&amp;""</f>
        <v>#REF!</v>
      </c>
      <c r="J703" s="768"/>
      <c r="K703" s="752" t="e">
        <f>VLOOKUP($C702,#REF!,COLUMN(#REF!),0)&amp;""</f>
        <v>#REF!</v>
      </c>
      <c r="L703" s="768"/>
      <c r="M703" s="767" t="e">
        <f>VLOOKUP($C702,#REF!,COLUMN(#REF!),0)&amp;""</f>
        <v>#REF!</v>
      </c>
      <c r="N703" s="769"/>
      <c r="O703" s="771" t="e">
        <f>VLOOKUP($C702,#REF!,COLUMN(#REF!),0)&amp;""</f>
        <v>#REF!</v>
      </c>
      <c r="P703" s="768"/>
      <c r="Q703" s="771" t="e">
        <f>VLOOKUP($C702,#REF!,COLUMN(#REF!),0)&amp;""</f>
        <v>#REF!</v>
      </c>
      <c r="R703" s="768"/>
      <c r="S703" s="752" t="e">
        <f>VLOOKUP($C702,#REF!,COLUMN(#REF!),0)&amp;""</f>
        <v>#REF!</v>
      </c>
      <c r="T703" s="768"/>
      <c r="U703" s="25"/>
      <c r="Z703" s="754" t="str">
        <f>A703</f>
        <v xml:space="preserve">１時限（09：30～11：00）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6"/>
      <c r="BL703" s="736"/>
      <c r="BM703" s="736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hidden="1" customHeight="1" outlineLevel="1">
      <c r="A704" s="755"/>
      <c r="B704" s="15" t="s">
        <v>61</v>
      </c>
      <c r="C704" s="763" t="str">
        <f>IFERROR(VLOOKUP(C703,#REF!,2,0),"")</f>
        <v/>
      </c>
      <c r="D704" s="761"/>
      <c r="E704" s="762" t="str">
        <f>IFERROR(VLOOKUP(E703,#REF!,2,0),"")</f>
        <v/>
      </c>
      <c r="F704" s="761"/>
      <c r="G704" s="762" t="str">
        <f>IFERROR(VLOOKUP(G703,#REF!,2,0),"")</f>
        <v/>
      </c>
      <c r="H704" s="761"/>
      <c r="I704" s="762" t="str">
        <f>IFERROR(VLOOKUP(I703,#REF!,2,0),"")</f>
        <v/>
      </c>
      <c r="J704" s="761"/>
      <c r="K704" s="748" t="str">
        <f>IFERROR(VLOOKUP(K703,#REF!,2,0),"")</f>
        <v/>
      </c>
      <c r="L704" s="761"/>
      <c r="M704" s="763" t="str">
        <f>IFERROR(VLOOKUP(M703,#REF!,2,0),"")</f>
        <v/>
      </c>
      <c r="N704" s="761"/>
      <c r="O704" s="762" t="str">
        <f>IFERROR(VLOOKUP(O703,#REF!,2,0),"")</f>
        <v/>
      </c>
      <c r="P704" s="761"/>
      <c r="Q704" s="762" t="str">
        <f>IFERROR(VLOOKUP(Q703,#REF!,2,0),"")</f>
        <v/>
      </c>
      <c r="R704" s="761"/>
      <c r="S704" s="748" t="str">
        <f>IFERROR(VLOOKUP(S703,#REF!,2,0),"")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7"/>
      <c r="BL704" s="737"/>
      <c r="BM704" s="737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hidden="1" customHeight="1" outlineLevel="1">
      <c r="A705" s="755"/>
      <c r="B705" s="15" t="s">
        <v>65</v>
      </c>
      <c r="C705" s="763" t="e">
        <f>VLOOKUP($C702,#REF!,COLUMN(#REF!)+1,0)&amp;""</f>
        <v>#REF!</v>
      </c>
      <c r="D705" s="761"/>
      <c r="E705" s="762" t="e">
        <f>VLOOKUP($C702,#REF!,COLUMN(#REF!)+1,0)&amp;""</f>
        <v>#REF!</v>
      </c>
      <c r="F705" s="761"/>
      <c r="G705" s="762" t="e">
        <f>VLOOKUP($C702,#REF!,COLUMN(#REF!)+1,0)&amp;""</f>
        <v>#REF!</v>
      </c>
      <c r="H705" s="761"/>
      <c r="I705" s="762" t="e">
        <f>VLOOKUP($C702,#REF!,COLUMN(#REF!)+1,0)&amp;""</f>
        <v>#REF!</v>
      </c>
      <c r="J705" s="761"/>
      <c r="K705" s="748" t="e">
        <f>VLOOKUP($C702,#REF!,COLUMN(#REF!)+1,0)&amp;""</f>
        <v>#REF!</v>
      </c>
      <c r="L705" s="761"/>
      <c r="M705" s="763" t="e">
        <f>VLOOKUP($C702,#REF!,COLUMN(#REF!)+1,0)&amp;""</f>
        <v>#REF!</v>
      </c>
      <c r="N705" s="761"/>
      <c r="O705" s="762" t="e">
        <f>VLOOKUP($C702,#REF!,COLUMN(#REF!)+1,0)&amp;""</f>
        <v>#REF!</v>
      </c>
      <c r="P705" s="761"/>
      <c r="Q705" s="762" t="e">
        <f>VLOOKUP($C702,#REF!,COLUMN(#REF!)+1,0)&amp;""</f>
        <v>#REF!</v>
      </c>
      <c r="R705" s="761"/>
      <c r="S705" s="748" t="e">
        <f>VLOOKUP($C702,#REF!,COLUMN(#REF!)+1,0)&amp;""</f>
        <v>#REF!</v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7"/>
      <c r="BL705" s="737"/>
      <c r="BM705" s="737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hidden="1" customHeight="1" outlineLevel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5"/>
      <c r="M706" s="74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8"/>
      <c r="BL706" s="738"/>
      <c r="BM706" s="738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hidden="1" customHeight="1" outlineLevel="1">
      <c r="A707" s="755" t="s">
        <v>506</v>
      </c>
      <c r="B707" s="15" t="s">
        <v>53</v>
      </c>
      <c r="C707" s="767" t="e">
        <f>VLOOKUP($C702,#REF!,COLUMN(#REF!),0)&amp;""</f>
        <v>#REF!</v>
      </c>
      <c r="D707" s="768"/>
      <c r="E707" s="771" t="e">
        <f>VLOOKUP($C702,#REF!,COLUMN(#REF!),0)&amp;""</f>
        <v>#REF!</v>
      </c>
      <c r="F707" s="768"/>
      <c r="G707" s="771" t="e">
        <f>VLOOKUP($C702,#REF!,COLUMN(#REF!),0)&amp;""</f>
        <v>#REF!</v>
      </c>
      <c r="H707" s="768"/>
      <c r="I707" s="771" t="e">
        <f>VLOOKUP($C702,#REF!,COLUMN(#REF!),0)&amp;""</f>
        <v>#REF!</v>
      </c>
      <c r="J707" s="768"/>
      <c r="K707" s="752" t="e">
        <f>VLOOKUP($C702,#REF!,COLUMN(#REF!),0)&amp;""</f>
        <v>#REF!</v>
      </c>
      <c r="L707" s="768"/>
      <c r="M707" s="752" t="e">
        <f>VLOOKUP($C702,#REF!,COLUMN(#REF!),0)&amp;""</f>
        <v>#REF!</v>
      </c>
      <c r="N707" s="768"/>
      <c r="O707" s="752" t="e">
        <f>VLOOKUP($C702,#REF!,COLUMN(#REF!),0)&amp;""</f>
        <v>#REF!</v>
      </c>
      <c r="P707" s="768"/>
      <c r="Q707" s="752" t="e">
        <f>VLOOKUP($C702,#REF!,COLUMN(#REF!),0)&amp;""</f>
        <v>#REF!</v>
      </c>
      <c r="R707" s="768"/>
      <c r="S707" s="752" t="e">
        <f>VLOOKUP($C702,#REF!,COLUMN(#REF!),0)&amp;""</f>
        <v>#REF!</v>
      </c>
      <c r="T707" s="768"/>
      <c r="U707" s="21"/>
      <c r="Z707" s="755" t="str">
        <f>A707</f>
        <v>２時限（11：10～12：40）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6"/>
      <c r="BL707" s="736"/>
      <c r="BM707" s="736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hidden="1" customHeight="1" outlineLevel="1">
      <c r="A708" s="755"/>
      <c r="B708" s="15" t="s">
        <v>61</v>
      </c>
      <c r="C708" s="763" t="str">
        <f>IFERROR(VLOOKUP(C707,#REF!,2,0),"")</f>
        <v/>
      </c>
      <c r="D708" s="761"/>
      <c r="E708" s="762" t="str">
        <f>IFERROR(VLOOKUP(E707,#REF!,2,0),"")</f>
        <v/>
      </c>
      <c r="F708" s="761"/>
      <c r="G708" s="762" t="str">
        <f>IFERROR(VLOOKUP(G707,#REF!,2,0),"")</f>
        <v/>
      </c>
      <c r="H708" s="761"/>
      <c r="I708" s="762" t="str">
        <f>IFERROR(VLOOKUP(I707,#REF!,2,0),"")</f>
        <v/>
      </c>
      <c r="J708" s="761"/>
      <c r="K708" s="748" t="str">
        <f>IFERROR(VLOOKUP(K707,#REF!,2,0),"")</f>
        <v/>
      </c>
      <c r="L708" s="761"/>
      <c r="M708" s="748" t="str">
        <f>IFERROR(VLOOKUP(M707,#REF!,2,0),"")</f>
        <v/>
      </c>
      <c r="N708" s="761"/>
      <c r="O708" s="748" t="str">
        <f>IFERROR(VLOOKUP(O707,#REF!,2,0),"")</f>
        <v/>
      </c>
      <c r="P708" s="761"/>
      <c r="Q708" s="748" t="str">
        <f>IFERROR(VLOOKUP(Q707,#REF!,2,0),"")</f>
        <v/>
      </c>
      <c r="R708" s="761"/>
      <c r="S708" s="748" t="str">
        <f>IFERROR(VLOOKUP(S707,#REF!,2,0),"")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7"/>
      <c r="BL708" s="737"/>
      <c r="BM708" s="737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hidden="1" customHeight="1" outlineLevel="1">
      <c r="A709" s="755"/>
      <c r="B709" s="15" t="s">
        <v>65</v>
      </c>
      <c r="C709" s="763" t="e">
        <f>VLOOKUP($C702,#REF!,COLUMN(#REF!)+1,0)&amp;""</f>
        <v>#REF!</v>
      </c>
      <c r="D709" s="761"/>
      <c r="E709" s="762" t="e">
        <f>VLOOKUP($C702,#REF!,COLUMN(#REF!)+1,0)&amp;""</f>
        <v>#REF!</v>
      </c>
      <c r="F709" s="761"/>
      <c r="G709" s="762" t="e">
        <f>VLOOKUP($C702,#REF!,COLUMN(#REF!)+1,0)&amp;""</f>
        <v>#REF!</v>
      </c>
      <c r="H709" s="761"/>
      <c r="I709" s="762" t="e">
        <f>VLOOKUP($C702,#REF!,COLUMN(#REF!)+1,0)&amp;""</f>
        <v>#REF!</v>
      </c>
      <c r="J709" s="761"/>
      <c r="K709" s="748" t="e">
        <f>VLOOKUP($C702,#REF!,COLUMN(#REF!)+1,0)&amp;""</f>
        <v>#REF!</v>
      </c>
      <c r="L709" s="761"/>
      <c r="M709" s="748" t="e">
        <f>VLOOKUP($C702,#REF!,COLUMN(#REF!)+1,0)&amp;""</f>
        <v>#REF!</v>
      </c>
      <c r="N709" s="761"/>
      <c r="O709" s="748" t="e">
        <f>VLOOKUP($C702,#REF!,COLUMN(#REF!)+1,0)&amp;""</f>
        <v>#REF!</v>
      </c>
      <c r="P709" s="761"/>
      <c r="Q709" s="748" t="e">
        <f>VLOOKUP($C702,#REF!,COLUMN(#REF!)+1,0)&amp;""</f>
        <v>#REF!</v>
      </c>
      <c r="R709" s="761"/>
      <c r="S709" s="748" t="e">
        <f>VLOOKUP($C702,#REF!,COLUMN(#REF!)+1,0)&amp;""</f>
        <v>#REF!</v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7"/>
      <c r="BL709" s="737"/>
      <c r="BM709" s="737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hidden="1" customHeight="1" outlineLevel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4"/>
      <c r="M710" s="745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8"/>
      <c r="BL710" s="738"/>
      <c r="BM710" s="738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hidden="1" customHeight="1" outlineLevel="1">
      <c r="A711" s="754" t="s">
        <v>507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8"/>
      <c r="M711" s="752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昼休み（13：40～13：30）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6"/>
      <c r="BL711" s="736"/>
      <c r="BM711" s="736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hidden="1" customHeight="1" outlineLevel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1"/>
      <c r="M712" s="748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7"/>
      <c r="BL712" s="737"/>
      <c r="BM712" s="737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hidden="1" customHeight="1" outlineLevel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1"/>
      <c r="M713" s="748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7"/>
      <c r="BL713" s="737"/>
      <c r="BM713" s="737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hidden="1" customHeight="1" outlineLevel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3"/>
      <c r="M714" s="775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8"/>
      <c r="BL714" s="738"/>
      <c r="BM714" s="738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hidden="1" customHeight="1" outlineLevel="1">
      <c r="A715" s="755" t="s">
        <v>87</v>
      </c>
      <c r="B715" s="15" t="s">
        <v>53</v>
      </c>
      <c r="C715" s="751" t="e">
        <f>VLOOKUP($C702,#REF!,COLUMN(#REF!),0)&amp;""</f>
        <v>#REF!</v>
      </c>
      <c r="D715" s="752"/>
      <c r="E715" s="757" t="e">
        <f>VLOOKUP($C702,#REF!,COLUMN(#REF!),0)&amp;""</f>
        <v>#REF!</v>
      </c>
      <c r="F715" s="752"/>
      <c r="G715" s="757" t="e">
        <f>VLOOKUP($C702,#REF!,COLUMN(#REF!),0)&amp;""</f>
        <v>#REF!</v>
      </c>
      <c r="H715" s="752"/>
      <c r="I715" s="757" t="e">
        <f>VLOOKUP($C702,#REF!,COLUMN(#REF!),0)&amp;""</f>
        <v>#REF!</v>
      </c>
      <c r="J715" s="752"/>
      <c r="K715" s="753" t="e">
        <f>VLOOKUP($C702,#REF!,COLUMN(#REF!),0)&amp;""</f>
        <v>#REF!</v>
      </c>
      <c r="L715" s="752"/>
      <c r="M715" s="753" t="e">
        <f>VLOOKUP($C702,#REF!,COLUMN(#REF!),0)&amp;""</f>
        <v>#REF!</v>
      </c>
      <c r="N715" s="752"/>
      <c r="O715" s="753" t="e">
        <f>VLOOKUP($C702,#REF!,COLUMN(#REF!),0)&amp;""</f>
        <v>#REF!</v>
      </c>
      <c r="P715" s="752"/>
      <c r="Q715" s="753" t="e">
        <f>VLOOKUP($C702,#REF!,COLUMN(#REF!),0)&amp;""</f>
        <v>#REF!</v>
      </c>
      <c r="R715" s="752"/>
      <c r="S715" s="753" t="e">
        <f>VLOOKUP($C702,#REF!,COLUMN(#REF!),0)&amp;""</f>
        <v>#REF!</v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6"/>
      <c r="BL715" s="736"/>
      <c r="BM715" s="736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hidden="1" customHeight="1" outlineLevel="1">
      <c r="A716" s="755"/>
      <c r="B716" s="15" t="s">
        <v>61</v>
      </c>
      <c r="C716" s="749" t="str">
        <f>IFERROR(VLOOKUP(C715,#REF!,2,0),"")</f>
        <v/>
      </c>
      <c r="D716" s="748"/>
      <c r="E716" s="750" t="str">
        <f>IFERROR(VLOOKUP(E715,#REF!,2,0),"")</f>
        <v/>
      </c>
      <c r="F716" s="748"/>
      <c r="G716" s="750" t="str">
        <f>IFERROR(VLOOKUP(G715,#REF!,2,0),"")</f>
        <v/>
      </c>
      <c r="H716" s="748"/>
      <c r="I716" s="750" t="str">
        <f>IFERROR(VLOOKUP(I715,#REF!,2,0),"")</f>
        <v/>
      </c>
      <c r="J716" s="748"/>
      <c r="K716" s="747" t="str">
        <f>IFERROR(VLOOKUP(K715,#REF!,2,0),"")</f>
        <v/>
      </c>
      <c r="L716" s="748"/>
      <c r="M716" s="747" t="str">
        <f>IFERROR(VLOOKUP(M715,#REF!,2,0),"")</f>
        <v/>
      </c>
      <c r="N716" s="748"/>
      <c r="O716" s="747" t="str">
        <f>IFERROR(VLOOKUP(O715,#REF!,2,0),"")</f>
        <v/>
      </c>
      <c r="P716" s="748"/>
      <c r="Q716" s="747" t="str">
        <f>IFERROR(VLOOKUP(Q715,#REF!,2,0),"")</f>
        <v/>
      </c>
      <c r="R716" s="748"/>
      <c r="S716" s="747" t="str">
        <f>IFERROR(VLOOKUP(S715,#REF!,2,0),"")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7"/>
      <c r="BL716" s="737"/>
      <c r="BM716" s="737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hidden="1" customHeight="1" outlineLevel="1">
      <c r="A717" s="755"/>
      <c r="B717" s="15" t="s">
        <v>65</v>
      </c>
      <c r="C717" s="749" t="e">
        <f>VLOOKUP($C702,#REF!,COLUMN(#REF!)+1,0)&amp;""</f>
        <v>#REF!</v>
      </c>
      <c r="D717" s="748"/>
      <c r="E717" s="750" t="e">
        <f>VLOOKUP($C702,#REF!,COLUMN(#REF!)+1,0)&amp;""</f>
        <v>#REF!</v>
      </c>
      <c r="F717" s="748"/>
      <c r="G717" s="750" t="e">
        <f>VLOOKUP($C702,#REF!,COLUMN(#REF!)+1,0)&amp;""</f>
        <v>#REF!</v>
      </c>
      <c r="H717" s="748"/>
      <c r="I717" s="750" t="e">
        <f>VLOOKUP($C702,#REF!,COLUMN(#REF!)+1,0)&amp;""</f>
        <v>#REF!</v>
      </c>
      <c r="J717" s="748"/>
      <c r="K717" s="747" t="e">
        <f>VLOOKUP($C702,#REF!,COLUMN(#REF!)+1,0)&amp;""</f>
        <v>#REF!</v>
      </c>
      <c r="L717" s="748"/>
      <c r="M717" s="747" t="e">
        <f>VLOOKUP($C702,#REF!,COLUMN(#REF!)+1,0)&amp;""</f>
        <v>#REF!</v>
      </c>
      <c r="N717" s="748"/>
      <c r="O717" s="747" t="e">
        <f>VLOOKUP($C702,#REF!,COLUMN(#REF!)+1,0)&amp;""</f>
        <v>#REF!</v>
      </c>
      <c r="P717" s="748"/>
      <c r="Q717" s="747" t="e">
        <f>VLOOKUP($C702,#REF!,COLUMN(#REF!)+1,0)&amp;""</f>
        <v>#REF!</v>
      </c>
      <c r="R717" s="748"/>
      <c r="S717" s="747" t="e">
        <f>VLOOKUP($C702,#REF!,COLUMN(#REF!)+1,0)&amp;""</f>
        <v>#REF!</v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7"/>
      <c r="BL717" s="737"/>
      <c r="BM717" s="737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hidden="1" customHeight="1" outlineLevel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4"/>
      <c r="M718" s="745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8"/>
      <c r="BL718" s="738"/>
      <c r="BM718" s="738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hidden="1" customHeight="1" outlineLevel="1">
      <c r="A719" s="755" t="s">
        <v>103</v>
      </c>
      <c r="B719" s="15" t="s">
        <v>53</v>
      </c>
      <c r="C719" s="751" t="e">
        <f>VLOOKUP($C702,#REF!,COLUMN(#REF!),0)&amp;""</f>
        <v>#REF!</v>
      </c>
      <c r="D719" s="752"/>
      <c r="E719" s="757" t="e">
        <f>VLOOKUP($C702,#REF!,COLUMN(#REF!),0)&amp;""</f>
        <v>#REF!</v>
      </c>
      <c r="F719" s="752"/>
      <c r="G719" s="757" t="e">
        <f>VLOOKUP($C702,#REF!,COLUMN(#REF!),0)&amp;""</f>
        <v>#REF!</v>
      </c>
      <c r="H719" s="752"/>
      <c r="I719" s="757" t="e">
        <f>VLOOKUP($C702,#REF!,COLUMN(#REF!),0)&amp;""</f>
        <v>#REF!</v>
      </c>
      <c r="J719" s="752"/>
      <c r="K719" s="753" t="e">
        <f>VLOOKUP($C702,#REF!,COLUMN(#REF!),0)&amp;""</f>
        <v>#REF!</v>
      </c>
      <c r="L719" s="752"/>
      <c r="M719" s="753" t="e">
        <f>VLOOKUP($C702,#REF!,COLUMN(#REF!),0)&amp;""</f>
        <v>#REF!</v>
      </c>
      <c r="N719" s="752"/>
      <c r="O719" s="753" t="e">
        <f>VLOOKUP($C702,#REF!,COLUMN(#REF!),0)&amp;""</f>
        <v>#REF!</v>
      </c>
      <c r="P719" s="752"/>
      <c r="Q719" s="753" t="e">
        <f>VLOOKUP($C702,#REF!,COLUMN(#REF!),0)&amp;""</f>
        <v>#REF!</v>
      </c>
      <c r="R719" s="752"/>
      <c r="S719" s="753" t="e">
        <f>VLOOKUP($C702,#REF!,COLUMN(#REF!),0)&amp;""</f>
        <v>#REF!</v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6"/>
      <c r="BL719" s="736"/>
      <c r="BM719" s="736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hidden="1" customHeight="1" outlineLevel="1">
      <c r="A720" s="755"/>
      <c r="B720" s="15" t="s">
        <v>61</v>
      </c>
      <c r="C720" s="749" t="str">
        <f>IFERROR(VLOOKUP(C719,#REF!,2,0),"")</f>
        <v/>
      </c>
      <c r="D720" s="748"/>
      <c r="E720" s="750" t="str">
        <f>IFERROR(VLOOKUP(E719,#REF!,2,0),"")</f>
        <v/>
      </c>
      <c r="F720" s="748"/>
      <c r="G720" s="750" t="str">
        <f>IFERROR(VLOOKUP(G719,#REF!,2,0),"")</f>
        <v/>
      </c>
      <c r="H720" s="748"/>
      <c r="I720" s="750" t="str">
        <f>IFERROR(VLOOKUP(I719,#REF!,2,0),"")</f>
        <v/>
      </c>
      <c r="J720" s="748"/>
      <c r="K720" s="747" t="str">
        <f>IFERROR(VLOOKUP(K719,#REF!,2,0),"")</f>
        <v/>
      </c>
      <c r="L720" s="748"/>
      <c r="M720" s="747" t="str">
        <f>IFERROR(VLOOKUP(M719,#REF!,2,0),"")</f>
        <v/>
      </c>
      <c r="N720" s="748"/>
      <c r="O720" s="747" t="str">
        <f>IFERROR(VLOOKUP(O719,#REF!,2,0),"")</f>
        <v/>
      </c>
      <c r="P720" s="748"/>
      <c r="Q720" s="747" t="str">
        <f>IFERROR(VLOOKUP(Q719,#REF!,2,0),"")</f>
        <v/>
      </c>
      <c r="R720" s="748"/>
      <c r="S720" s="747" t="str">
        <f>IFERROR(VLOOKUP(S719,#REF!,2,0),"")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7"/>
      <c r="BL720" s="737"/>
      <c r="BM720" s="737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hidden="1" customHeight="1" outlineLevel="1">
      <c r="A721" s="755"/>
      <c r="B721" s="15" t="s">
        <v>65</v>
      </c>
      <c r="C721" s="749" t="e">
        <f>VLOOKUP($C702,#REF!,COLUMN(#REF!)+1,0)&amp;""</f>
        <v>#REF!</v>
      </c>
      <c r="D721" s="748"/>
      <c r="E721" s="750" t="e">
        <f>VLOOKUP($C702,#REF!,COLUMN(#REF!)+1,0)&amp;""</f>
        <v>#REF!</v>
      </c>
      <c r="F721" s="748"/>
      <c r="G721" s="750" t="e">
        <f>VLOOKUP($C702,#REF!,COLUMN(#REF!)+1,0)&amp;""</f>
        <v>#REF!</v>
      </c>
      <c r="H721" s="748"/>
      <c r="I721" s="750" t="e">
        <f>VLOOKUP($C702,#REF!,COLUMN(#REF!)+1,0)&amp;""</f>
        <v>#REF!</v>
      </c>
      <c r="J721" s="748"/>
      <c r="K721" s="747" t="e">
        <f>VLOOKUP($C702,#REF!,COLUMN(#REF!)+1,0)&amp;""</f>
        <v>#REF!</v>
      </c>
      <c r="L721" s="748"/>
      <c r="M721" s="747" t="e">
        <f>VLOOKUP($C702,#REF!,COLUMN(#REF!)+1,0)&amp;""</f>
        <v>#REF!</v>
      </c>
      <c r="N721" s="748"/>
      <c r="O721" s="747" t="e">
        <f>VLOOKUP($C702,#REF!,COLUMN(#REF!)+1,0)&amp;""</f>
        <v>#REF!</v>
      </c>
      <c r="P721" s="748"/>
      <c r="Q721" s="747" t="e">
        <f>VLOOKUP($C702,#REF!,COLUMN(#REF!)+1,0)&amp;""</f>
        <v>#REF!</v>
      </c>
      <c r="R721" s="748"/>
      <c r="S721" s="747" t="e">
        <f>VLOOKUP($C702,#REF!,COLUMN(#REF!)+1,0)&amp;""</f>
        <v>#REF!</v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7"/>
      <c r="BL721" s="737"/>
      <c r="BM721" s="737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hidden="1" customHeight="1" outlineLevel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4"/>
      <c r="M722" s="745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8"/>
      <c r="BL722" s="738"/>
      <c r="BM722" s="738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hidden="1" customHeight="1" outlineLevel="1">
      <c r="A723" s="755" t="s">
        <v>112</v>
      </c>
      <c r="B723" s="15" t="s">
        <v>53</v>
      </c>
      <c r="C723" s="751" t="e">
        <f>VLOOKUP($C702,#REF!,COLUMN(#REF!),0)&amp;""</f>
        <v>#REF!</v>
      </c>
      <c r="D723" s="752"/>
      <c r="E723" s="757" t="e">
        <f>VLOOKUP($C702,#REF!,COLUMN(#REF!),0)&amp;""</f>
        <v>#REF!</v>
      </c>
      <c r="F723" s="752"/>
      <c r="G723" s="757" t="e">
        <f>VLOOKUP($C702,#REF!,COLUMN(#REF!),0)&amp;""</f>
        <v>#REF!</v>
      </c>
      <c r="H723" s="752"/>
      <c r="I723" s="757" t="e">
        <f>VLOOKUP($C702,#REF!,COLUMN(#REF!),0)&amp;""</f>
        <v>#REF!</v>
      </c>
      <c r="J723" s="752"/>
      <c r="K723" s="753" t="e">
        <f>VLOOKUP($C702,#REF!,COLUMN(#REF!),0)&amp;""</f>
        <v>#REF!</v>
      </c>
      <c r="L723" s="752"/>
      <c r="M723" s="753" t="e">
        <f>VLOOKUP($C702,#REF!,COLUMN(#REF!),0)&amp;""</f>
        <v>#REF!</v>
      </c>
      <c r="N723" s="752"/>
      <c r="O723" s="753" t="e">
        <f>VLOOKUP($C702,#REF!,COLUMN(#REF!),0)&amp;""</f>
        <v>#REF!</v>
      </c>
      <c r="P723" s="752"/>
      <c r="Q723" s="753" t="e">
        <f>VLOOKUP($C702,#REF!,COLUMN(#REF!),0)&amp;""</f>
        <v>#REF!</v>
      </c>
      <c r="R723" s="752"/>
      <c r="S723" s="753" t="e">
        <f>VLOOKUP($C702,#REF!,COLUMN(#REF!),0)&amp;""</f>
        <v>#REF!</v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6"/>
      <c r="BL723" s="736"/>
      <c r="BM723" s="736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hidden="1" customHeight="1" outlineLevel="1">
      <c r="A724" s="755"/>
      <c r="B724" s="15" t="s">
        <v>61</v>
      </c>
      <c r="C724" s="749" t="str">
        <f>IFERROR(VLOOKUP(C723,#REF!,2,0),"")</f>
        <v/>
      </c>
      <c r="D724" s="748"/>
      <c r="E724" s="750" t="str">
        <f>IFERROR(VLOOKUP(E723,#REF!,2,0),"")</f>
        <v/>
      </c>
      <c r="F724" s="748"/>
      <c r="G724" s="750" t="str">
        <f>IFERROR(VLOOKUP(G723,#REF!,2,0),"")</f>
        <v/>
      </c>
      <c r="H724" s="748"/>
      <c r="I724" s="750" t="str">
        <f>IFERROR(VLOOKUP(I723,#REF!,2,0),"")</f>
        <v/>
      </c>
      <c r="J724" s="748"/>
      <c r="K724" s="747" t="str">
        <f>IFERROR(VLOOKUP(K723,#REF!,2,0),"")</f>
        <v/>
      </c>
      <c r="L724" s="748"/>
      <c r="M724" s="747" t="str">
        <f>IFERROR(VLOOKUP(M723,#REF!,2,0),"")</f>
        <v/>
      </c>
      <c r="N724" s="748"/>
      <c r="O724" s="747" t="str">
        <f>IFERROR(VLOOKUP(O723,#REF!,2,0),"")</f>
        <v/>
      </c>
      <c r="P724" s="748"/>
      <c r="Q724" s="747" t="str">
        <f>IFERROR(VLOOKUP(Q723,#REF!,2,0),"")</f>
        <v/>
      </c>
      <c r="R724" s="748"/>
      <c r="S724" s="747" t="str">
        <f>IFERROR(VLOOKUP(S723,#REF!,2,0),"")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7"/>
      <c r="BL724" s="737"/>
      <c r="BM724" s="737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hidden="1" customHeight="1" outlineLevel="1">
      <c r="A725" s="755"/>
      <c r="B725" s="15" t="s">
        <v>65</v>
      </c>
      <c r="C725" s="749" t="e">
        <f>VLOOKUP($C702,#REF!,COLUMN(#REF!)+1,0)&amp;""</f>
        <v>#REF!</v>
      </c>
      <c r="D725" s="748"/>
      <c r="E725" s="750" t="e">
        <f>VLOOKUP($C702,#REF!,COLUMN(#REF!)+1,0)&amp;""</f>
        <v>#REF!</v>
      </c>
      <c r="F725" s="748"/>
      <c r="G725" s="750" t="e">
        <f>VLOOKUP($C702,#REF!,COLUMN(#REF!)+1,0)&amp;""</f>
        <v>#REF!</v>
      </c>
      <c r="H725" s="748"/>
      <c r="I725" s="750" t="e">
        <f>VLOOKUP($C702,#REF!,COLUMN(#REF!)+1,0)&amp;""</f>
        <v>#REF!</v>
      </c>
      <c r="J725" s="748"/>
      <c r="K725" s="747" t="e">
        <f>VLOOKUP($C702,#REF!,COLUMN(#REF!)+1,0)&amp;""</f>
        <v>#REF!</v>
      </c>
      <c r="L725" s="748"/>
      <c r="M725" s="747" t="e">
        <f>VLOOKUP($C702,#REF!,COLUMN(#REF!)+1,0)&amp;""</f>
        <v>#REF!</v>
      </c>
      <c r="N725" s="748"/>
      <c r="O725" s="747" t="e">
        <f>VLOOKUP($C702,#REF!,COLUMN(#REF!)+1,0)&amp;""</f>
        <v>#REF!</v>
      </c>
      <c r="P725" s="748"/>
      <c r="Q725" s="747" t="e">
        <f>VLOOKUP($C702,#REF!,COLUMN(#REF!)+1,0)&amp;""</f>
        <v>#REF!</v>
      </c>
      <c r="R725" s="748"/>
      <c r="S725" s="747" t="e">
        <f>VLOOKUP($C702,#REF!,COLUMN(#REF!)+1,0)&amp;""</f>
        <v>#REF!</v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7"/>
      <c r="BL725" s="737"/>
      <c r="BM725" s="737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hidden="1" customHeight="1" outlineLevel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4"/>
      <c r="M726" s="745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8"/>
      <c r="BL726" s="738"/>
      <c r="BM726" s="738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46447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46447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508</v>
      </c>
      <c r="BQ1" s="742" t="s">
        <v>15</v>
      </c>
      <c r="BR1" s="742"/>
      <c r="BS1" s="742"/>
      <c r="BT1" s="742"/>
      <c r="BU1" s="742"/>
      <c r="BV1" s="742"/>
      <c r="BW1" s="742"/>
    </row>
    <row r="2" spans="1:75" ht="21">
      <c r="A2" s="5"/>
      <c r="B2" s="6"/>
      <c r="C2" s="791">
        <f>A1</f>
        <v>46447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46447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509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>国際看護学実習Ⅱオリエンテーション(履修希望者)</v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 t="s">
        <v>510</v>
      </c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301</v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>キャリアガイダンス・_x000D_
卒研オリエンテーション</v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511</v>
      </c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>301</v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5.2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>JIHS･NC合同就職説明会(NCGM･国府台･循セン・NCNP)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 t="s">
        <v>512</v>
      </c>
      <c r="AB15" s="733"/>
      <c r="AC15" s="733"/>
      <c r="AD15" s="733"/>
      <c r="AE15" s="733"/>
      <c r="AF15" s="733" t="s">
        <v>512</v>
      </c>
      <c r="AG15" s="733" t="s">
        <v>512</v>
      </c>
      <c r="AH15" s="733" t="s">
        <v>512</v>
      </c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512</v>
      </c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>講堂･101･201･202･301</v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>JIHS･NC合同就職説明会(NCGM･国府台･循セン・NCNP)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 t="s">
        <v>512</v>
      </c>
      <c r="AB19" s="733"/>
      <c r="AC19" s="733"/>
      <c r="AD19" s="733"/>
      <c r="AE19" s="733"/>
      <c r="AF19" s="733" t="s">
        <v>512</v>
      </c>
      <c r="AG19" s="733" t="s">
        <v>512</v>
      </c>
      <c r="AH19" s="733" t="s">
        <v>512</v>
      </c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 t="s">
        <v>512</v>
      </c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>講堂･101･201･202･301</v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">
      <c r="A27" s="5"/>
      <c r="B27" s="6"/>
      <c r="C27" s="791">
        <f>C2+1</f>
        <v>46448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46448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509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/>
      </c>
      <c r="F28" s="768"/>
      <c r="G28" s="771" t="str">
        <f>VLOOKUP($C27,'2026年度(3年後期)'!$B$5:$N$207,COLUMN('2026年度(3年後期)'!$C$5),0)&amp;""</f>
        <v>統合･政策実習オリエンテーション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/>
      </c>
      <c r="N28" s="769"/>
      <c r="O28" s="771" t="str">
        <f>VLOOKUP($C27,'2026年度(M2後期)'!$B$5:$N$207,COLUMN('2026年度(M2後期)'!$C$5),0)&amp;""</f>
        <v/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/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513</v>
      </c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/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>301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/>
      </c>
      <c r="D32" s="768"/>
      <c r="E32" s="771" t="str">
        <f>VLOOKUP($C27,'2026年度(2年後期)'!$B$5:$N$207,COLUMN('2026年度(2年後期)'!$E$5),0)&amp;""</f>
        <v/>
      </c>
      <c r="F32" s="768"/>
      <c r="G32" s="771" t="str">
        <f>VLOOKUP($C27,'2026年度(3年後期)'!$B$5:$N$207,COLUMN('2026年度(3年後期)'!$E$5),0)&amp;""</f>
        <v>統合･政策実習オリエンテーション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/>
      </c>
      <c r="N32" s="768"/>
      <c r="O32" s="752" t="str">
        <f>VLOOKUP($C27,'2026年度(M2後期)'!$B$5:$N$207,COLUMN('2026年度(M2後期)'!$E$5),0)&amp;""</f>
        <v/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/>
      </c>
      <c r="T32" s="768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513</v>
      </c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5"/>
      <c r="B33" s="15" t="s">
        <v>61</v>
      </c>
      <c r="C33" s="763" t="str">
        <f>IFERROR(VLOOKUP(C32,科目・教員!$A$2:$B$342,2,0),"")</f>
        <v/>
      </c>
      <c r="D33" s="761"/>
      <c r="E33" s="762" t="str">
        <f>IFERROR(VLOOKUP(E32,科目・教員!$A$2:$B$342,2,0),"")</f>
        <v/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5"/>
      <c r="B34" s="15" t="s">
        <v>65</v>
      </c>
      <c r="C34" s="763" t="str">
        <f>VLOOKUP($C27,'2026年度(1年後期)'!$B$5:$N$207,COLUMN('2026年度(1年後期)'!$E$5)+1,0)&amp;""</f>
        <v/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>301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/>
      </c>
      <c r="D40" s="752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>JIHS･NC合同就職説明会(がん中･がん東･長寿・成育)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/>
      </c>
      <c r="N40" s="752"/>
      <c r="O40" s="753" t="str">
        <f>VLOOKUP($C27,'2026年度(M2後期)'!$B$5:$N$207,COLUMN('2026年度(M2後期)'!$G$5),0)&amp;""</f>
        <v/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/>
      </c>
      <c r="T40" s="752"/>
      <c r="Z40" s="755" t="str">
        <f>A40</f>
        <v>３時限（13：30～15：00）</v>
      </c>
      <c r="AA40" s="733" t="s">
        <v>512</v>
      </c>
      <c r="AB40" s="733"/>
      <c r="AC40" s="733"/>
      <c r="AD40" s="733"/>
      <c r="AE40" s="733"/>
      <c r="AF40" s="733" t="s">
        <v>512</v>
      </c>
      <c r="AG40" s="733" t="s">
        <v>512</v>
      </c>
      <c r="AH40" s="733" t="s">
        <v>512</v>
      </c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 t="s">
        <v>512</v>
      </c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5"/>
      <c r="B41" s="15" t="s">
        <v>61</v>
      </c>
      <c r="C41" s="749" t="str">
        <f>IFERROR(VLOOKUP(C40,科目・教員!$A$2:$B$342,2,0),"")</f>
        <v/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5"/>
      <c r="B42" s="15" t="s">
        <v>65</v>
      </c>
      <c r="C42" s="749" t="str">
        <f>VLOOKUP($C27,'2026年度(1年後期)'!$B$5:$N$207,COLUMN('2026年度(1年後期)'!$G$5)+1,0)&amp;""</f>
        <v/>
      </c>
      <c r="D42" s="748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>講堂･101･201･202･301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>JIHS･NC合同就職説明会(がん中･がん東･長寿・成育)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/>
      </c>
      <c r="N44" s="752"/>
      <c r="O44" s="753" t="str">
        <f>VLOOKUP($C27,'2026年度(M2後期)'!$B$5:$N$207,COLUMN('2026年度(M2後期)'!$I$5),0)&amp;""</f>
        <v/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/>
      </c>
      <c r="T44" s="752"/>
      <c r="Z44" s="755" t="str">
        <f>A44</f>
        <v>４時限（15：10～16：40）</v>
      </c>
      <c r="AA44" s="733" t="s">
        <v>512</v>
      </c>
      <c r="AB44" s="733"/>
      <c r="AC44" s="733"/>
      <c r="AD44" s="733"/>
      <c r="AE44" s="733"/>
      <c r="AF44" s="733" t="s">
        <v>512</v>
      </c>
      <c r="AG44" s="733" t="s">
        <v>512</v>
      </c>
      <c r="AH44" s="733" t="s">
        <v>512</v>
      </c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 t="s">
        <v>512</v>
      </c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>講堂･101･201･202･301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">
      <c r="A52" s="5"/>
      <c r="B52" s="6"/>
      <c r="C52" s="791">
        <f>C27+1</f>
        <v>46449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46449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509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V65" s="622" t="s">
        <v>88</v>
      </c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 t="s">
        <v>166</v>
      </c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V66" s="622" t="s">
        <v>261</v>
      </c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V67" s="622" t="s">
        <v>166</v>
      </c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V68" s="622" t="s">
        <v>192</v>
      </c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">
      <c r="A77" s="5"/>
      <c r="B77" s="6"/>
      <c r="C77" s="791">
        <f>C52+1</f>
        <v>46450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46450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509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/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/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/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/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/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/>
      </c>
      <c r="T90" s="752"/>
      <c r="U90" s="612" t="s">
        <v>514</v>
      </c>
      <c r="Z90" s="755" t="str">
        <f>A90</f>
        <v>３時限（13：30～15：00）</v>
      </c>
      <c r="AA90" s="733"/>
      <c r="AB90" s="733"/>
      <c r="AC90" s="733"/>
      <c r="AD90" s="733"/>
      <c r="AE90" s="733"/>
      <c r="AF90" s="733" t="s">
        <v>515</v>
      </c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612" t="s">
        <v>515</v>
      </c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612" t="s">
        <v>86</v>
      </c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612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/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/>
      </c>
      <c r="T94" s="752"/>
      <c r="U94" s="612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 t="s">
        <v>515</v>
      </c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612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612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612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60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 t="s">
        <v>515</v>
      </c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60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60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618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">
      <c r="A102" s="5"/>
      <c r="B102" s="6"/>
      <c r="C102" s="791">
        <f>C77+1</f>
        <v>46451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46451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509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>MD論文発表会</v>
      </c>
      <c r="N103" s="769"/>
      <c r="O103" s="771" t="str">
        <f>VLOOKUP($C102,'2026年度(M2後期)'!$B$5:$N$207,COLUMN('2026年度(M2後期)'!$C$5),0)&amp;""</f>
        <v>MD論文発表会</v>
      </c>
      <c r="P103" s="768"/>
      <c r="Q103" s="771" t="str">
        <f>VLOOKUP($C102,'2026年度(D1後期)'!$B$5:$N$207,COLUMN('2026年度(D1後期)'!$C$5),0)&amp;""</f>
        <v>MD論文発表会</v>
      </c>
      <c r="R103" s="768"/>
      <c r="S103" s="752" t="str">
        <f>VLOOKUP($C102,'2026年度(D23後期)'!$B$5:$N$207,COLUMN('2026年度(D23後期)'!$C$5),0)&amp;""</f>
        <v>MD論文発表会</v>
      </c>
      <c r="T103" s="768"/>
      <c r="U103" s="2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 t="s">
        <v>516</v>
      </c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>MD論文発表会</v>
      </c>
      <c r="N107" s="768"/>
      <c r="O107" s="752" t="str">
        <f>VLOOKUP($C102,'2026年度(M2後期)'!$B$5:$N$207,COLUMN('2026年度(M2後期)'!$E$5),0)&amp;""</f>
        <v>MD論文発表会</v>
      </c>
      <c r="P107" s="768"/>
      <c r="Q107" s="752" t="str">
        <f>VLOOKUP($C102,'2026年度(D1後期)'!$B$5:$N$207,COLUMN('2026年度(D1後期)'!$E$5),0)&amp;""</f>
        <v>MD論文発表会</v>
      </c>
      <c r="R107" s="768"/>
      <c r="S107" s="752" t="str">
        <f>VLOOKUP($C102,'2026年度(D23後期)'!$B$5:$N$207,COLUMN('2026年度(D23後期)'!$E$5),0)&amp;""</f>
        <v>MD論文発表会</v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 t="s">
        <v>516</v>
      </c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>MD論文発表会</v>
      </c>
      <c r="N115" s="752"/>
      <c r="O115" s="753" t="str">
        <f>VLOOKUP($C102,'2026年度(M2後期)'!$B$5:$N$207,COLUMN('2026年度(M2後期)'!$G$5),0)&amp;""</f>
        <v>MD論文発表会</v>
      </c>
      <c r="P115" s="752"/>
      <c r="Q115" s="753" t="str">
        <f>VLOOKUP($C102,'2026年度(D1後期)'!$B$5:$N$207,COLUMN('2026年度(D1後期)'!$G$5),0)&amp;""</f>
        <v>MD論文発表会</v>
      </c>
      <c r="R115" s="752"/>
      <c r="S115" s="753" t="str">
        <f>VLOOKUP($C102,'2026年度(D23後期)'!$B$5:$N$207,COLUMN('2026年度(D23後期)'!$G$5),0)&amp;""</f>
        <v>MD論文発表会</v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 t="s">
        <v>516</v>
      </c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>MD論文発表会</v>
      </c>
      <c r="N119" s="752"/>
      <c r="O119" s="753" t="str">
        <f>VLOOKUP($C102,'2026年度(M2後期)'!$B$5:$N$207,COLUMN('2026年度(M2後期)'!$I$5),0)&amp;""</f>
        <v>MD論文発表会</v>
      </c>
      <c r="P119" s="752"/>
      <c r="Q119" s="753" t="str">
        <f>VLOOKUP($C102,'2026年度(D1後期)'!$B$5:$N$207,COLUMN('2026年度(D1後期)'!$I$5),0)&amp;""</f>
        <v>MD論文発表会</v>
      </c>
      <c r="R119" s="752"/>
      <c r="S119" s="753" t="str">
        <f>VLOOKUP($C102,'2026年度(D23後期)'!$B$5:$N$207,COLUMN('2026年度(D23後期)'!$I$5),0)&amp;""</f>
        <v>MD論文発表会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 t="s">
        <v>516</v>
      </c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>M研究計画発表会</v>
      </c>
      <c r="N123" s="752"/>
      <c r="O123" s="753" t="str">
        <f>VLOOKUP($C102,'2026年度(M2後期)'!$B$5:$N$207,COLUMN('2026年度(M2後期)'!$K$5),0)&amp;""</f>
        <v>M研究計画発表会</v>
      </c>
      <c r="P123" s="752"/>
      <c r="Q123" s="753" t="str">
        <f>VLOOKUP($C102,'2026年度(D1後期)'!$B$5:$N$207,COLUMN('2026年度(D1後期)'!$K$5),0)&amp;""</f>
        <v>M研究計画発表会</v>
      </c>
      <c r="R123" s="752"/>
      <c r="S123" s="753" t="str">
        <f>VLOOKUP($C102,'2026年度(D23後期)'!$B$5:$N$207,COLUMN('2026年度(D23後期)'!$K$5),0)&amp;""</f>
        <v>M研究計画発表会</v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 t="s">
        <v>516</v>
      </c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">
      <c r="A127" s="23"/>
      <c r="B127" s="24"/>
      <c r="C127" s="777">
        <f>C102+1</f>
        <v>46452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46452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509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25"/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6"/>
      <c r="B131" s="16" t="s">
        <v>68</v>
      </c>
      <c r="C131" s="746"/>
      <c r="D131" s="765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">
      <c r="A152" s="23"/>
      <c r="B152" s="24"/>
      <c r="C152" s="777">
        <f>C127+1</f>
        <v>46453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46453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509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">
      <c r="A177" s="5"/>
      <c r="B177" s="6"/>
      <c r="C177" s="791">
        <f>C152+1</f>
        <v>46454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46454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509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/>
      </c>
      <c r="N178" s="769"/>
      <c r="O178" s="771" t="str">
        <f>VLOOKUP($C177,'2026年度(M2後期)'!$B$5:$N$207,COLUMN('2026年度(M2後期)'!$C$5),0)&amp;""</f>
        <v/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/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/>
      </c>
      <c r="N182" s="768"/>
      <c r="O182" s="752" t="str">
        <f>VLOOKUP($C177,'2026年度(M2後期)'!$B$5:$N$207,COLUMN('2026年度(M2後期)'!$E$5),0)&amp;""</f>
        <v/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/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/>
      </c>
      <c r="N190" s="752"/>
      <c r="O190" s="753" t="str">
        <f>VLOOKUP($C177,'2026年度(M2後期)'!$B$5:$N$207,COLUMN('2026年度(M2後期)'!$G$5),0)&amp;""</f>
        <v/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/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/>
      </c>
      <c r="N194" s="752"/>
      <c r="O194" s="753" t="str">
        <f>VLOOKUP($C177,'2026年度(M2後期)'!$B$5:$N$207,COLUMN('2026年度(M2後期)'!$I$5),0)&amp;""</f>
        <v/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/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">
      <c r="A202" s="5"/>
      <c r="B202" s="6"/>
      <c r="C202" s="791">
        <f>C177+1</f>
        <v>46455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46455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509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771" t="str">
        <f>VLOOKUP($C202,'2026年度(2年後期)'!$B$5:$N$207,COLUMN('2026年度(2年後期)'!$C$5),0)&amp;""</f>
        <v/>
      </c>
      <c r="F203" s="768"/>
      <c r="G203" s="771" t="str">
        <f>VLOOKUP($C202,'2026年度(3年後期)'!$B$5:$N$207,COLUMN('2026年度(3年後期)'!$C$5),0)&amp;""</f>
        <v/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/>
      </c>
      <c r="N203" s="769"/>
      <c r="O203" s="771" t="str">
        <f>VLOOKUP($C202,'2026年度(M2後期)'!$B$5:$N$207,COLUMN('2026年度(M2後期)'!$C$5),0)&amp;""</f>
        <v/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/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/>
      </c>
      <c r="D207" s="768"/>
      <c r="E207" s="771" t="str">
        <f>VLOOKUP($C202,'2026年度(2年後期)'!$B$5:$N$207,COLUMN('2026年度(2年後期)'!$E$5),0)&amp;""</f>
        <v/>
      </c>
      <c r="F207" s="768"/>
      <c r="G207" s="771" t="str">
        <f>VLOOKUP($C202,'2026年度(3年後期)'!$B$5:$N$207,COLUMN('2026年度(3年後期)'!$E$5),0)&amp;""</f>
        <v/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/>
      </c>
      <c r="N207" s="768"/>
      <c r="O207" s="752" t="str">
        <f>VLOOKUP($C202,'2026年度(M2後期)'!$B$5:$N$207,COLUMN('2026年度(M2後期)'!$E$5),0)&amp;""</f>
        <v/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/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5"/>
      <c r="B208" s="15" t="s">
        <v>61</v>
      </c>
      <c r="C208" s="763" t="str">
        <f>IFERROR(VLOOKUP(C207,科目・教員!$A$2:$B$342,2,0),"")</f>
        <v/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/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/>
      </c>
      <c r="D215" s="752"/>
      <c r="E215" s="757" t="str">
        <f>VLOOKUP($C202,'2026年度(2年後期)'!$B$5:$N$207,COLUMN('2026年度(2年後期)'!$G$5),0)&amp;""</f>
        <v/>
      </c>
      <c r="F215" s="752"/>
      <c r="G215" s="757" t="str">
        <f>VLOOKUP($C202,'2026年度(3年後期)'!$B$5:$N$207,COLUMN('2026年度(3年後期)'!$G$5),0)&amp;""</f>
        <v/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/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/>
      </c>
      <c r="T215" s="752"/>
      <c r="U215" s="32"/>
      <c r="V215" s="622" t="s">
        <v>88</v>
      </c>
      <c r="W215" s="1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 t="s">
        <v>166</v>
      </c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V216" s="622" t="s">
        <v>261</v>
      </c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V217" s="622" t="s">
        <v>166</v>
      </c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V218" s="622" t="s">
        <v>192</v>
      </c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/>
      </c>
      <c r="D219" s="752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/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/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/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">
      <c r="A227" s="5"/>
      <c r="B227" s="6"/>
      <c r="C227" s="791">
        <f>C202+1</f>
        <v>46456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46456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509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/>
      </c>
      <c r="D240" s="752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/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/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/>
      </c>
      <c r="T240" s="752"/>
      <c r="Z240" s="755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5"/>
      <c r="B241" s="15" t="s">
        <v>61</v>
      </c>
      <c r="C241" s="749" t="str">
        <f>IFERROR(VLOOKUP(C240,科目・教員!$A$2:$B$342,2,0),"")</f>
        <v/>
      </c>
      <c r="D241" s="748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/>
      </c>
      <c r="D242" s="748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/>
      </c>
      <c r="D244" s="752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/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/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/>
      </c>
      <c r="T244" s="752"/>
      <c r="Z244" s="755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5"/>
      <c r="B245" s="15" t="s">
        <v>61</v>
      </c>
      <c r="C245" s="749" t="str">
        <f>IFERROR(VLOOKUP(C244,科目・教員!$A$2:$B$342,2,0),"")</f>
        <v/>
      </c>
      <c r="D245" s="748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/>
      </c>
      <c r="D246" s="748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6"/>
      <c r="B247" s="16" t="s">
        <v>68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">
      <c r="A252" s="5"/>
      <c r="B252" s="6"/>
      <c r="C252" s="791">
        <f>C227+1</f>
        <v>46457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46457</v>
      </c>
      <c r="V252" s="843"/>
      <c r="W252" s="843"/>
      <c r="X252" s="843"/>
      <c r="Y252" s="84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509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601" t="s">
        <v>517</v>
      </c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 t="s">
        <v>518</v>
      </c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601" t="s">
        <v>518</v>
      </c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601" t="s">
        <v>86</v>
      </c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60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60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 t="s">
        <v>518</v>
      </c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60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60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60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19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">
      <c r="A277" s="5"/>
      <c r="B277" s="6"/>
      <c r="C277" s="791">
        <f>C252+1</f>
        <v>46458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46458</v>
      </c>
      <c r="V277" s="843"/>
      <c r="W277" s="843"/>
      <c r="X277" s="843"/>
      <c r="Y277" s="84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509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/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20"/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/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/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/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U298" s="613" t="s">
        <v>113</v>
      </c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230</v>
      </c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U299" s="614" t="s">
        <v>232</v>
      </c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U300" s="613" t="s">
        <v>230</v>
      </c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615" t="s">
        <v>123</v>
      </c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">
      <c r="A302" s="23"/>
      <c r="B302" s="24"/>
      <c r="C302" s="777">
        <f>C277+1</f>
        <v>46459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46459</v>
      </c>
      <c r="V302" s="846"/>
      <c r="W302" s="846"/>
      <c r="X302" s="846"/>
      <c r="Y302" s="84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509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6"/>
      <c r="B306" s="16" t="s">
        <v>68</v>
      </c>
      <c r="C306" s="746"/>
      <c r="D306" s="765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70"/>
      <c r="B310" s="16" t="s">
        <v>68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">
      <c r="A327" s="23"/>
      <c r="B327" s="24"/>
      <c r="C327" s="777">
        <f>C302+1</f>
        <v>46460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46460</v>
      </c>
      <c r="V327" s="846"/>
      <c r="W327" s="846"/>
      <c r="X327" s="846"/>
      <c r="Y327" s="84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509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6"/>
      <c r="B347" s="16" t="s">
        <v>68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">
      <c r="A352" s="5"/>
      <c r="B352" s="6"/>
      <c r="C352" s="791">
        <f>C327+1</f>
        <v>46461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46461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509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771" t="str">
        <f>VLOOKUP($C352,'2026年度(2年後期)'!$B$5:$N$207,COLUMN('2026年度(2年後期)'!$C$5),0)&amp;""</f>
        <v/>
      </c>
      <c r="F353" s="768"/>
      <c r="G353" s="771" t="str">
        <f>VLOOKUP($C352,'2026年度(3年後期)'!$B$5:$N$207,COLUMN('2026年度(3年後期)'!$C$5),0)&amp;""</f>
        <v/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/>
      </c>
      <c r="N353" s="769"/>
      <c r="O353" s="771" t="str">
        <f>VLOOKUP($C352,'2026年度(M2後期)'!$B$5:$N$207,COLUMN('2026年度(M2後期)'!$C$5),0)&amp;""</f>
        <v/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/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62" t="str">
        <f>IFERROR(VLOOKUP(E353,科目・教員!$A$2:$B$342,2,0),"")</f>
        <v/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762" t="str">
        <f>VLOOKUP($C352,'2026年度(2年後期)'!$B$5:$N$207,COLUMN('2026年度(2年後期)'!$C$5)+1,0)&amp;""</f>
        <v/>
      </c>
      <c r="F355" s="761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6"/>
      <c r="B356" s="16" t="s">
        <v>68</v>
      </c>
      <c r="C356" s="746"/>
      <c r="D356" s="765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/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/>
      </c>
      <c r="N357" s="768"/>
      <c r="O357" s="752" t="str">
        <f>VLOOKUP($C352,'2026年度(M2後期)'!$B$5:$N$207,COLUMN('2026年度(M2後期)'!$E$5),0)&amp;""</f>
        <v/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/>
      </c>
      <c r="T357" s="768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757" t="str">
        <f>VLOOKUP($C352,'2026年度(2年後期)'!$B$5:$N$207,COLUMN('2026年度(2年後期)'!$G$5),0)&amp;""</f>
        <v/>
      </c>
      <c r="F365" s="752"/>
      <c r="G365" s="757" t="str">
        <f>VLOOKUP($C352,'2026年度(3年後期)'!$B$5:$N$207,COLUMN('2026年度(3年後期)'!$G$5),0)&amp;""</f>
        <v/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/>
      </c>
      <c r="N365" s="752"/>
      <c r="O365" s="753" t="str">
        <f>VLOOKUP($C352,'2026年度(M2後期)'!$B$5:$N$207,COLUMN('2026年度(M2後期)'!$G$5),0)&amp;""</f>
        <v/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/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750" t="str">
        <f>IFERROR(VLOOKUP(E365,科目・教員!$A$2:$B$342,2,0),"")</f>
        <v/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750" t="str">
        <f>VLOOKUP($C352,'2026年度(2年後期)'!$B$5:$N$207,COLUMN('2026年度(2年後期)'!$G$5)+1,0)&amp;""</f>
        <v/>
      </c>
      <c r="F367" s="748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/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/>
      </c>
      <c r="N369" s="752"/>
      <c r="O369" s="753" t="str">
        <f>VLOOKUP($C352,'2026年度(M2後期)'!$B$5:$N$207,COLUMN('2026年度(M2後期)'!$I$5),0)&amp;""</f>
        <v/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/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6"/>
      <c r="B372" s="16" t="s">
        <v>68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">
      <c r="A377" s="5"/>
      <c r="B377" s="6"/>
      <c r="C377" s="791">
        <f>C352+1</f>
        <v>46462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46462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509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/>
      </c>
      <c r="H378" s="768"/>
      <c r="I378" s="771" t="str">
        <f>VLOOKUP($C377,'2026年度(4年後期)'!$B$5:$N$206,COLUMN('2026年度(4年後期)'!$C$5),0)&amp;""</f>
        <v>就職前技術練習</v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/>
      </c>
      <c r="N378" s="769"/>
      <c r="O378" s="771" t="str">
        <f>VLOOKUP($C377,'2026年度(M2後期)'!$B$5:$N$207,COLUMN('2026年度(M2後期)'!$C$5),0)&amp;""</f>
        <v/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/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6" t="s">
        <v>519</v>
      </c>
      <c r="AH378" s="733"/>
      <c r="AI378" s="733"/>
      <c r="AJ378" s="733"/>
      <c r="AK378" s="733"/>
      <c r="AL378" s="733" t="s">
        <v>519</v>
      </c>
      <c r="AM378" s="733" t="s">
        <v>519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7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>基礎実･母小実･201</v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7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8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/>
      </c>
      <c r="H382" s="768"/>
      <c r="I382" s="771" t="str">
        <f>VLOOKUP($C377,'2026年度(4年後期)'!$B$5:$N$206,COLUMN('2026年度(4年後期)'!$E$5),0)&amp;""</f>
        <v>就職前技術練習</v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/>
      </c>
      <c r="N382" s="768"/>
      <c r="O382" s="752" t="str">
        <f>VLOOKUP($C377,'2026年度(M2後期)'!$B$5:$N$207,COLUMN('2026年度(M2後期)'!$E$5),0)&amp;""</f>
        <v/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/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6" t="s">
        <v>519</v>
      </c>
      <c r="AH382" s="733"/>
      <c r="AI382" s="733"/>
      <c r="AJ382" s="733"/>
      <c r="AK382" s="733"/>
      <c r="AL382" s="733" t="s">
        <v>519</v>
      </c>
      <c r="AM382" s="733" t="s">
        <v>519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7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>基礎実･母小実･201</v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7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8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/>
      </c>
      <c r="H390" s="752"/>
      <c r="I390" s="757" t="str">
        <f>VLOOKUP($C377,'2026年度(4年後期)'!$B$5:$N$206,COLUMN('2026年度(4年後期)'!$G$5),0)&amp;""</f>
        <v>卒業式リハーサル</v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/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/>
      </c>
      <c r="T390" s="752"/>
      <c r="V390" s="622" t="s">
        <v>88</v>
      </c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 t="s">
        <v>520</v>
      </c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 t="s">
        <v>166</v>
      </c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V391" s="622" t="s">
        <v>261</v>
      </c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>講堂</v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V392" s="622" t="s">
        <v>166</v>
      </c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V393" s="622" t="s">
        <v>192</v>
      </c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/>
      </c>
      <c r="H394" s="752"/>
      <c r="I394" s="757" t="str">
        <f>VLOOKUP($C377,'2026年度(4年後期)'!$B$5:$N$206,COLUMN('2026年度(4年後期)'!$I$5),0)&amp;""</f>
        <v>卒業式リハーサル</v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/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/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 t="s">
        <v>520</v>
      </c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>講堂</v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6"/>
      <c r="B397" s="16" t="s">
        <v>68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">
      <c r="A402" s="5"/>
      <c r="B402" s="6"/>
      <c r="C402" s="791">
        <f>C377+1</f>
        <v>46463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46463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509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/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/>
      </c>
      <c r="N403" s="769"/>
      <c r="O403" s="771" t="str">
        <f>VLOOKUP($C402,'2026年度(M2後期)'!$B$5:$N$207,COLUMN('2026年度(M2後期)'!$C$5),0)&amp;""</f>
        <v/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/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/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/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/>
      </c>
      <c r="N407" s="768"/>
      <c r="O407" s="752" t="str">
        <f>VLOOKUP($C402,'2026年度(M2後期)'!$B$5:$N$207,COLUMN('2026年度(M2後期)'!$E$5),0)&amp;""</f>
        <v/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/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/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/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/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/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/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/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/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/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/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">
      <c r="A427" s="5"/>
      <c r="B427" s="6"/>
      <c r="C427" s="791">
        <f>C402+1</f>
        <v>46464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46464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509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/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/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/>
      </c>
      <c r="N428" s="769"/>
      <c r="O428" s="771" t="str">
        <f>VLOOKUP($C427,'2026年度(M2後期)'!$B$5:$N$207,COLUMN('2026年度(M2後期)'!$C$5),0)&amp;""</f>
        <v/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/>
      </c>
      <c r="T428" s="768"/>
      <c r="U428" s="617" t="s">
        <v>358</v>
      </c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879" t="s">
        <v>521</v>
      </c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617" t="s">
        <v>522</v>
      </c>
      <c r="Z429" s="755"/>
      <c r="AA429" s="734"/>
      <c r="AB429" s="734"/>
      <c r="AC429" s="734"/>
      <c r="AD429" s="734"/>
      <c r="AE429" s="734"/>
      <c r="AF429" s="880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/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617" t="s">
        <v>86</v>
      </c>
      <c r="Z430" s="755"/>
      <c r="AA430" s="734"/>
      <c r="AB430" s="734"/>
      <c r="AC430" s="734"/>
      <c r="AD430" s="734"/>
      <c r="AE430" s="734"/>
      <c r="AF430" s="880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6"/>
      <c r="B431" s="16" t="s">
        <v>68</v>
      </c>
      <c r="C431" s="746"/>
      <c r="D431" s="765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617"/>
      <c r="Z431" s="756"/>
      <c r="AA431" s="735"/>
      <c r="AB431" s="735"/>
      <c r="AC431" s="735"/>
      <c r="AD431" s="735"/>
      <c r="AE431" s="735"/>
      <c r="AF431" s="881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/>
      </c>
      <c r="D432" s="768"/>
      <c r="E432" s="771" t="str">
        <f>VLOOKUP($C427,'2026年度(2年後期)'!$B$5:$N$207,COLUMN('2026年度(2年後期)'!$E$5),0)&amp;""</f>
        <v/>
      </c>
      <c r="F432" s="768"/>
      <c r="G432" s="771" t="str">
        <f>VLOOKUP($C427,'2026年度(3年後期)'!$B$5:$N$207,COLUMN('2026年度(3年後期)'!$E$5),0)&amp;""</f>
        <v/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/>
      </c>
      <c r="N432" s="768"/>
      <c r="O432" s="752" t="str">
        <f>VLOOKUP($C427,'2026年度(M2後期)'!$B$5:$N$207,COLUMN('2026年度(M2後期)'!$E$5),0)&amp;""</f>
        <v/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/>
      </c>
      <c r="T432" s="768"/>
      <c r="U432" s="601" t="s">
        <v>523</v>
      </c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879" t="s">
        <v>524</v>
      </c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/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601"/>
      <c r="Z433" s="755"/>
      <c r="AA433" s="734"/>
      <c r="AB433" s="734"/>
      <c r="AC433" s="734"/>
      <c r="AD433" s="734"/>
      <c r="AE433" s="734"/>
      <c r="AF433" s="880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/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601"/>
      <c r="Z434" s="755"/>
      <c r="AA434" s="734"/>
      <c r="AB434" s="734"/>
      <c r="AC434" s="734"/>
      <c r="AD434" s="734"/>
      <c r="AE434" s="734"/>
      <c r="AF434" s="880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601"/>
      <c r="Z435" s="756"/>
      <c r="AA435" s="735"/>
      <c r="AB435" s="735"/>
      <c r="AC435" s="735"/>
      <c r="AD435" s="735"/>
      <c r="AE435" s="735"/>
      <c r="AF435" s="881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60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879" t="s">
        <v>525</v>
      </c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601"/>
      <c r="Z437" s="755"/>
      <c r="AA437" s="734"/>
      <c r="AB437" s="734"/>
      <c r="AC437" s="734"/>
      <c r="AD437" s="734"/>
      <c r="AE437" s="734"/>
      <c r="AF437" s="880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601"/>
      <c r="Z438" s="755"/>
      <c r="AA438" s="734"/>
      <c r="AB438" s="734"/>
      <c r="AC438" s="734"/>
      <c r="AD438" s="734"/>
      <c r="AE438" s="734"/>
      <c r="AF438" s="880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601"/>
      <c r="Z439" s="756"/>
      <c r="AA439" s="735"/>
      <c r="AB439" s="735"/>
      <c r="AC439" s="735"/>
      <c r="AD439" s="735"/>
      <c r="AE439" s="735"/>
      <c r="AF439" s="881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/>
      </c>
      <c r="D440" s="752"/>
      <c r="E440" s="757" t="str">
        <f>VLOOKUP($C427,'2026年度(2年後期)'!$B$5:$N$207,COLUMN('2026年度(2年後期)'!$G$5),0)&amp;""</f>
        <v/>
      </c>
      <c r="F440" s="752"/>
      <c r="G440" s="757" t="str">
        <f>VLOOKUP($C427,'2026年度(3年後期)'!$B$5:$N$207,COLUMN('2026年度(3年後期)'!$G$5),0)&amp;""</f>
        <v/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/>
      </c>
      <c r="N440" s="752"/>
      <c r="O440" s="753" t="str">
        <f>VLOOKUP($C427,'2026年度(M2後期)'!$B$5:$N$207,COLUMN('2026年度(M2後期)'!$G$5),0)&amp;""</f>
        <v/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/>
      </c>
      <c r="T440" s="752"/>
      <c r="U440" s="601"/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879" t="s">
        <v>526</v>
      </c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5"/>
      <c r="B441" s="15" t="s">
        <v>61</v>
      </c>
      <c r="C441" s="749" t="str">
        <f>IFERROR(VLOOKUP(C440,科目・教員!$A$2:$B$342,2,0),"")</f>
        <v/>
      </c>
      <c r="D441" s="748"/>
      <c r="E441" s="750" t="str">
        <f>IFERROR(VLOOKUP(E440,科目・教員!$A$2:$B$342,2,0),"")</f>
        <v/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601"/>
      <c r="Z441" s="755"/>
      <c r="AA441" s="734"/>
      <c r="AB441" s="734"/>
      <c r="AC441" s="734"/>
      <c r="AD441" s="734"/>
      <c r="AE441" s="734"/>
      <c r="AF441" s="880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/>
      </c>
      <c r="D442" s="748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601"/>
      <c r="Z442" s="755"/>
      <c r="AA442" s="734"/>
      <c r="AB442" s="734"/>
      <c r="AC442" s="734"/>
      <c r="AD442" s="734"/>
      <c r="AE442" s="734"/>
      <c r="AF442" s="880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70"/>
      <c r="B443" s="16" t="s">
        <v>68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601"/>
      <c r="Z443" s="756"/>
      <c r="AA443" s="735"/>
      <c r="AB443" s="735"/>
      <c r="AC443" s="735"/>
      <c r="AD443" s="735"/>
      <c r="AE443" s="735"/>
      <c r="AF443" s="881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5" t="s">
        <v>103</v>
      </c>
      <c r="B444" s="15" t="s">
        <v>53</v>
      </c>
      <c r="C444" s="751" t="str">
        <f>VLOOKUP($C427,'2026年度(1年後期)'!$B$5:$N$207,COLUMN('2026年度(1年後期)'!$I$5),0)&amp;""</f>
        <v/>
      </c>
      <c r="D444" s="752"/>
      <c r="E444" s="757" t="str">
        <f>VLOOKUP($C427,'2026年度(2年後期)'!$B$5:$N$207,COLUMN('2026年度(2年後期)'!$I$5),0)&amp;""</f>
        <v/>
      </c>
      <c r="F444" s="752"/>
      <c r="G444" s="757" t="str">
        <f>VLOOKUP($C427,'2026年度(3年後期)'!$B$5:$N$207,COLUMN('2026年度(3年後期)'!$I$5),0)&amp;""</f>
        <v/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/>
      </c>
      <c r="N444" s="752"/>
      <c r="O444" s="753" t="str">
        <f>VLOOKUP($C427,'2026年度(M2後期)'!$B$5:$N$207,COLUMN('2026年度(M2後期)'!$I$5),0)&amp;""</f>
        <v/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/>
      </c>
      <c r="T444" s="752"/>
      <c r="U444" s="60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879" t="s">
        <v>527</v>
      </c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5"/>
      <c r="B445" s="15" t="s">
        <v>61</v>
      </c>
      <c r="C445" s="749" t="str">
        <f>IFERROR(VLOOKUP(C444,科目・教員!$A$2:$B$342,2,0),"")</f>
        <v/>
      </c>
      <c r="D445" s="748"/>
      <c r="E445" s="750" t="str">
        <f>IFERROR(VLOOKUP(E444,科目・教員!$A$2:$B$342,2,0),"")</f>
        <v/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601"/>
      <c r="Z445" s="755"/>
      <c r="AA445" s="734"/>
      <c r="AB445" s="734"/>
      <c r="AC445" s="734"/>
      <c r="AD445" s="734"/>
      <c r="AE445" s="734"/>
      <c r="AF445" s="880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5"/>
      <c r="B446" s="15" t="s">
        <v>65</v>
      </c>
      <c r="C446" s="749" t="str">
        <f>VLOOKUP($C427,'2026年度(1年後期)'!$B$5:$N$207,COLUMN('2026年度(1年後期)'!$I$5)+1,0)&amp;""</f>
        <v/>
      </c>
      <c r="D446" s="748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601"/>
      <c r="Z446" s="755"/>
      <c r="AA446" s="734"/>
      <c r="AB446" s="734"/>
      <c r="AC446" s="734"/>
      <c r="AD446" s="734"/>
      <c r="AE446" s="734"/>
      <c r="AF446" s="880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6"/>
      <c r="B447" s="16" t="s">
        <v>68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601"/>
      <c r="Z447" s="756"/>
      <c r="AA447" s="735"/>
      <c r="AB447" s="735"/>
      <c r="AC447" s="735"/>
      <c r="AD447" s="735"/>
      <c r="AE447" s="735"/>
      <c r="AF447" s="881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60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882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601"/>
      <c r="Z449" s="755"/>
      <c r="AA449" s="734"/>
      <c r="AB449" s="734"/>
      <c r="AC449" s="734"/>
      <c r="AD449" s="734"/>
      <c r="AE449" s="734"/>
      <c r="AF449" s="883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601"/>
      <c r="Z450" s="755"/>
      <c r="AA450" s="734"/>
      <c r="AB450" s="734"/>
      <c r="AC450" s="734"/>
      <c r="AD450" s="734"/>
      <c r="AE450" s="734"/>
      <c r="AF450" s="883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6"/>
      <c r="B451" s="16" t="s">
        <v>68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618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884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">
      <c r="A452" s="5"/>
      <c r="B452" s="6"/>
      <c r="C452" s="791">
        <f>C427+1</f>
        <v>46465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46465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509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/>
      </c>
      <c r="H453" s="768"/>
      <c r="I453" s="771" t="str">
        <f>VLOOKUP($C452,'2026年度(4年後期)'!$B$5:$N$206,COLUMN('2026年度(4年後期)'!$C$5),0)&amp;""</f>
        <v>卒業式</v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/>
      </c>
      <c r="N453" s="769"/>
      <c r="O453" s="771" t="str">
        <f>VLOOKUP($C452,'2026年度(M2後期)'!$B$5:$N$207,COLUMN('2026年度(M2後期)'!$C$5),0)&amp;""</f>
        <v/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/>
      </c>
      <c r="T453" s="768"/>
      <c r="U453" s="25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/>
      </c>
      <c r="H455" s="761"/>
      <c r="I455" s="762" t="str">
        <f>VLOOKUP($C452,'2026年度(4年後期)'!$B$5:$N$206,COLUMN('2026年度(4年後期)'!$C$5)+1,0)&amp;""</f>
        <v>講堂</v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/>
      </c>
      <c r="H457" s="768"/>
      <c r="I457" s="771" t="str">
        <f>VLOOKUP($C452,'2026年度(4年後期)'!$B$5:$N$206,COLUMN('2026年度(4年後期)'!$E$5),0)&amp;""</f>
        <v>卒業式</v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/>
      </c>
      <c r="N457" s="768"/>
      <c r="O457" s="752" t="str">
        <f>VLOOKUP($C452,'2026年度(M2後期)'!$B$5:$N$207,COLUMN('2026年度(M2後期)'!$E$5),0)&amp;""</f>
        <v/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/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/>
      </c>
      <c r="H459" s="761"/>
      <c r="I459" s="762" t="str">
        <f>VLOOKUP($C452,'2026年度(4年後期)'!$B$5:$N$206,COLUMN('2026年度(4年後期)'!$E$5)+1,0)&amp;""</f>
        <v>講堂</v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/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/>
      </c>
      <c r="N465" s="752"/>
      <c r="O465" s="753" t="str">
        <f>VLOOKUP($C452,'2026年度(M2後期)'!$B$5:$N$207,COLUMN('2026年度(M2後期)'!$G$5),0)&amp;""</f>
        <v/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/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/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/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/>
      </c>
      <c r="N469" s="752"/>
      <c r="O469" s="753" t="str">
        <f>VLOOKUP($C452,'2026年度(M2後期)'!$B$5:$N$207,COLUMN('2026年度(M2後期)'!$I$5),0)&amp;""</f>
        <v/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/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/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">
      <c r="A477" s="23"/>
      <c r="B477" s="24"/>
      <c r="C477" s="777">
        <f>C452+1</f>
        <v>46466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46466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509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">
      <c r="A502" s="23"/>
      <c r="B502" s="24"/>
      <c r="C502" s="777">
        <f>C477+1</f>
        <v>46467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46467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509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25"/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21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">
      <c r="A527" s="5"/>
      <c r="B527" s="6"/>
      <c r="C527" s="791">
        <f>C502+1</f>
        <v>46468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46468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509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/>
      </c>
      <c r="N528" s="769"/>
      <c r="O528" s="771" t="str">
        <f>VLOOKUP($C527,'2026年度(M2後期)'!$B$5:$N$207,COLUMN('2026年度(M2後期)'!$C$5),0)&amp;""</f>
        <v/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/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/>
      </c>
      <c r="N532" s="768"/>
      <c r="O532" s="752" t="str">
        <f>VLOOKUP($C527,'2026年度(M2後期)'!$B$5:$N$207,COLUMN('2026年度(M2後期)'!$E$5),0)&amp;""</f>
        <v/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/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/>
      </c>
      <c r="N540" s="752"/>
      <c r="O540" s="753" t="str">
        <f>VLOOKUP($C527,'2026年度(M2後期)'!$B$5:$N$207,COLUMN('2026年度(M2後期)'!$G$5),0)&amp;""</f>
        <v/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/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/>
      </c>
      <c r="N544" s="752"/>
      <c r="O544" s="753" t="str">
        <f>VLOOKUP($C527,'2026年度(M2後期)'!$B$5:$N$207,COLUMN('2026年度(M2後期)'!$I$5),0)&amp;""</f>
        <v/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/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">
      <c r="A552" s="5"/>
      <c r="B552" s="6"/>
      <c r="C552" s="791">
        <f>C527+1</f>
        <v>46469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42">
        <f>C552</f>
        <v>46469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509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">
      <c r="A577" s="5"/>
      <c r="B577" s="6"/>
      <c r="C577" s="791">
        <f>C552+1</f>
        <v>46470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46470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509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V594" s="622" t="s">
        <v>148</v>
      </c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 t="s">
        <v>166</v>
      </c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V595" s="622" t="s">
        <v>261</v>
      </c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V596" s="622" t="s">
        <v>166</v>
      </c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V597" s="622" t="s">
        <v>192</v>
      </c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">
      <c r="A602" s="5"/>
      <c r="B602" s="6"/>
      <c r="C602" s="791">
        <f>C577+1</f>
        <v>46471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46471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509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/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/>
      </c>
      <c r="N603" s="769"/>
      <c r="O603" s="771" t="str">
        <f>VLOOKUP($C602,'2026年度(M2後期)'!$B$5:$N$207,COLUMN('2026年度(M2後期)'!$C$5),0)&amp;""</f>
        <v/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/>
      </c>
      <c r="T603" s="768"/>
      <c r="U603" s="25"/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/>
      </c>
      <c r="F607" s="768"/>
      <c r="G607" s="771" t="str">
        <f>VLOOKUP($C602,'2026年度(3年後期)'!$B$5:$N$207,COLUMN('2026年度(3年後期)'!$E$5),0)&amp;""</f>
        <v/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/>
      </c>
      <c r="N607" s="768"/>
      <c r="O607" s="752" t="str">
        <f>VLOOKUP($C602,'2026年度(M2後期)'!$B$5:$N$207,COLUMN('2026年度(M2後期)'!$E$5),0)&amp;""</f>
        <v/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/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/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/>
      </c>
      <c r="D615" s="752"/>
      <c r="E615" s="757" t="str">
        <f>VLOOKUP($C602,'2026年度(2年後期)'!$B$5:$N$207,COLUMN('2026年度(2年後期)'!$G$5),0)&amp;""</f>
        <v/>
      </c>
      <c r="F615" s="752"/>
      <c r="G615" s="757" t="str">
        <f>VLOOKUP($C602,'2026年度(3年後期)'!$B$5:$N$207,COLUMN('2026年度(3年後期)'!$G$5),0)&amp;""</f>
        <v/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/>
      </c>
      <c r="N615" s="752"/>
      <c r="O615" s="753" t="str">
        <f>VLOOKUP($C602,'2026年度(M2後期)'!$B$5:$N$207,COLUMN('2026年度(M2後期)'!$G$5),0)&amp;""</f>
        <v/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/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5"/>
      <c r="B616" s="15" t="s">
        <v>61</v>
      </c>
      <c r="C616" s="749" t="str">
        <f>IFERROR(VLOOKUP(C615,科目・教員!$A$2:$B$342,2,0),"")</f>
        <v/>
      </c>
      <c r="D616" s="748"/>
      <c r="E616" s="750" t="str">
        <f>IFERROR(VLOOKUP(E615,科目・教員!$A$2:$B$342,2,0),"")</f>
        <v/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/>
      </c>
      <c r="D617" s="748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/>
      </c>
      <c r="F619" s="752"/>
      <c r="G619" s="757" t="str">
        <f>VLOOKUP($C602,'2026年度(3年後期)'!$B$5:$N$207,COLUMN('2026年度(3年後期)'!$I$5),0)&amp;""</f>
        <v/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/>
      </c>
      <c r="N619" s="752"/>
      <c r="O619" s="753" t="str">
        <f>VLOOKUP($C602,'2026年度(M2後期)'!$B$5:$N$207,COLUMN('2026年度(M2後期)'!$I$5),0)&amp;""</f>
        <v/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/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/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">
      <c r="A627" s="5"/>
      <c r="B627" s="6"/>
      <c r="C627" s="791">
        <f>C602+1</f>
        <v>46472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46472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509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/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/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/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/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613" t="s">
        <v>113</v>
      </c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230</v>
      </c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614" t="s">
        <v>232</v>
      </c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613" t="s">
        <v>230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615" t="s">
        <v>123</v>
      </c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">
      <c r="A652" s="23"/>
      <c r="B652" s="24"/>
      <c r="C652" s="777">
        <f>C627+1</f>
        <v>46473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46473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509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">
      <c r="A677" s="23"/>
      <c r="B677" s="24"/>
      <c r="C677" s="777">
        <f>C652+1</f>
        <v>46474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46474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509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">
      <c r="A702" s="5"/>
      <c r="B702" s="6"/>
      <c r="C702" s="791">
        <f>C677+1</f>
        <v>46475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46475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509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">
      <c r="A727" s="5"/>
      <c r="B727" s="6"/>
      <c r="C727" s="791">
        <f>C702+1</f>
        <v>46476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842">
        <f>C727</f>
        <v>46476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509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VLOOKUP($C727,'2026年度(4年後期)'!$B$5:$N$207,COLUMN('2026年度(4年後期)'!$C$5),0)&amp;""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5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VLOOKUP($C727,'2026年度(4年後期)'!$B$5:$N$207,COLUMN('2026年度(4年後期)'!$C$5)+1,0)&amp;""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VLOOKUP($C727,'2026年度(4年後期)'!$B$5:$N$207,COLUMN('2026年度(4年後期)'!$E$5),0)&amp;""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VLOOKUP($C727,'2026年度(4年後期)'!$B$5:$N$207,COLUMN('2026年度(4年後期)'!$E$5)+1,0)&amp;""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VLOOKUP($C727,'2026年度(4年後期)'!$B$5:$N$207,COLUMN('2026年度(4年後期)'!$G$5),0)&amp;""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V740" s="622" t="s">
        <v>88</v>
      </c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 t="s">
        <v>166</v>
      </c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V741" s="622" t="s">
        <v>261</v>
      </c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VLOOKUP($C727,'2026年度(4年後期)'!$B$5:$N$207,COLUMN('2026年度(4年後期)'!$G$5)+1,0)&amp;""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V742" s="622" t="s">
        <v>166</v>
      </c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V743" s="622" t="s">
        <v>192</v>
      </c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VLOOKUP($C727,'2026年度(4年後期)'!$B$5:$N$207,COLUMN('2026年度(4年後期)'!$I$5),0)&amp;""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VLOOKUP($C727,'2026年度(4年後期)'!$B$5:$N$207,COLUMN('2026年度(4年後期)'!$I$5)+1,0)&amp;""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6"/>
      <c r="B747" s="16" t="s">
        <v>68</v>
      </c>
      <c r="C747" s="746"/>
      <c r="D747" s="74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VLOOKUP($C727,'2026年度(4年後期)'!$B$5:$N$207,COLUMN('2026年度(4年後期)'!$K$5),0)&amp;""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VLOOKUP($C727,'2026年度(4年後期)'!$B$5:$N$207,COLUMN('2026年度(4年後期)'!$K$5)+1,0)&amp;""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6">
        <f>C752</f>
        <v>46477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509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5" t="s">
        <v>52</v>
      </c>
      <c r="B753" s="12" t="s">
        <v>53</v>
      </c>
      <c r="C753" s="767" t="str">
        <f>VLOOKUP($C752,'2026年度(1年後期)'!$B$5:$N$208,COLUMN('2026年度(1年後期)'!$C$5),0)&amp;""</f>
        <v/>
      </c>
      <c r="D753" s="768"/>
      <c r="E753" s="771" t="str">
        <f>VLOOKUP($C752,'2026年度(2年後期)'!$B$5:$N$208,COLUMN('2026年度(2年後期)'!$C$5),0)&amp;""</f>
        <v/>
      </c>
      <c r="F753" s="768"/>
      <c r="G753" s="771" t="str">
        <f>VLOOKUP($C752,'2026年度(3年後期)'!$B$5:$N$208,COLUMN('2026年度(3年後期)'!$C$5),0)&amp;""</f>
        <v/>
      </c>
      <c r="H753" s="768"/>
      <c r="I753" s="771" t="str">
        <f>VLOOKUP($C752,'2026年度(4年後期)'!$B$5:$N$208,COLUMN('2026年度(4年後期)'!$C$5),0)&amp;""</f>
        <v/>
      </c>
      <c r="J753" s="768"/>
      <c r="K753" s="752" t="str">
        <f>VLOOKUP($C752,'2026年度(助産後期)'!$B$5:$N$208,COLUMN('2026年度(助産後期)'!$C$5),0)&amp;""</f>
        <v/>
      </c>
      <c r="L753" s="769"/>
      <c r="M753" s="778" t="str">
        <f>VLOOKUP($C752,'2026年度(M1後期)'!$B$5:$N$208,COLUMN('2026年度(M1後期)'!$C$5),0)&amp;""</f>
        <v/>
      </c>
      <c r="N753" s="769"/>
      <c r="O753" s="771" t="str">
        <f>VLOOKUP($C752,'2026年度(M2後期)'!$B$5:$N$208,COLUMN('2026年度(M2後期)'!$C$5),0)&amp;""</f>
        <v/>
      </c>
      <c r="P753" s="768"/>
      <c r="Q753" s="771" t="str">
        <f>VLOOKUP($C752,'2026年度(D1後期)'!$B$5:$N$208,COLUMN('2026年度(D1後期)'!$C$5),0)&amp;""</f>
        <v/>
      </c>
      <c r="R753" s="768"/>
      <c r="S753" s="752" t="str">
        <f>VLOOKUP($C752,'2026年度(D23後期)'!$B$5:$N$208,COLUMN('2026年度(D23後期)'!$C$5),0)&amp;""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3.5" customHeight="1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13.5" customHeight="1">
      <c r="A755" s="755"/>
      <c r="B755" s="15" t="s">
        <v>65</v>
      </c>
      <c r="C755" s="763" t="str">
        <f>VLOOKUP($C752,'2026年度(1年後期)'!$B$5:$N$208,COLUMN('2026年度(1年後期)'!$C$5)+1,0)&amp;""</f>
        <v/>
      </c>
      <c r="D755" s="761"/>
      <c r="E755" s="762" t="str">
        <f>VLOOKUP($C752,'2026年度(2年後期)'!$B$5:$N$208,COLUMN('2026年度(2年後期)'!$C$5)+1,0)&amp;""</f>
        <v/>
      </c>
      <c r="F755" s="761"/>
      <c r="G755" s="762" t="str">
        <f>VLOOKUP($C752,'2026年度(3年後期)'!$B$5:$N$208,COLUMN('2026年度(3年後期)'!$C$5)+1,0)&amp;""</f>
        <v/>
      </c>
      <c r="H755" s="761"/>
      <c r="I755" s="762" t="str">
        <f>VLOOKUP($C752,'2026年度(4年後期)'!$B$5:$N$208,COLUMN('2026年度(4年後期)'!$C$5)+1,0)&amp;""</f>
        <v/>
      </c>
      <c r="J755" s="761"/>
      <c r="K755" s="748" t="str">
        <f>VLOOKUP($C752,'2026年度(助産後期)'!$B$5:$N$208,COLUMN('2026年度(助産後期)'!$C$5)+1,0)&amp;""</f>
        <v/>
      </c>
      <c r="L755" s="764"/>
      <c r="M755" s="760" t="str">
        <f>VLOOKUP($C752,'2026年度(M1後期)'!$B$5:$N$208,COLUMN('2026年度(M1後期)'!$C$5)+1,0)&amp;""</f>
        <v/>
      </c>
      <c r="N755" s="761"/>
      <c r="O755" s="762" t="str">
        <f>VLOOKUP($C752,'2026年度(M2後期)'!$B$5:$N$208,COLUMN('2026年度(M2後期)'!$C$5)+1,0)&amp;""</f>
        <v/>
      </c>
      <c r="P755" s="761"/>
      <c r="Q755" s="762" t="str">
        <f>VLOOKUP($C752,'2026年度(D1後期)'!$B$5:$N$208,COLUMN('2026年度(D1後期)'!$C$5)+1,0)&amp;""</f>
        <v/>
      </c>
      <c r="R755" s="761"/>
      <c r="S755" s="748" t="str">
        <f>VLOOKUP($C752,'2026年度(D23後期)'!$B$5:$N$208,COLUMN('2026年度(D23後期)'!$C$5)+1,0)&amp;""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3.5" customHeight="1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5" t="s">
        <v>73</v>
      </c>
      <c r="B757" s="15" t="s">
        <v>53</v>
      </c>
      <c r="C757" s="767" t="str">
        <f>VLOOKUP($C752,'2026年度(1年後期)'!$B$5:$N$208,COLUMN('2026年度(1年後期)'!$E$5),0)&amp;""</f>
        <v/>
      </c>
      <c r="D757" s="768"/>
      <c r="E757" s="771" t="str">
        <f>VLOOKUP($C752,'2026年度(2年後期)'!$B$5:$N$208,COLUMN('2026年度(2年後期)'!$E$5),0)&amp;""</f>
        <v/>
      </c>
      <c r="F757" s="768"/>
      <c r="G757" s="771" t="str">
        <f>VLOOKUP($C752,'2026年度(3年後期)'!$B$5:$N$208,COLUMN('2026年度(3年後期)'!$E$5),0)&amp;""</f>
        <v/>
      </c>
      <c r="H757" s="768"/>
      <c r="I757" s="771" t="str">
        <f>VLOOKUP($C752,'2026年度(4年後期)'!$B$5:$N$208,COLUMN('2026年度(4年後期)'!$E$5),0)&amp;""</f>
        <v/>
      </c>
      <c r="J757" s="768"/>
      <c r="K757" s="752" t="str">
        <f>VLOOKUP($C752,'2026年度(助産後期)'!$B$5:$N$208,COLUMN('2026年度(助産後期)'!$E$5),0)&amp;""</f>
        <v/>
      </c>
      <c r="L757" s="769"/>
      <c r="M757" s="767" t="str">
        <f>VLOOKUP($C752,'2026年度(M1後期)'!$B$5:$N$208,COLUMN('2026年度(M1後期)'!$E$5),0)&amp;""</f>
        <v/>
      </c>
      <c r="N757" s="768"/>
      <c r="O757" s="752" t="str">
        <f>VLOOKUP($C752,'2026年度(M2後期)'!$B$5:$N$208,COLUMN('2026年度(M2後期)'!$E$5),0)&amp;""</f>
        <v/>
      </c>
      <c r="P757" s="768"/>
      <c r="Q757" s="752" t="str">
        <f>VLOOKUP($C752,'2026年度(D1後期)'!$B$5:$N$208,COLUMN('2026年度(D1後期)'!$E$5),0)&amp;""</f>
        <v/>
      </c>
      <c r="R757" s="768"/>
      <c r="S757" s="752" t="str">
        <f>VLOOKUP($C752,'2026年度(D23後期)'!$B$5:$N$208,COLUMN('2026年度(D23後期)'!$E$5),0)&amp;""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3.5" customHeight="1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13.5" customHeight="1">
      <c r="A759" s="755"/>
      <c r="B759" s="15" t="s">
        <v>65</v>
      </c>
      <c r="C759" s="763" t="str">
        <f>VLOOKUP($C752,'2026年度(1年後期)'!$B$5:$N$208,COLUMN('2026年度(1年後期)'!$E$5)+1,0)&amp;""</f>
        <v/>
      </c>
      <c r="D759" s="761"/>
      <c r="E759" s="762" t="str">
        <f>VLOOKUP($C752,'2026年度(2年後期)'!$B$5:$N$208,COLUMN('2026年度(2年後期)'!$E$5)+1,0)&amp;""</f>
        <v/>
      </c>
      <c r="F759" s="761"/>
      <c r="G759" s="762" t="str">
        <f>VLOOKUP($C752,'2026年度(3年後期)'!$B$5:$N$208,COLUMN('2026年度(3年後期)'!$E$5)+1,0)&amp;""</f>
        <v/>
      </c>
      <c r="H759" s="761"/>
      <c r="I759" s="762" t="str">
        <f>VLOOKUP($C752,'2026年度(4年後期)'!$B$5:$N$208,COLUMN('2026年度(4年後期)'!$E$5)+1,0)&amp;""</f>
        <v/>
      </c>
      <c r="J759" s="761"/>
      <c r="K759" s="748" t="str">
        <f>VLOOKUP($C752,'2026年度(助産後期)'!$B$5:$N$208,COLUMN('2026年度(助産後期)'!$E$5)+1,0)&amp;""</f>
        <v/>
      </c>
      <c r="L759" s="764"/>
      <c r="M759" s="763" t="str">
        <f>VLOOKUP($C752,'2026年度(M1後期)'!$B$5:$N$208,COLUMN('2026年度(M1後期)'!$E$5)+1,0)&amp;""</f>
        <v/>
      </c>
      <c r="N759" s="761"/>
      <c r="O759" s="748" t="str">
        <f>VLOOKUP($C752,'2026年度(M2後期)'!$B$5:$N$208,COLUMN('2026年度(M2後期)'!$E$5)+1,0)&amp;""</f>
        <v/>
      </c>
      <c r="P759" s="761"/>
      <c r="Q759" s="748" t="str">
        <f>VLOOKUP($C752,'2026年度(D1後期)'!$B$5:$N$208,COLUMN('2026年度(D1後期)'!$E$5)+1,0)&amp;""</f>
        <v/>
      </c>
      <c r="R759" s="761"/>
      <c r="S759" s="748" t="str">
        <f>VLOOKUP($C752,'2026年度(D23後期)'!$B$5:$N$208,COLUMN('2026年度(D23後期)'!$E$5)+1,0)&amp;""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3.5" customHeight="1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3.5" customHeight="1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3.5" customHeight="1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13.5" customHeight="1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3.5" customHeight="1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4" t="s">
        <v>87</v>
      </c>
      <c r="B765" s="15" t="s">
        <v>53</v>
      </c>
      <c r="C765" s="751" t="str">
        <f>VLOOKUP($C752,'2026年度(1年後期)'!$B$5:$N$208,COLUMN('2026年度(1年後期)'!$G$5),0)&amp;""</f>
        <v/>
      </c>
      <c r="D765" s="752"/>
      <c r="E765" s="757" t="str">
        <f>VLOOKUP($C752,'2026年度(2年後期)'!$B$5:$N$208,COLUMN('2026年度(2年後期)'!$G$5),0)&amp;""</f>
        <v/>
      </c>
      <c r="F765" s="752"/>
      <c r="G765" s="757" t="str">
        <f>VLOOKUP($C752,'2026年度(3年後期)'!$B$5:$N$208,COLUMN('2026年度(3年後期)'!$G$5),0)&amp;""</f>
        <v/>
      </c>
      <c r="H765" s="752"/>
      <c r="I765" s="757" t="str">
        <f>VLOOKUP($C752,'2026年度(4年後期)'!$B$5:$N$208,COLUMN('2026年度(4年後期)'!$G$5),0)&amp;""</f>
        <v/>
      </c>
      <c r="J765" s="752"/>
      <c r="K765" s="753" t="str">
        <f>VLOOKUP($C752,'2026年度(助産後期)'!$B$5:$N$208,COLUMN('2026年度(助産後期)'!$G$5),0)&amp;""</f>
        <v/>
      </c>
      <c r="L765" s="753"/>
      <c r="M765" s="751" t="str">
        <f>VLOOKUP($C752,'2026年度(M1後期)'!$B$5:$N$208,COLUMN('2026年度(M1後期)'!$G$5),0)&amp;""</f>
        <v/>
      </c>
      <c r="N765" s="752"/>
      <c r="O765" s="753" t="str">
        <f>VLOOKUP($C752,'2026年度(M2後期)'!$B$5:$N$208,COLUMN('2026年度(M2後期)'!$G$5),0)&amp;""</f>
        <v/>
      </c>
      <c r="P765" s="752"/>
      <c r="Q765" s="753" t="str">
        <f>VLOOKUP($C752,'2026年度(D1後期)'!$B$5:$N$208,COLUMN('2026年度(D1後期)'!$G$5),0)&amp;""</f>
        <v/>
      </c>
      <c r="R765" s="752"/>
      <c r="S765" s="753" t="str">
        <f>VLOOKUP($C752,'2026年度(D23後期)'!$B$5:$N$208,COLUMN('2026年度(D23後期)'!$G$5),0)&amp;""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3.5" customHeight="1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13.5" customHeight="1">
      <c r="A767" s="755"/>
      <c r="B767" s="15" t="s">
        <v>65</v>
      </c>
      <c r="C767" s="749" t="str">
        <f>VLOOKUP($C752,'2026年度(1年後期)'!$B$5:$N$208,COLUMN('2026年度(1年後期)'!$G$5)+1,0)&amp;""</f>
        <v/>
      </c>
      <c r="D767" s="748"/>
      <c r="E767" s="750" t="str">
        <f>VLOOKUP($C752,'2026年度(2年後期)'!$B$5:$N$208,COLUMN('2026年度(2年後期)'!$G$5)+1,0)&amp;""</f>
        <v/>
      </c>
      <c r="F767" s="748"/>
      <c r="G767" s="750" t="str">
        <f>VLOOKUP($C752,'2026年度(3年後期)'!$B$5:$N$208,COLUMN('2026年度(3年後期)'!$G$5)+1,0)&amp;""</f>
        <v/>
      </c>
      <c r="H767" s="748"/>
      <c r="I767" s="750" t="str">
        <f>VLOOKUP($C752,'2026年度(4年後期)'!$B$5:$N$208,COLUMN('2026年度(4年後期)'!$G$5)+1,0)&amp;""</f>
        <v/>
      </c>
      <c r="J767" s="748"/>
      <c r="K767" s="747" t="str">
        <f>VLOOKUP($C752,'2026年度(助産後期)'!$B$5:$N$208,COLUMN('2026年度(助産後期)'!$G$5)+1,0)&amp;""</f>
        <v/>
      </c>
      <c r="L767" s="747"/>
      <c r="M767" s="749" t="str">
        <f>VLOOKUP($C752,'2026年度(M1後期)'!$B$5:$N$208,COLUMN('2026年度(M1後期)'!$G$5)+1,0)&amp;""</f>
        <v/>
      </c>
      <c r="N767" s="748"/>
      <c r="O767" s="747" t="str">
        <f>VLOOKUP($C752,'2026年度(M2後期)'!$B$5:$N$208,COLUMN('2026年度(M2後期)'!$G$5)+1,0)&amp;""</f>
        <v/>
      </c>
      <c r="P767" s="748"/>
      <c r="Q767" s="747" t="str">
        <f>VLOOKUP($C752,'2026年度(D1後期)'!$B$5:$N$208,COLUMN('2026年度(D1後期)'!$G$5)+1,0)&amp;""</f>
        <v/>
      </c>
      <c r="R767" s="748"/>
      <c r="S767" s="747" t="str">
        <f>VLOOKUP($C752,'2026年度(D23後期)'!$B$5:$N$208,COLUMN('2026年度(D23後期)'!$G$5)+1,0)&amp;""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3.5" customHeight="1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4" t="s">
        <v>103</v>
      </c>
      <c r="B769" s="15" t="s">
        <v>53</v>
      </c>
      <c r="C769" s="751" t="str">
        <f>VLOOKUP($C752,'2026年度(1年後期)'!$B$5:$N$208,COLUMN('2026年度(1年後期)'!$I$5),0)&amp;""</f>
        <v/>
      </c>
      <c r="D769" s="752"/>
      <c r="E769" s="757" t="str">
        <f>VLOOKUP($C752,'2026年度(2年後期)'!$B$5:$N$208,COLUMN('2026年度(2年後期)'!$I$5),0)&amp;""</f>
        <v/>
      </c>
      <c r="F769" s="752"/>
      <c r="G769" s="757" t="str">
        <f>VLOOKUP($C752,'2026年度(3年後期)'!$B$5:$N$208,COLUMN('2026年度(3年後期)'!$I$5),0)&amp;""</f>
        <v/>
      </c>
      <c r="H769" s="752"/>
      <c r="I769" s="757" t="str">
        <f>VLOOKUP($C752,'2026年度(4年後期)'!$B$5:$N$208,COLUMN('2026年度(4年後期)'!$I$5),0)&amp;""</f>
        <v/>
      </c>
      <c r="J769" s="752"/>
      <c r="K769" s="753" t="str">
        <f>VLOOKUP($C752,'2026年度(助産後期)'!$B$5:$N$208,COLUMN('2026年度(助産後期)'!$I$5),0)&amp;""</f>
        <v/>
      </c>
      <c r="L769" s="753"/>
      <c r="M769" s="751" t="str">
        <f>VLOOKUP($C752,'2026年度(M1後期)'!$B$5:$N$208,COLUMN('2026年度(M1後期)'!$I$5),0)&amp;""</f>
        <v/>
      </c>
      <c r="N769" s="752"/>
      <c r="O769" s="753" t="str">
        <f>VLOOKUP($C752,'2026年度(M2後期)'!$B$5:$N$208,COLUMN('2026年度(M2後期)'!$I$5),0)&amp;""</f>
        <v/>
      </c>
      <c r="P769" s="752"/>
      <c r="Q769" s="753" t="str">
        <f>VLOOKUP($C752,'2026年度(D1後期)'!$B$5:$N$208,COLUMN('2026年度(D1後期)'!$I$5),0)&amp;""</f>
        <v/>
      </c>
      <c r="R769" s="752"/>
      <c r="S769" s="753" t="str">
        <f>VLOOKUP($C752,'2026年度(D23後期)'!$B$5:$N$208,COLUMN('2026年度(D23後期)'!$I$5),0)&amp;""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3.5" customHeight="1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13.5" customHeight="1">
      <c r="A771" s="755"/>
      <c r="B771" s="15" t="s">
        <v>65</v>
      </c>
      <c r="C771" s="749" t="str">
        <f>VLOOKUP($C752,'2026年度(1年後期)'!$B$5:$N$208,COLUMN('2026年度(1年後期)'!$I$5)+1,0)&amp;""</f>
        <v/>
      </c>
      <c r="D771" s="748"/>
      <c r="E771" s="750" t="str">
        <f>VLOOKUP($C752,'2026年度(2年後期)'!$B$5:$N$208,COLUMN('2026年度(2年後期)'!$I$5)+1,0)&amp;""</f>
        <v/>
      </c>
      <c r="F771" s="748"/>
      <c r="G771" s="750" t="str">
        <f>VLOOKUP($C752,'2026年度(3年後期)'!$B$5:$N$208,COLUMN('2026年度(3年後期)'!$I$5)+1,0)&amp;""</f>
        <v/>
      </c>
      <c r="H771" s="748"/>
      <c r="I771" s="750" t="str">
        <f>VLOOKUP($C752,'2026年度(4年後期)'!$B$5:$N$208,COLUMN('2026年度(4年後期)'!$I$5)+1,0)&amp;""</f>
        <v/>
      </c>
      <c r="J771" s="748"/>
      <c r="K771" s="747" t="str">
        <f>VLOOKUP($C752,'2026年度(助産後期)'!$B$5:$N$208,COLUMN('2026年度(助産後期)'!$I$5)+1,0)&amp;""</f>
        <v/>
      </c>
      <c r="L771" s="747"/>
      <c r="M771" s="749" t="str">
        <f>VLOOKUP($C752,'2026年度(M1後期)'!$B$5:$N$208,COLUMN('2026年度(M1後期)'!$I$5)+1,0)&amp;""</f>
        <v/>
      </c>
      <c r="N771" s="748"/>
      <c r="O771" s="747" t="str">
        <f>VLOOKUP($C752,'2026年度(M2後期)'!$B$5:$N$208,COLUMN('2026年度(M2後期)'!$I$5)+1,0)&amp;""</f>
        <v/>
      </c>
      <c r="P771" s="748"/>
      <c r="Q771" s="747" t="str">
        <f>VLOOKUP($C752,'2026年度(D1後期)'!$B$5:$N$208,COLUMN('2026年度(D1後期)'!$I$5)+1,0)&amp;""</f>
        <v/>
      </c>
      <c r="R771" s="748"/>
      <c r="S771" s="747" t="str">
        <f>VLOOKUP($C752,'2026年度(D23後期)'!$B$5:$N$208,COLUMN('2026年度(D23後期)'!$I$5)+1,0)&amp;""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3.5" customHeight="1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3.5" customHeight="1">
      <c r="A773" s="754" t="s">
        <v>112</v>
      </c>
      <c r="B773" s="15" t="s">
        <v>53</v>
      </c>
      <c r="C773" s="751" t="str">
        <f>VLOOKUP($C752,'2026年度(1年後期)'!$B$5:$N$208,COLUMN('2026年度(1年後期)'!$K$5),0)&amp;""</f>
        <v/>
      </c>
      <c r="D773" s="752"/>
      <c r="E773" s="757" t="str">
        <f>VLOOKUP($C752,'2026年度(2年後期)'!$B$5:$N$208,COLUMN('2026年度(2年後期)'!$K$5),0)&amp;""</f>
        <v/>
      </c>
      <c r="F773" s="752"/>
      <c r="G773" s="757" t="str">
        <f>VLOOKUP($C752,'2026年度(3年後期)'!$B$5:$N$208,COLUMN('2026年度(3年後期)'!$K$5),0)&amp;""</f>
        <v/>
      </c>
      <c r="H773" s="752"/>
      <c r="I773" s="757" t="str">
        <f>VLOOKUP($C752,'2026年度(4年後期)'!$B$5:$N$208,COLUMN('2026年度(4年後期)'!$K$5),0)&amp;""</f>
        <v/>
      </c>
      <c r="J773" s="752"/>
      <c r="K773" s="753" t="str">
        <f>VLOOKUP($C752,'2026年度(助産後期)'!$B$5:$N$208,COLUMN('2026年度(助産後期)'!$K$5),0)&amp;""</f>
        <v/>
      </c>
      <c r="L773" s="753"/>
      <c r="M773" s="751" t="str">
        <f>VLOOKUP($C752,'2026年度(M1後期)'!$B$5:$N$208,COLUMN('2026年度(M1後期)'!$K$5),0)&amp;""</f>
        <v/>
      </c>
      <c r="N773" s="752"/>
      <c r="O773" s="753" t="str">
        <f>VLOOKUP($C752,'2026年度(M2後期)'!$B$5:$N$208,COLUMN('2026年度(M2後期)'!$K$5),0)&amp;""</f>
        <v/>
      </c>
      <c r="P773" s="752"/>
      <c r="Q773" s="753" t="str">
        <f>VLOOKUP($C752,'2026年度(D1後期)'!$B$5:$N$208,COLUMN('2026年度(D1後期)'!$K$5),0)&amp;""</f>
        <v/>
      </c>
      <c r="R773" s="752"/>
      <c r="S773" s="753" t="str">
        <f>VLOOKUP($C752,'2026年度(D23後期)'!$B$5:$N$208,COLUMN('2026年度(D23後期)'!$K$5),0)&amp;""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3.5" customHeight="1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13.5" customHeight="1">
      <c r="A775" s="755"/>
      <c r="B775" s="15" t="s">
        <v>65</v>
      </c>
      <c r="C775" s="749" t="str">
        <f>VLOOKUP($C752,'2026年度(1年後期)'!$B$5:$N$208,COLUMN('2026年度(1年後期)'!$K$5)+1,0)&amp;""</f>
        <v/>
      </c>
      <c r="D775" s="748"/>
      <c r="E775" s="750" t="str">
        <f>VLOOKUP($C752,'2026年度(2年後期)'!$B$5:$N$208,COLUMN('2026年度(2年後期)'!$K$5)+1,0)&amp;""</f>
        <v/>
      </c>
      <c r="F775" s="748"/>
      <c r="G775" s="750" t="str">
        <f>VLOOKUP($C752,'2026年度(3年後期)'!$B$5:$N$208,COLUMN('2026年度(3年後期)'!$K$5)+1,0)&amp;""</f>
        <v/>
      </c>
      <c r="H775" s="748"/>
      <c r="I775" s="750" t="str">
        <f>VLOOKUP($C752,'2026年度(4年後期)'!$B$5:$N$208,COLUMN('2026年度(4年後期)'!$K$5)+1,0)&amp;""</f>
        <v/>
      </c>
      <c r="J775" s="748"/>
      <c r="K775" s="747" t="str">
        <f>VLOOKUP($C752,'2026年度(助産後期)'!$B$5:$N$208,COLUMN('2026年度(助産後期)'!$K$5)+1,0)&amp;""</f>
        <v/>
      </c>
      <c r="L775" s="747"/>
      <c r="M775" s="749" t="str">
        <f>VLOOKUP($C752,'2026年度(M1後期)'!$B$5:$N$208,COLUMN('2026年度(M1後期)'!$K$5)+1,0)&amp;""</f>
        <v/>
      </c>
      <c r="N775" s="748"/>
      <c r="O775" s="747" t="str">
        <f>VLOOKUP($C752,'2026年度(M2後期)'!$B$5:$N$208,COLUMN('2026年度(M2後期)'!$K$5)+1,0)&amp;""</f>
        <v/>
      </c>
      <c r="P775" s="748"/>
      <c r="Q775" s="747" t="str">
        <f>VLOOKUP($C752,'2026年度(D1後期)'!$B$5:$N$208,COLUMN('2026年度(D1後期)'!$K$5)+1,0)&amp;""</f>
        <v/>
      </c>
      <c r="R775" s="748"/>
      <c r="S775" s="747" t="str">
        <f>VLOOKUP($C752,'2026年度(D23後期)'!$B$5:$N$208,COLUMN('2026年度(D23後期)'!$K$5)+1,0)&amp;""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3.5" customHeight="1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2:18" ht="18" customHeight="1" thickBo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583" t="s">
        <v>544</v>
      </c>
      <c r="E7" s="65" t="s">
        <v>255</v>
      </c>
      <c r="F7" s="585" t="s">
        <v>545</v>
      </c>
      <c r="G7" s="65">
        <v>101</v>
      </c>
      <c r="H7" s="67" t="s">
        <v>294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546</v>
      </c>
      <c r="R7" s="188" t="s">
        <v>547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355</v>
      </c>
      <c r="G8" s="65">
        <v>101</v>
      </c>
      <c r="H8" s="75" t="s">
        <v>548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549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550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551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350</v>
      </c>
      <c r="G11" s="65">
        <v>101</v>
      </c>
      <c r="H11" s="129" t="s">
        <v>552</v>
      </c>
      <c r="I11" s="65">
        <v>101</v>
      </c>
      <c r="J11" s="129" t="s">
        <v>553</v>
      </c>
      <c r="K11" s="698" t="s">
        <v>554</v>
      </c>
      <c r="L11" s="129"/>
      <c r="M11" s="77"/>
      <c r="N11" s="82"/>
      <c r="O11" s="188">
        <f>O8+1</f>
        <v>3</v>
      </c>
      <c r="Q11" s="188" t="s">
        <v>555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556</v>
      </c>
      <c r="G12" s="65">
        <v>101</v>
      </c>
      <c r="H12" s="64" t="s">
        <v>557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558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559</v>
      </c>
      <c r="E13" s="411">
        <v>301</v>
      </c>
      <c r="F13" s="64" t="s">
        <v>355</v>
      </c>
      <c r="G13" s="65">
        <v>101</v>
      </c>
      <c r="H13" s="64" t="s">
        <v>294</v>
      </c>
      <c r="I13" s="65">
        <v>101</v>
      </c>
      <c r="J13" s="583" t="s">
        <v>560</v>
      </c>
      <c r="K13" s="411">
        <v>301</v>
      </c>
      <c r="L13" s="64"/>
      <c r="M13" s="77"/>
      <c r="N13" s="82"/>
      <c r="O13" s="188">
        <f>O12+1</f>
        <v>5</v>
      </c>
      <c r="Q13" s="188" t="s">
        <v>561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552</v>
      </c>
      <c r="E14" s="65">
        <v>101</v>
      </c>
      <c r="F14" s="64" t="s">
        <v>291</v>
      </c>
      <c r="G14" s="65">
        <v>101</v>
      </c>
      <c r="H14" s="64" t="s">
        <v>548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562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350</v>
      </c>
      <c r="E15" s="92">
        <v>101</v>
      </c>
      <c r="F15" s="64" t="s">
        <v>563</v>
      </c>
      <c r="G15" s="65">
        <v>101</v>
      </c>
      <c r="H15" s="583" t="s">
        <v>564</v>
      </c>
      <c r="I15" s="65"/>
      <c r="J15" s="583" t="s">
        <v>564</v>
      </c>
      <c r="K15" s="65"/>
      <c r="L15" s="583" t="s">
        <v>564</v>
      </c>
      <c r="M15" s="91"/>
      <c r="N15" s="82" t="s">
        <v>565</v>
      </c>
      <c r="O15" s="188">
        <f t="shared" si="3"/>
        <v>7</v>
      </c>
      <c r="Q15" s="188" t="s">
        <v>566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567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568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569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570</v>
      </c>
      <c r="E19" s="152" t="s">
        <v>571</v>
      </c>
      <c r="F19" s="103" t="s">
        <v>570</v>
      </c>
      <c r="G19" s="152" t="s">
        <v>571</v>
      </c>
      <c r="H19" s="103" t="s">
        <v>552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572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556</v>
      </c>
      <c r="E20" s="65">
        <v>101</v>
      </c>
      <c r="F20" s="64" t="s">
        <v>563</v>
      </c>
      <c r="G20" s="65">
        <v>101</v>
      </c>
      <c r="H20" s="103" t="s">
        <v>294</v>
      </c>
      <c r="I20" s="152">
        <v>101</v>
      </c>
      <c r="J20" s="103" t="s">
        <v>573</v>
      </c>
      <c r="K20" s="152">
        <v>101</v>
      </c>
      <c r="L20" s="64" t="s">
        <v>573</v>
      </c>
      <c r="M20" s="81">
        <v>101</v>
      </c>
      <c r="N20" s="82" t="s">
        <v>574</v>
      </c>
      <c r="O20" s="188">
        <f>O19+1</f>
        <v>9</v>
      </c>
      <c r="Q20" s="188" t="s">
        <v>575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350</v>
      </c>
      <c r="E21" s="404">
        <v>101</v>
      </c>
      <c r="F21" s="99" t="s">
        <v>355</v>
      </c>
      <c r="G21" s="100">
        <v>101</v>
      </c>
      <c r="H21" s="103" t="s">
        <v>291</v>
      </c>
      <c r="I21" s="152">
        <v>101</v>
      </c>
      <c r="J21" s="103" t="s">
        <v>548</v>
      </c>
      <c r="K21" s="152">
        <v>101</v>
      </c>
      <c r="L21" s="64"/>
      <c r="M21" s="91"/>
      <c r="N21" s="82"/>
      <c r="O21" s="188">
        <f>O20+1</f>
        <v>10</v>
      </c>
      <c r="Q21" s="190" t="s">
        <v>576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294</v>
      </c>
      <c r="E22" s="81">
        <v>101</v>
      </c>
      <c r="F22" s="64" t="s">
        <v>557</v>
      </c>
      <c r="G22" s="76">
        <v>101</v>
      </c>
      <c r="H22" s="64" t="s">
        <v>577</v>
      </c>
      <c r="I22" s="65" t="s">
        <v>578</v>
      </c>
      <c r="J22" s="64" t="s">
        <v>577</v>
      </c>
      <c r="K22" s="65" t="s">
        <v>578</v>
      </c>
      <c r="L22" s="64"/>
      <c r="M22" s="65"/>
      <c r="N22" s="82"/>
      <c r="O22" s="188">
        <f t="shared" ref="O22" si="4">O21+1</f>
        <v>11</v>
      </c>
      <c r="Q22" s="188" t="s">
        <v>579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580</v>
      </c>
      <c r="E25" s="76">
        <v>101</v>
      </c>
      <c r="F25" s="64" t="s">
        <v>350</v>
      </c>
      <c r="G25" s="65">
        <v>101</v>
      </c>
      <c r="H25" s="129" t="s">
        <v>154</v>
      </c>
      <c r="I25" s="65">
        <v>101</v>
      </c>
      <c r="J25" s="129" t="s">
        <v>553</v>
      </c>
      <c r="K25" s="698" t="s">
        <v>581</v>
      </c>
      <c r="L25" s="64"/>
      <c r="M25" s="65"/>
      <c r="N25" s="82"/>
      <c r="O25" s="188">
        <f>O22+1</f>
        <v>12</v>
      </c>
      <c r="Q25" s="188" t="s">
        <v>582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583</v>
      </c>
      <c r="E26" s="152">
        <v>101</v>
      </c>
      <c r="F26" s="413" t="s">
        <v>291</v>
      </c>
      <c r="G26" s="152">
        <v>101</v>
      </c>
      <c r="H26" s="64" t="s">
        <v>556</v>
      </c>
      <c r="I26" s="65">
        <v>101</v>
      </c>
      <c r="J26" s="583" t="s">
        <v>584</v>
      </c>
      <c r="K26" s="77"/>
      <c r="L26" s="64"/>
      <c r="M26" s="77"/>
      <c r="N26" s="82"/>
      <c r="O26" s="188">
        <f>O25+1</f>
        <v>13</v>
      </c>
      <c r="Q26" s="188" t="s">
        <v>355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294</v>
      </c>
      <c r="E27" s="65">
        <v>101</v>
      </c>
      <c r="F27" s="64" t="s">
        <v>548</v>
      </c>
      <c r="G27" s="65">
        <v>101</v>
      </c>
      <c r="H27" s="64" t="s">
        <v>154</v>
      </c>
      <c r="I27" s="65">
        <v>101</v>
      </c>
      <c r="J27" s="64" t="s">
        <v>573</v>
      </c>
      <c r="K27" s="81">
        <v>101</v>
      </c>
      <c r="L27" s="64" t="s">
        <v>573</v>
      </c>
      <c r="M27" s="81">
        <v>101</v>
      </c>
      <c r="N27" s="109"/>
      <c r="O27" s="188">
        <f>O26+1</f>
        <v>14</v>
      </c>
      <c r="Q27" s="188" t="s">
        <v>585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586</v>
      </c>
      <c r="E28" s="65" t="s">
        <v>571</v>
      </c>
      <c r="F28" s="64" t="s">
        <v>586</v>
      </c>
      <c r="G28" s="65" t="s">
        <v>571</v>
      </c>
      <c r="H28" s="64" t="s">
        <v>587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588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589</v>
      </c>
      <c r="E29" s="65" t="s">
        <v>571</v>
      </c>
      <c r="F29" s="64" t="s">
        <v>589</v>
      </c>
      <c r="G29" s="65" t="s">
        <v>571</v>
      </c>
      <c r="H29" s="64" t="s">
        <v>577</v>
      </c>
      <c r="I29" s="65" t="s">
        <v>578</v>
      </c>
      <c r="J29" s="64" t="s">
        <v>577</v>
      </c>
      <c r="K29" s="65" t="s">
        <v>578</v>
      </c>
      <c r="L29" s="64"/>
      <c r="M29" s="65"/>
      <c r="N29" s="82"/>
      <c r="O29" s="188">
        <f t="shared" si="5"/>
        <v>16</v>
      </c>
      <c r="Q29" s="188" t="s">
        <v>590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591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592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580</v>
      </c>
      <c r="E32" s="65">
        <v>201</v>
      </c>
      <c r="F32" s="93" t="s">
        <v>570</v>
      </c>
      <c r="G32" s="76" t="s">
        <v>571</v>
      </c>
      <c r="H32" s="64" t="s">
        <v>154</v>
      </c>
      <c r="I32" s="65">
        <v>101</v>
      </c>
      <c r="J32" s="129" t="s">
        <v>553</v>
      </c>
      <c r="K32" s="698" t="s">
        <v>581</v>
      </c>
      <c r="L32" s="64"/>
      <c r="M32" s="65"/>
      <c r="N32" s="82"/>
      <c r="O32" s="188">
        <f>O29+1</f>
        <v>17</v>
      </c>
      <c r="Q32" s="188" t="s">
        <v>593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583</v>
      </c>
      <c r="G33" s="81">
        <v>101</v>
      </c>
      <c r="H33" s="64" t="s">
        <v>548</v>
      </c>
      <c r="I33" s="65">
        <v>101</v>
      </c>
      <c r="J33" s="583" t="s">
        <v>594</v>
      </c>
      <c r="K33" s="76"/>
      <c r="L33" s="64"/>
      <c r="M33" s="77"/>
      <c r="N33" s="584" t="s">
        <v>595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355</v>
      </c>
      <c r="E34" s="65">
        <v>101</v>
      </c>
      <c r="F34" s="64" t="s">
        <v>294</v>
      </c>
      <c r="G34" s="65">
        <v>101</v>
      </c>
      <c r="H34" s="64" t="s">
        <v>563</v>
      </c>
      <c r="I34" s="65">
        <v>101</v>
      </c>
      <c r="J34" s="64" t="s">
        <v>573</v>
      </c>
      <c r="K34" s="76">
        <v>101</v>
      </c>
      <c r="L34" s="64" t="s">
        <v>573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587</v>
      </c>
      <c r="G35" s="65">
        <v>101</v>
      </c>
      <c r="H35" s="64" t="s">
        <v>552</v>
      </c>
      <c r="I35" s="65">
        <v>101</v>
      </c>
      <c r="J35" s="64" t="s">
        <v>291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596</v>
      </c>
      <c r="G36" s="76" t="s">
        <v>597</v>
      </c>
      <c r="H36" s="64" t="s">
        <v>577</v>
      </c>
      <c r="I36" s="65" t="s">
        <v>578</v>
      </c>
      <c r="J36" s="64" t="s">
        <v>577</v>
      </c>
      <c r="K36" s="65" t="s">
        <v>578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530</v>
      </c>
      <c r="C40" s="893" t="s">
        <v>531</v>
      </c>
      <c r="D40" s="58" t="s">
        <v>532</v>
      </c>
      <c r="E40" s="895" t="s">
        <v>533</v>
      </c>
      <c r="F40" s="58" t="s">
        <v>534</v>
      </c>
      <c r="G40" s="895" t="s">
        <v>533</v>
      </c>
      <c r="H40" s="58" t="s">
        <v>535</v>
      </c>
      <c r="I40" s="895" t="s">
        <v>533</v>
      </c>
      <c r="J40" s="58" t="s">
        <v>536</v>
      </c>
      <c r="K40" s="895" t="s">
        <v>533</v>
      </c>
      <c r="L40" s="58" t="s">
        <v>537</v>
      </c>
      <c r="M40" s="895" t="s">
        <v>533</v>
      </c>
      <c r="N40" s="59" t="s">
        <v>538</v>
      </c>
    </row>
    <row r="41" spans="2:15" ht="36" customHeight="1" thickBot="1">
      <c r="B41" s="892"/>
      <c r="C41" s="894"/>
      <c r="D41" s="60" t="s">
        <v>539</v>
      </c>
      <c r="E41" s="896"/>
      <c r="F41" s="60" t="s">
        <v>540</v>
      </c>
      <c r="G41" s="896"/>
      <c r="H41" s="60" t="s">
        <v>541</v>
      </c>
      <c r="I41" s="896"/>
      <c r="J41" s="60" t="s">
        <v>542</v>
      </c>
      <c r="K41" s="896"/>
      <c r="L41" s="60" t="s">
        <v>543</v>
      </c>
      <c r="M41" s="89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580</v>
      </c>
      <c r="E43" s="478">
        <v>101</v>
      </c>
      <c r="F43" s="374" t="s">
        <v>557</v>
      </c>
      <c r="G43" s="76">
        <v>101</v>
      </c>
      <c r="H43" s="374" t="s">
        <v>548</v>
      </c>
      <c r="I43" s="76">
        <v>101</v>
      </c>
      <c r="J43" s="129" t="s">
        <v>553</v>
      </c>
      <c r="K43" s="710" t="s">
        <v>599</v>
      </c>
      <c r="L43" s="64"/>
      <c r="M43" s="81"/>
      <c r="N43" s="82" t="s">
        <v>600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552</v>
      </c>
      <c r="G45" s="65">
        <v>101</v>
      </c>
      <c r="H45" s="374" t="s">
        <v>294</v>
      </c>
      <c r="I45" s="76">
        <v>101</v>
      </c>
      <c r="J45" s="374" t="s">
        <v>573</v>
      </c>
      <c r="K45" s="76">
        <v>101</v>
      </c>
      <c r="L45" s="374" t="s">
        <v>573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583</v>
      </c>
      <c r="E46" s="65">
        <v>101</v>
      </c>
      <c r="F46" s="64" t="s">
        <v>291</v>
      </c>
      <c r="G46" s="65">
        <v>101</v>
      </c>
      <c r="H46" s="64" t="s">
        <v>154</v>
      </c>
      <c r="I46" s="65">
        <v>101</v>
      </c>
      <c r="J46" s="583" t="s">
        <v>601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602</v>
      </c>
      <c r="E47" s="65">
        <v>101</v>
      </c>
      <c r="F47" s="80" t="s">
        <v>587</v>
      </c>
      <c r="G47" s="76">
        <v>101</v>
      </c>
      <c r="H47" s="64" t="s">
        <v>577</v>
      </c>
      <c r="I47" s="65" t="s">
        <v>578</v>
      </c>
      <c r="J47" s="64" t="s">
        <v>577</v>
      </c>
      <c r="K47" s="65" t="s">
        <v>578</v>
      </c>
      <c r="L47" s="64" t="s">
        <v>596</v>
      </c>
      <c r="M47" s="65" t="s">
        <v>603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580</v>
      </c>
      <c r="E50" s="65">
        <v>201</v>
      </c>
      <c r="F50" s="75" t="s">
        <v>604</v>
      </c>
      <c r="G50" s="487" t="s">
        <v>605</v>
      </c>
      <c r="H50" s="488" t="s">
        <v>606</v>
      </c>
      <c r="I50" s="76">
        <v>101</v>
      </c>
      <c r="J50" s="129" t="s">
        <v>553</v>
      </c>
      <c r="K50" s="710" t="s">
        <v>607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583</v>
      </c>
      <c r="E51" s="65">
        <v>101</v>
      </c>
      <c r="F51" s="129" t="s">
        <v>171</v>
      </c>
      <c r="G51" s="65">
        <v>101</v>
      </c>
      <c r="H51" s="64" t="s">
        <v>556</v>
      </c>
      <c r="I51" s="65">
        <v>101</v>
      </c>
      <c r="J51" s="64" t="s">
        <v>608</v>
      </c>
      <c r="K51" s="65">
        <v>101</v>
      </c>
      <c r="L51" s="410" t="s">
        <v>609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552</v>
      </c>
      <c r="E52" s="65">
        <v>101</v>
      </c>
      <c r="F52" s="64" t="s">
        <v>355</v>
      </c>
      <c r="G52" s="65">
        <v>101</v>
      </c>
      <c r="H52" s="64" t="s">
        <v>610</v>
      </c>
      <c r="I52" s="65">
        <v>202</v>
      </c>
      <c r="J52" s="64" t="s">
        <v>610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602</v>
      </c>
      <c r="E53" s="65">
        <v>101</v>
      </c>
      <c r="F53" s="64" t="s">
        <v>587</v>
      </c>
      <c r="G53" s="65">
        <v>101</v>
      </c>
      <c r="H53" s="583" t="s">
        <v>611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350</v>
      </c>
      <c r="E54" s="126">
        <v>101</v>
      </c>
      <c r="F54" s="80" t="s">
        <v>548</v>
      </c>
      <c r="G54" s="76">
        <v>101</v>
      </c>
      <c r="H54" s="64" t="s">
        <v>577</v>
      </c>
      <c r="I54" s="65" t="s">
        <v>578</v>
      </c>
      <c r="J54" s="64" t="s">
        <v>577</v>
      </c>
      <c r="K54" s="65" t="s">
        <v>578</v>
      </c>
      <c r="L54" s="64" t="s">
        <v>596</v>
      </c>
      <c r="M54" s="196" t="s">
        <v>603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612</v>
      </c>
      <c r="E57" s="76">
        <v>101</v>
      </c>
      <c r="F57" s="657" t="s">
        <v>355</v>
      </c>
      <c r="G57" s="76">
        <v>101</v>
      </c>
      <c r="H57" s="129" t="s">
        <v>171</v>
      </c>
      <c r="I57" s="65">
        <v>101</v>
      </c>
      <c r="J57" s="129" t="s">
        <v>613</v>
      </c>
      <c r="K57" s="710" t="s">
        <v>581</v>
      </c>
      <c r="L57" s="129" t="s">
        <v>553</v>
      </c>
      <c r="M57" s="710" t="s">
        <v>607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614</v>
      </c>
      <c r="G58" s="126">
        <v>101</v>
      </c>
      <c r="H58" s="64" t="s">
        <v>563</v>
      </c>
      <c r="I58" s="65">
        <v>101</v>
      </c>
      <c r="J58" s="64" t="s">
        <v>615</v>
      </c>
      <c r="K58" s="65">
        <v>101</v>
      </c>
      <c r="L58" s="410" t="s">
        <v>609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552</v>
      </c>
      <c r="E59" s="65">
        <v>101</v>
      </c>
      <c r="F59" s="64" t="s">
        <v>548</v>
      </c>
      <c r="G59" s="65">
        <v>101</v>
      </c>
      <c r="H59" s="64" t="s">
        <v>616</v>
      </c>
      <c r="I59" s="65">
        <v>202</v>
      </c>
      <c r="J59" s="64" t="s">
        <v>610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291</v>
      </c>
      <c r="G60" s="65">
        <v>101</v>
      </c>
      <c r="H60" s="64" t="s">
        <v>355</v>
      </c>
      <c r="I60" s="65">
        <v>101</v>
      </c>
      <c r="J60" s="64" t="s">
        <v>573</v>
      </c>
      <c r="K60" s="65">
        <v>101</v>
      </c>
      <c r="L60" s="64" t="s">
        <v>573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615</v>
      </c>
      <c r="E61" s="65">
        <v>101</v>
      </c>
      <c r="F61" s="80" t="s">
        <v>587</v>
      </c>
      <c r="G61" s="76">
        <v>101</v>
      </c>
      <c r="H61" s="64" t="s">
        <v>577</v>
      </c>
      <c r="I61" s="65" t="s">
        <v>578</v>
      </c>
      <c r="J61" s="64" t="s">
        <v>577</v>
      </c>
      <c r="K61" s="65" t="s">
        <v>578</v>
      </c>
      <c r="L61" s="64" t="s">
        <v>596</v>
      </c>
      <c r="M61" s="65" t="s">
        <v>603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583</v>
      </c>
      <c r="G65" s="126">
        <v>101</v>
      </c>
      <c r="H65" s="64" t="s">
        <v>615</v>
      </c>
      <c r="I65" s="65">
        <v>101</v>
      </c>
      <c r="J65" s="64" t="s">
        <v>617</v>
      </c>
      <c r="K65" s="65">
        <v>101</v>
      </c>
      <c r="L65" s="410" t="s">
        <v>609</v>
      </c>
      <c r="M65" s="415">
        <v>101</v>
      </c>
      <c r="N65" s="82" t="s">
        <v>618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552</v>
      </c>
      <c r="E66" s="65">
        <v>101</v>
      </c>
      <c r="F66" s="64" t="s">
        <v>548</v>
      </c>
      <c r="G66" s="65">
        <v>101</v>
      </c>
      <c r="H66" s="64" t="s">
        <v>616</v>
      </c>
      <c r="I66" s="65">
        <v>202</v>
      </c>
      <c r="J66" s="64" t="s">
        <v>610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602</v>
      </c>
      <c r="E67" s="65">
        <v>101</v>
      </c>
      <c r="F67" s="64" t="s">
        <v>291</v>
      </c>
      <c r="G67" s="65">
        <v>101</v>
      </c>
      <c r="H67" s="64" t="s">
        <v>154</v>
      </c>
      <c r="I67" s="65">
        <v>101</v>
      </c>
      <c r="J67" s="64" t="s">
        <v>573</v>
      </c>
      <c r="K67" s="65">
        <v>101</v>
      </c>
      <c r="L67" s="64" t="s">
        <v>573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615</v>
      </c>
      <c r="E68" s="126">
        <v>101</v>
      </c>
      <c r="F68" s="80" t="s">
        <v>587</v>
      </c>
      <c r="G68" s="76">
        <v>101</v>
      </c>
      <c r="H68" s="64" t="s">
        <v>577</v>
      </c>
      <c r="I68" s="65" t="s">
        <v>578</v>
      </c>
      <c r="J68" s="64" t="s">
        <v>577</v>
      </c>
      <c r="K68" s="65" t="s">
        <v>578</v>
      </c>
      <c r="L68" s="64" t="s">
        <v>596</v>
      </c>
      <c r="M68" s="65" t="s">
        <v>603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580</v>
      </c>
      <c r="E71" s="494">
        <v>101</v>
      </c>
      <c r="F71" s="495" t="s">
        <v>602</v>
      </c>
      <c r="G71" s="113">
        <v>101</v>
      </c>
      <c r="H71" s="496" t="s">
        <v>615</v>
      </c>
      <c r="I71" s="598">
        <v>101</v>
      </c>
      <c r="J71" s="639" t="s">
        <v>553</v>
      </c>
      <c r="K71" s="711" t="s">
        <v>607</v>
      </c>
      <c r="L71" s="112" t="s">
        <v>553</v>
      </c>
      <c r="M71" s="712" t="s">
        <v>581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2:15" ht="18" customHeight="1"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583</v>
      </c>
      <c r="E76" s="126">
        <v>101</v>
      </c>
      <c r="F76" s="132" t="s">
        <v>350</v>
      </c>
      <c r="G76" s="126">
        <v>101</v>
      </c>
      <c r="H76" s="64" t="s">
        <v>563</v>
      </c>
      <c r="I76" s="65">
        <v>101</v>
      </c>
      <c r="J76" s="64" t="s">
        <v>620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548</v>
      </c>
      <c r="E77" s="65">
        <v>101</v>
      </c>
      <c r="F77" s="64" t="s">
        <v>552</v>
      </c>
      <c r="G77" s="65">
        <v>101</v>
      </c>
      <c r="H77" s="64" t="s">
        <v>610</v>
      </c>
      <c r="I77" s="65">
        <v>202</v>
      </c>
      <c r="J77" s="64" t="s">
        <v>610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291</v>
      </c>
      <c r="G78" s="104">
        <v>101</v>
      </c>
      <c r="H78" s="145" t="s">
        <v>621</v>
      </c>
      <c r="I78" s="104">
        <v>101</v>
      </c>
      <c r="J78" s="64" t="s">
        <v>573</v>
      </c>
      <c r="K78" s="81">
        <v>101</v>
      </c>
      <c r="L78" s="64" t="s">
        <v>573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587</v>
      </c>
      <c r="E79" s="126">
        <v>101</v>
      </c>
      <c r="F79" s="64" t="s">
        <v>615</v>
      </c>
      <c r="G79" s="76">
        <v>101</v>
      </c>
      <c r="H79" s="64" t="s">
        <v>622</v>
      </c>
      <c r="I79" s="76">
        <v>101</v>
      </c>
      <c r="J79" s="64" t="s">
        <v>294</v>
      </c>
      <c r="K79" s="76">
        <v>101</v>
      </c>
      <c r="L79" s="201" t="s">
        <v>596</v>
      </c>
      <c r="M79" s="196" t="s">
        <v>603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580</v>
      </c>
      <c r="E82" s="126">
        <v>101</v>
      </c>
      <c r="F82" s="154" t="s">
        <v>602</v>
      </c>
      <c r="G82" s="65">
        <v>101</v>
      </c>
      <c r="H82" s="154" t="s">
        <v>623</v>
      </c>
      <c r="I82" s="65">
        <v>101</v>
      </c>
      <c r="J82" s="129" t="s">
        <v>553</v>
      </c>
      <c r="K82" s="710" t="s">
        <v>581</v>
      </c>
      <c r="L82" s="103" t="s">
        <v>553</v>
      </c>
      <c r="M82" s="710" t="s">
        <v>581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583</v>
      </c>
      <c r="E83" s="76">
        <v>101</v>
      </c>
      <c r="F83" s="80" t="s">
        <v>552</v>
      </c>
      <c r="G83" s="76">
        <v>101</v>
      </c>
      <c r="H83" s="154" t="s">
        <v>171</v>
      </c>
      <c r="I83" s="65">
        <v>101</v>
      </c>
      <c r="J83" s="154" t="s">
        <v>624</v>
      </c>
      <c r="K83" s="76">
        <v>101</v>
      </c>
      <c r="L83" s="410" t="s">
        <v>609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556</v>
      </c>
      <c r="E84" s="65" t="s">
        <v>111</v>
      </c>
      <c r="F84" s="64" t="s">
        <v>615</v>
      </c>
      <c r="G84" s="65" t="s">
        <v>111</v>
      </c>
      <c r="H84" s="154" t="s">
        <v>548</v>
      </c>
      <c r="I84" s="65">
        <v>101</v>
      </c>
      <c r="J84" s="154" t="s">
        <v>573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563</v>
      </c>
      <c r="G85" s="65">
        <v>101</v>
      </c>
      <c r="H85" s="154" t="s">
        <v>587</v>
      </c>
      <c r="I85" s="65">
        <v>101</v>
      </c>
      <c r="J85" s="154" t="s">
        <v>548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615</v>
      </c>
      <c r="E86" s="76">
        <v>101</v>
      </c>
      <c r="F86" s="64" t="s">
        <v>596</v>
      </c>
      <c r="G86" s="76" t="s">
        <v>625</v>
      </c>
      <c r="H86" s="586" t="s">
        <v>626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612</v>
      </c>
      <c r="E89" s="126">
        <v>101</v>
      </c>
      <c r="F89" s="103" t="s">
        <v>602</v>
      </c>
      <c r="G89" s="76">
        <v>101</v>
      </c>
      <c r="H89" s="64" t="s">
        <v>623</v>
      </c>
      <c r="I89" s="65">
        <v>101</v>
      </c>
      <c r="J89" s="129" t="s">
        <v>553</v>
      </c>
      <c r="K89" s="698" t="s">
        <v>607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570</v>
      </c>
      <c r="E90" s="76" t="s">
        <v>571</v>
      </c>
      <c r="F90" s="132" t="s">
        <v>570</v>
      </c>
      <c r="G90" s="65" t="s">
        <v>571</v>
      </c>
      <c r="H90" s="64" t="s">
        <v>350</v>
      </c>
      <c r="I90" s="65">
        <v>101</v>
      </c>
      <c r="J90" s="413" t="s">
        <v>609</v>
      </c>
      <c r="K90" s="640">
        <v>101</v>
      </c>
      <c r="L90" s="413" t="s">
        <v>609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627</v>
      </c>
      <c r="E92" s="65" t="s">
        <v>111</v>
      </c>
      <c r="F92" s="583" t="s">
        <v>628</v>
      </c>
      <c r="G92" s="65" t="s">
        <v>111</v>
      </c>
      <c r="H92" s="586" t="s">
        <v>629</v>
      </c>
      <c r="I92" s="65" t="s">
        <v>111</v>
      </c>
      <c r="J92" s="154"/>
      <c r="K92" s="76"/>
      <c r="L92" s="103"/>
      <c r="M92" s="150"/>
      <c r="N92" s="82" t="s">
        <v>630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631</v>
      </c>
      <c r="G93" s="76" t="s">
        <v>632</v>
      </c>
      <c r="H93" s="586" t="s">
        <v>633</v>
      </c>
      <c r="I93" s="76" t="s">
        <v>632</v>
      </c>
      <c r="J93" s="586" t="s">
        <v>634</v>
      </c>
      <c r="K93" s="76">
        <v>202</v>
      </c>
      <c r="L93" s="201"/>
      <c r="M93" s="196"/>
      <c r="N93" s="82" t="s">
        <v>630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580</v>
      </c>
      <c r="E96" s="126">
        <v>101</v>
      </c>
      <c r="F96" s="132" t="s">
        <v>557</v>
      </c>
      <c r="G96" s="65">
        <v>101</v>
      </c>
      <c r="H96" s="80" t="s">
        <v>635</v>
      </c>
      <c r="I96" s="76" t="s">
        <v>636</v>
      </c>
      <c r="J96" s="129" t="s">
        <v>637</v>
      </c>
      <c r="K96" s="65" t="s">
        <v>636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556</v>
      </c>
      <c r="G97" s="76" t="s">
        <v>111</v>
      </c>
      <c r="H97" s="103" t="s">
        <v>623</v>
      </c>
      <c r="I97" s="76">
        <v>101</v>
      </c>
      <c r="J97" s="64" t="s">
        <v>552</v>
      </c>
      <c r="K97" s="76">
        <v>101</v>
      </c>
      <c r="L97" s="64" t="s">
        <v>638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350</v>
      </c>
      <c r="E98" s="698" t="s">
        <v>639</v>
      </c>
      <c r="F98" s="64" t="s">
        <v>294</v>
      </c>
      <c r="G98" s="65">
        <v>101</v>
      </c>
      <c r="H98" s="64" t="s">
        <v>548</v>
      </c>
      <c r="I98" s="65">
        <v>101</v>
      </c>
      <c r="J98" s="103" t="s">
        <v>640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570</v>
      </c>
      <c r="E99" s="76" t="s">
        <v>641</v>
      </c>
      <c r="F99" s="103" t="s">
        <v>570</v>
      </c>
      <c r="G99" s="76" t="s">
        <v>641</v>
      </c>
      <c r="H99" s="103" t="s">
        <v>563</v>
      </c>
      <c r="I99" s="76">
        <v>101</v>
      </c>
      <c r="J99" s="64" t="s">
        <v>623</v>
      </c>
      <c r="K99" s="81">
        <v>101</v>
      </c>
      <c r="L99" s="64" t="s">
        <v>642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552</v>
      </c>
      <c r="E100" s="76">
        <v>101</v>
      </c>
      <c r="F100" s="154" t="s">
        <v>596</v>
      </c>
      <c r="G100" s="65">
        <v>101</v>
      </c>
      <c r="H100" s="64" t="s">
        <v>602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2:15" ht="36" customHeight="1" thickBo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552</v>
      </c>
      <c r="E124" s="65">
        <v>101</v>
      </c>
      <c r="F124" s="64" t="s">
        <v>294</v>
      </c>
      <c r="G124" s="65">
        <v>101</v>
      </c>
      <c r="H124" s="64" t="s">
        <v>623</v>
      </c>
      <c r="I124" s="65">
        <v>101</v>
      </c>
      <c r="J124" s="64" t="s">
        <v>556</v>
      </c>
      <c r="K124" s="81">
        <v>101</v>
      </c>
      <c r="L124" s="64" t="s">
        <v>647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548</v>
      </c>
      <c r="I125" s="76">
        <v>101</v>
      </c>
      <c r="J125" s="64" t="s">
        <v>648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580</v>
      </c>
      <c r="E128" s="126">
        <v>101</v>
      </c>
      <c r="F128" s="616" t="s">
        <v>649</v>
      </c>
      <c r="G128" s="126"/>
      <c r="H128" s="64" t="s">
        <v>623</v>
      </c>
      <c r="I128" s="65">
        <v>101</v>
      </c>
      <c r="J128" s="129" t="s">
        <v>553</v>
      </c>
      <c r="K128" s="698" t="s">
        <v>650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651</v>
      </c>
      <c r="E129" s="76">
        <v>101</v>
      </c>
      <c r="F129" s="132" t="s">
        <v>651</v>
      </c>
      <c r="G129" s="126" t="s">
        <v>652</v>
      </c>
      <c r="H129" s="64" t="s">
        <v>651</v>
      </c>
      <c r="I129" s="65" t="s">
        <v>653</v>
      </c>
      <c r="J129" s="64" t="s">
        <v>651</v>
      </c>
      <c r="K129" s="65" t="s">
        <v>653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654</v>
      </c>
      <c r="E131" s="65">
        <v>101</v>
      </c>
      <c r="F131" s="64" t="s">
        <v>654</v>
      </c>
      <c r="G131" s="65" t="s">
        <v>652</v>
      </c>
      <c r="H131" s="64" t="s">
        <v>654</v>
      </c>
      <c r="I131" s="65" t="s">
        <v>653</v>
      </c>
      <c r="J131" s="64" t="s">
        <v>654</v>
      </c>
      <c r="K131" s="81" t="s">
        <v>653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552</v>
      </c>
      <c r="E132" s="171">
        <v>101</v>
      </c>
      <c r="F132" s="64" t="s">
        <v>655</v>
      </c>
      <c r="G132" s="171" t="s">
        <v>656</v>
      </c>
      <c r="H132" s="172" t="s">
        <v>548</v>
      </c>
      <c r="I132" s="171">
        <v>101</v>
      </c>
      <c r="J132" s="64" t="s">
        <v>294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623</v>
      </c>
      <c r="I135" s="76">
        <v>101</v>
      </c>
      <c r="J135" s="129" t="s">
        <v>553</v>
      </c>
      <c r="K135" s="710" t="s">
        <v>657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552</v>
      </c>
      <c r="E136" s="94" t="s">
        <v>658</v>
      </c>
      <c r="F136" s="172" t="s">
        <v>556</v>
      </c>
      <c r="G136" s="94" t="s">
        <v>111</v>
      </c>
      <c r="H136" s="64" t="s">
        <v>563</v>
      </c>
      <c r="I136" s="81">
        <v>101</v>
      </c>
      <c r="J136" s="410" t="s">
        <v>609</v>
      </c>
      <c r="K136" s="415">
        <v>101</v>
      </c>
      <c r="L136" s="412" t="s">
        <v>609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659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660</v>
      </c>
      <c r="E139" s="603" t="s">
        <v>571</v>
      </c>
      <c r="F139" s="583" t="s">
        <v>660</v>
      </c>
      <c r="G139" s="604" t="s">
        <v>571</v>
      </c>
      <c r="H139" s="583" t="s">
        <v>660</v>
      </c>
      <c r="I139" s="605" t="s">
        <v>571</v>
      </c>
      <c r="J139" s="583" t="s">
        <v>661</v>
      </c>
      <c r="K139" s="171" t="s">
        <v>632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2:15" ht="36" customHeight="1" thickBot="1"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663</v>
      </c>
      <c r="E146" s="510" t="s">
        <v>632</v>
      </c>
      <c r="F146" s="588" t="s">
        <v>664</v>
      </c>
      <c r="G146" s="511" t="s">
        <v>632</v>
      </c>
      <c r="H146" s="587" t="s">
        <v>665</v>
      </c>
      <c r="I146" s="510" t="s">
        <v>632</v>
      </c>
      <c r="J146" s="587" t="s">
        <v>666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667</v>
      </c>
      <c r="E147" s="65" t="s">
        <v>632</v>
      </c>
      <c r="F147" s="583" t="s">
        <v>668</v>
      </c>
      <c r="G147" s="94" t="s">
        <v>632</v>
      </c>
      <c r="H147" s="583" t="s">
        <v>669</v>
      </c>
      <c r="I147" s="171" t="s">
        <v>632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670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671</v>
      </c>
      <c r="G149" s="94" t="s">
        <v>658</v>
      </c>
      <c r="H149" s="583" t="s">
        <v>672</v>
      </c>
      <c r="I149" s="171" t="s">
        <v>658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675</v>
      </c>
      <c r="E153" s="65" t="s">
        <v>676</v>
      </c>
      <c r="F153" s="583" t="s">
        <v>675</v>
      </c>
      <c r="G153" s="65" t="s">
        <v>676</v>
      </c>
      <c r="H153" s="583" t="s">
        <v>677</v>
      </c>
      <c r="I153" s="65">
        <v>103</v>
      </c>
      <c r="J153" s="583" t="s">
        <v>678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679</v>
      </c>
      <c r="G154" s="65">
        <v>103</v>
      </c>
      <c r="H154" s="583" t="s">
        <v>680</v>
      </c>
      <c r="I154" s="65">
        <v>103</v>
      </c>
      <c r="J154" s="583" t="s">
        <v>681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682</v>
      </c>
      <c r="E155" s="65">
        <v>103</v>
      </c>
      <c r="F155" s="583" t="s">
        <v>683</v>
      </c>
      <c r="G155" s="65">
        <v>103</v>
      </c>
      <c r="H155" s="583" t="s">
        <v>684</v>
      </c>
      <c r="I155" s="65">
        <v>103</v>
      </c>
      <c r="J155" s="583" t="s">
        <v>685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688</v>
      </c>
      <c r="E161" s="65" t="s">
        <v>689</v>
      </c>
      <c r="F161" s="64" t="s">
        <v>688</v>
      </c>
      <c r="G161" s="65" t="s">
        <v>689</v>
      </c>
      <c r="H161" s="64" t="s">
        <v>688</v>
      </c>
      <c r="I161" s="65" t="s">
        <v>689</v>
      </c>
      <c r="J161" s="64" t="s">
        <v>688</v>
      </c>
      <c r="K161" s="65" t="s">
        <v>689</v>
      </c>
      <c r="L161" s="64"/>
      <c r="M161" s="77"/>
      <c r="N161" s="82" t="s">
        <v>690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688</v>
      </c>
      <c r="E162" s="65" t="s">
        <v>689</v>
      </c>
      <c r="F162" s="64" t="s">
        <v>688</v>
      </c>
      <c r="G162" s="65" t="s">
        <v>689</v>
      </c>
      <c r="H162" s="64" t="s">
        <v>688</v>
      </c>
      <c r="I162" s="65" t="s">
        <v>689</v>
      </c>
      <c r="J162" s="64" t="s">
        <v>688</v>
      </c>
      <c r="K162" s="65" t="s">
        <v>689</v>
      </c>
      <c r="L162" s="64"/>
      <c r="M162" s="77"/>
      <c r="N162" s="82" t="s">
        <v>691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688</v>
      </c>
      <c r="E163" s="65" t="s">
        <v>689</v>
      </c>
      <c r="F163" s="64" t="s">
        <v>688</v>
      </c>
      <c r="G163" s="65" t="s">
        <v>689</v>
      </c>
      <c r="H163" s="64" t="s">
        <v>688</v>
      </c>
      <c r="I163" s="65" t="s">
        <v>689</v>
      </c>
      <c r="J163" s="64" t="s">
        <v>688</v>
      </c>
      <c r="K163" s="65" t="s">
        <v>689</v>
      </c>
      <c r="L163" s="64"/>
      <c r="M163" s="77"/>
      <c r="N163" s="82" t="s">
        <v>690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2:15" ht="18" customHeight="1" thickBot="1"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2:18" ht="18" customHeight="1" thickBo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06" t="s">
        <v>698</v>
      </c>
      <c r="E7" s="65" t="s">
        <v>255</v>
      </c>
      <c r="F7" s="585" t="s">
        <v>699</v>
      </c>
      <c r="G7" s="65">
        <v>201</v>
      </c>
      <c r="H7" s="67" t="s">
        <v>700</v>
      </c>
      <c r="I7" s="65">
        <v>201</v>
      </c>
      <c r="J7" s="67" t="s">
        <v>701</v>
      </c>
      <c r="K7" s="65">
        <v>201</v>
      </c>
      <c r="L7" s="70"/>
      <c r="M7" s="71"/>
      <c r="N7" s="72"/>
      <c r="O7" s="188">
        <v>1</v>
      </c>
      <c r="Q7" s="188" t="s">
        <v>546</v>
      </c>
      <c r="R7" s="188" t="s">
        <v>547</v>
      </c>
    </row>
    <row r="8" spans="2:18" ht="36" customHeight="1">
      <c r="B8" s="73">
        <f>B7+1</f>
        <v>46297</v>
      </c>
      <c r="C8" s="74">
        <f>B8</f>
        <v>46297</v>
      </c>
      <c r="D8" s="64" t="s">
        <v>702</v>
      </c>
      <c r="E8" s="65">
        <v>201</v>
      </c>
      <c r="F8" s="64" t="s">
        <v>703</v>
      </c>
      <c r="G8" s="65">
        <v>201</v>
      </c>
      <c r="H8" s="103" t="s">
        <v>704</v>
      </c>
      <c r="I8" s="76" t="s">
        <v>705</v>
      </c>
      <c r="J8" s="64" t="s">
        <v>704</v>
      </c>
      <c r="K8" s="65" t="s">
        <v>705</v>
      </c>
      <c r="L8" s="64"/>
      <c r="M8" s="77"/>
      <c r="N8" s="78"/>
      <c r="O8" s="188">
        <f>O7+1</f>
        <v>2</v>
      </c>
      <c r="Q8" s="188" t="s">
        <v>706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707</v>
      </c>
      <c r="E11" s="65">
        <v>201</v>
      </c>
      <c r="F11" s="64" t="s">
        <v>700</v>
      </c>
      <c r="G11" s="65">
        <v>201</v>
      </c>
      <c r="H11" s="129" t="s">
        <v>706</v>
      </c>
      <c r="I11" s="65">
        <v>201</v>
      </c>
      <c r="J11" s="129" t="s">
        <v>703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708</v>
      </c>
      <c r="E12" s="152">
        <v>304</v>
      </c>
      <c r="F12" s="103" t="s">
        <v>708</v>
      </c>
      <c r="G12" s="152">
        <v>304</v>
      </c>
      <c r="H12" s="64" t="s">
        <v>709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700</v>
      </c>
      <c r="E13" s="65">
        <v>201</v>
      </c>
      <c r="F13" s="64" t="s">
        <v>701</v>
      </c>
      <c r="G13" s="65">
        <v>201</v>
      </c>
      <c r="H13" s="64" t="s">
        <v>702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710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711</v>
      </c>
      <c r="E14" s="65">
        <v>201</v>
      </c>
      <c r="F14" s="64" t="s">
        <v>712</v>
      </c>
      <c r="G14" s="65">
        <v>201</v>
      </c>
      <c r="H14" s="64" t="s">
        <v>713</v>
      </c>
      <c r="I14" s="65">
        <v>201</v>
      </c>
      <c r="J14" s="64" t="s">
        <v>709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715</v>
      </c>
      <c r="E15" s="65"/>
      <c r="F15" s="606" t="s">
        <v>715</v>
      </c>
      <c r="G15" s="65"/>
      <c r="H15" s="606" t="s">
        <v>715</v>
      </c>
      <c r="I15" s="65"/>
      <c r="J15" s="606" t="s">
        <v>715</v>
      </c>
      <c r="K15" s="65"/>
      <c r="L15" s="606" t="s">
        <v>715</v>
      </c>
      <c r="M15" s="94"/>
      <c r="N15" s="82"/>
      <c r="O15" s="188">
        <f t="shared" si="3"/>
        <v>7</v>
      </c>
      <c r="Q15" s="219" t="s">
        <v>305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314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708</v>
      </c>
      <c r="E19" s="65">
        <v>304</v>
      </c>
      <c r="F19" s="79" t="s">
        <v>708</v>
      </c>
      <c r="G19" s="65">
        <v>304</v>
      </c>
      <c r="H19" s="79" t="s">
        <v>701</v>
      </c>
      <c r="I19" s="65">
        <v>201</v>
      </c>
      <c r="J19" s="79" t="s">
        <v>700</v>
      </c>
      <c r="K19" s="65">
        <v>201</v>
      </c>
      <c r="L19" s="64"/>
      <c r="M19" s="77"/>
      <c r="N19" s="82"/>
      <c r="O19" s="188">
        <f>O15+1</f>
        <v>8</v>
      </c>
      <c r="Q19" s="188" t="s">
        <v>344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712</v>
      </c>
      <c r="E20" s="65">
        <v>201</v>
      </c>
      <c r="F20" s="64" t="s">
        <v>700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717</v>
      </c>
      <c r="E21" s="65" t="s">
        <v>718</v>
      </c>
      <c r="F21" s="99" t="s">
        <v>717</v>
      </c>
      <c r="G21" s="100" t="s">
        <v>718</v>
      </c>
      <c r="H21" s="99" t="s">
        <v>700</v>
      </c>
      <c r="I21" s="65">
        <v>201</v>
      </c>
      <c r="J21" s="99" t="s">
        <v>713</v>
      </c>
      <c r="K21" s="76">
        <v>201</v>
      </c>
      <c r="L21" s="64"/>
      <c r="M21" s="65"/>
      <c r="N21" s="82"/>
      <c r="O21" s="188">
        <f>O20+1</f>
        <v>10</v>
      </c>
      <c r="Q21" s="188" t="s">
        <v>390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701</v>
      </c>
      <c r="E22" s="81">
        <v>201</v>
      </c>
      <c r="F22" s="75" t="s">
        <v>703</v>
      </c>
      <c r="G22" s="76">
        <v>201</v>
      </c>
      <c r="H22" s="75" t="s">
        <v>709</v>
      </c>
      <c r="I22" s="76">
        <v>201</v>
      </c>
      <c r="J22" s="75" t="s">
        <v>702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700</v>
      </c>
      <c r="E25" s="76">
        <v>201</v>
      </c>
      <c r="F25" s="64" t="s">
        <v>719</v>
      </c>
      <c r="G25" s="65" t="s">
        <v>705</v>
      </c>
      <c r="H25" s="129" t="s">
        <v>706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708</v>
      </c>
      <c r="E26" s="152">
        <v>304</v>
      </c>
      <c r="F26" s="103" t="s">
        <v>706</v>
      </c>
      <c r="G26" s="152">
        <v>201</v>
      </c>
      <c r="H26" s="64" t="s">
        <v>712</v>
      </c>
      <c r="I26" s="65">
        <v>201</v>
      </c>
      <c r="J26" s="606" t="s">
        <v>584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700</v>
      </c>
      <c r="E27" s="65">
        <v>201</v>
      </c>
      <c r="F27" s="129" t="s">
        <v>700</v>
      </c>
      <c r="G27" s="65">
        <v>201</v>
      </c>
      <c r="H27" s="64" t="s">
        <v>701</v>
      </c>
      <c r="I27" s="65">
        <v>201</v>
      </c>
      <c r="J27" s="64" t="s">
        <v>720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703</v>
      </c>
      <c r="E28" s="65">
        <v>101</v>
      </c>
      <c r="F28" s="64" t="s">
        <v>709</v>
      </c>
      <c r="G28" s="65">
        <v>101</v>
      </c>
      <c r="H28" s="64" t="s">
        <v>713</v>
      </c>
      <c r="I28" s="65">
        <v>201</v>
      </c>
      <c r="J28" s="64" t="s">
        <v>702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709</v>
      </c>
      <c r="E29" s="65">
        <v>101</v>
      </c>
      <c r="F29" s="64" t="s">
        <v>721</v>
      </c>
      <c r="G29" s="65">
        <v>101</v>
      </c>
      <c r="H29" s="64" t="s">
        <v>707</v>
      </c>
      <c r="I29" s="65">
        <v>201</v>
      </c>
      <c r="J29" s="64" t="s">
        <v>702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700</v>
      </c>
      <c r="E32" s="65">
        <v>101</v>
      </c>
      <c r="F32" s="80" t="s">
        <v>720</v>
      </c>
      <c r="G32" s="76">
        <v>101</v>
      </c>
      <c r="H32" s="129" t="s">
        <v>706</v>
      </c>
      <c r="I32" s="65">
        <v>201</v>
      </c>
      <c r="J32" s="484" t="s">
        <v>707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708</v>
      </c>
      <c r="E33" s="65">
        <v>304</v>
      </c>
      <c r="F33" s="64" t="s">
        <v>706</v>
      </c>
      <c r="G33" s="65">
        <v>201</v>
      </c>
      <c r="H33" s="607" t="s">
        <v>722</v>
      </c>
      <c r="I33" s="65"/>
      <c r="J33" s="606" t="s">
        <v>594</v>
      </c>
      <c r="K33" s="76"/>
      <c r="L33" s="64"/>
      <c r="M33" s="77"/>
      <c r="N33" s="170" t="s">
        <v>595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709</v>
      </c>
      <c r="E34" s="65">
        <v>201</v>
      </c>
      <c r="F34" s="64" t="s">
        <v>701</v>
      </c>
      <c r="G34" s="65">
        <v>201</v>
      </c>
      <c r="H34" s="64" t="s">
        <v>700</v>
      </c>
      <c r="I34" s="65">
        <v>201</v>
      </c>
      <c r="J34" s="484" t="s">
        <v>700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703</v>
      </c>
      <c r="E35" s="65">
        <v>201</v>
      </c>
      <c r="F35" s="64" t="s">
        <v>717</v>
      </c>
      <c r="G35" s="65" t="s">
        <v>723</v>
      </c>
      <c r="H35" s="64" t="s">
        <v>717</v>
      </c>
      <c r="I35" s="65" t="s">
        <v>723</v>
      </c>
      <c r="J35" s="64" t="s">
        <v>717</v>
      </c>
      <c r="K35" s="65" t="s">
        <v>723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530</v>
      </c>
      <c r="C40" s="893" t="s">
        <v>531</v>
      </c>
      <c r="D40" s="58" t="s">
        <v>532</v>
      </c>
      <c r="E40" s="889" t="s">
        <v>533</v>
      </c>
      <c r="F40" s="58" t="s">
        <v>534</v>
      </c>
      <c r="G40" s="889" t="s">
        <v>533</v>
      </c>
      <c r="H40" s="58" t="s">
        <v>535</v>
      </c>
      <c r="I40" s="889" t="s">
        <v>533</v>
      </c>
      <c r="J40" s="58" t="s">
        <v>536</v>
      </c>
      <c r="K40" s="889" t="s">
        <v>533</v>
      </c>
      <c r="L40" s="58" t="s">
        <v>537</v>
      </c>
      <c r="M40" s="889" t="s">
        <v>533</v>
      </c>
      <c r="N40" s="59" t="s">
        <v>538</v>
      </c>
    </row>
    <row r="41" spans="2:15" ht="36" customHeight="1" thickBot="1">
      <c r="B41" s="892"/>
      <c r="C41" s="894"/>
      <c r="D41" s="60" t="s">
        <v>539</v>
      </c>
      <c r="E41" s="890"/>
      <c r="F41" s="60" t="s">
        <v>540</v>
      </c>
      <c r="G41" s="890"/>
      <c r="H41" s="60" t="s">
        <v>541</v>
      </c>
      <c r="I41" s="890"/>
      <c r="J41" s="60" t="s">
        <v>542</v>
      </c>
      <c r="K41" s="890"/>
      <c r="L41" s="60" t="s">
        <v>543</v>
      </c>
      <c r="M41" s="8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706</v>
      </c>
      <c r="E43" s="478">
        <v>201</v>
      </c>
      <c r="F43" s="374" t="s">
        <v>706</v>
      </c>
      <c r="G43" s="76">
        <v>201</v>
      </c>
      <c r="H43" s="129" t="s">
        <v>708</v>
      </c>
      <c r="I43" s="65">
        <v>304</v>
      </c>
      <c r="J43" s="64" t="s">
        <v>701</v>
      </c>
      <c r="K43" s="65">
        <v>201</v>
      </c>
      <c r="L43" s="64"/>
      <c r="M43" s="77"/>
      <c r="N43" s="82" t="s">
        <v>600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726</v>
      </c>
      <c r="G45" s="65">
        <v>201</v>
      </c>
      <c r="H45" s="64" t="s">
        <v>720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709</v>
      </c>
      <c r="E46" s="65">
        <v>201</v>
      </c>
      <c r="F46" s="64" t="s">
        <v>707</v>
      </c>
      <c r="G46" s="65">
        <v>201</v>
      </c>
      <c r="H46" s="64" t="s">
        <v>701</v>
      </c>
      <c r="I46" s="65">
        <v>201</v>
      </c>
      <c r="J46" s="583" t="s">
        <v>601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709</v>
      </c>
      <c r="E47" s="65">
        <v>201</v>
      </c>
      <c r="F47" s="80" t="s">
        <v>712</v>
      </c>
      <c r="G47" s="76">
        <v>201</v>
      </c>
      <c r="H47" s="64" t="s">
        <v>721</v>
      </c>
      <c r="I47" s="65">
        <v>201</v>
      </c>
      <c r="J47" s="64" t="s">
        <v>713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712</v>
      </c>
      <c r="E50" s="65">
        <v>101</v>
      </c>
      <c r="F50" s="75" t="s">
        <v>708</v>
      </c>
      <c r="G50" s="487">
        <v>304</v>
      </c>
      <c r="H50" s="129" t="s">
        <v>706</v>
      </c>
      <c r="I50" s="76">
        <v>201</v>
      </c>
      <c r="J50" s="315" t="s">
        <v>702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708</v>
      </c>
      <c r="E51" s="65">
        <v>304</v>
      </c>
      <c r="F51" s="129" t="s">
        <v>706</v>
      </c>
      <c r="G51" s="65">
        <v>201</v>
      </c>
      <c r="H51" s="64" t="s">
        <v>720</v>
      </c>
      <c r="I51" s="65">
        <v>201</v>
      </c>
      <c r="J51" s="64" t="s">
        <v>721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721</v>
      </c>
      <c r="E53" s="65">
        <v>201</v>
      </c>
      <c r="F53" s="64" t="s">
        <v>709</v>
      </c>
      <c r="G53" s="65">
        <v>201</v>
      </c>
      <c r="H53" s="64" t="s">
        <v>707</v>
      </c>
      <c r="I53" s="65">
        <v>201</v>
      </c>
      <c r="J53" s="64" t="s">
        <v>726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713</v>
      </c>
      <c r="E54" s="126">
        <v>201</v>
      </c>
      <c r="F54" s="80" t="s">
        <v>709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721</v>
      </c>
      <c r="E57" s="76">
        <v>201</v>
      </c>
      <c r="F57" s="484" t="s">
        <v>712</v>
      </c>
      <c r="G57" s="76">
        <v>201</v>
      </c>
      <c r="H57" s="75" t="s">
        <v>726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727</v>
      </c>
      <c r="E58" s="126"/>
      <c r="F58" s="132" t="s">
        <v>727</v>
      </c>
      <c r="G58" s="126"/>
      <c r="H58" s="132" t="s">
        <v>727</v>
      </c>
      <c r="I58" s="65"/>
      <c r="J58" s="132" t="s">
        <v>727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727</v>
      </c>
      <c r="E59" s="126"/>
      <c r="F59" s="132" t="s">
        <v>727</v>
      </c>
      <c r="G59" s="126"/>
      <c r="H59" s="132" t="s">
        <v>727</v>
      </c>
      <c r="I59" s="65"/>
      <c r="J59" s="132" t="s">
        <v>727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727</v>
      </c>
      <c r="E60" s="126"/>
      <c r="F60" s="132" t="s">
        <v>727</v>
      </c>
      <c r="G60" s="126"/>
      <c r="H60" s="132" t="s">
        <v>727</v>
      </c>
      <c r="I60" s="65"/>
      <c r="J60" s="132" t="s">
        <v>727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727</v>
      </c>
      <c r="E61" s="126"/>
      <c r="F61" s="132" t="s">
        <v>727</v>
      </c>
      <c r="G61" s="126"/>
      <c r="H61" s="132" t="s">
        <v>727</v>
      </c>
      <c r="I61" s="65"/>
      <c r="J61" s="132" t="s">
        <v>727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727</v>
      </c>
      <c r="E65" s="126"/>
      <c r="F65" s="129" t="s">
        <v>727</v>
      </c>
      <c r="G65" s="126"/>
      <c r="H65" s="64" t="s">
        <v>727</v>
      </c>
      <c r="I65" s="65"/>
      <c r="J65" s="64" t="s">
        <v>727</v>
      </c>
      <c r="K65" s="65"/>
      <c r="L65" s="64"/>
      <c r="M65" s="77"/>
      <c r="N65" s="82" t="s">
        <v>618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727</v>
      </c>
      <c r="E66" s="126"/>
      <c r="F66" s="132" t="s">
        <v>727</v>
      </c>
      <c r="G66" s="126"/>
      <c r="H66" s="132" t="s">
        <v>727</v>
      </c>
      <c r="I66" s="65"/>
      <c r="J66" s="132" t="s">
        <v>727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727</v>
      </c>
      <c r="E67" s="600"/>
      <c r="F67" s="599" t="s">
        <v>727</v>
      </c>
      <c r="G67" s="600"/>
      <c r="H67" s="599" t="s">
        <v>727</v>
      </c>
      <c r="I67" s="600"/>
      <c r="J67" s="599" t="s">
        <v>727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729</v>
      </c>
      <c r="E68" s="126"/>
      <c r="F68" s="103" t="s">
        <v>729</v>
      </c>
      <c r="G68" s="76"/>
      <c r="H68" s="77" t="s">
        <v>729</v>
      </c>
      <c r="I68" s="76"/>
      <c r="J68" s="103" t="s">
        <v>729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729</v>
      </c>
      <c r="E71" s="494"/>
      <c r="F71" s="495" t="s">
        <v>729</v>
      </c>
      <c r="G71" s="113"/>
      <c r="H71" s="496" t="s">
        <v>729</v>
      </c>
      <c r="I71" s="598"/>
      <c r="J71" s="112" t="s">
        <v>729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2:15" ht="18" customHeight="1" thickBot="1"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727</v>
      </c>
      <c r="E76" s="126"/>
      <c r="F76" s="132" t="s">
        <v>727</v>
      </c>
      <c r="G76" s="126"/>
      <c r="H76" s="132" t="s">
        <v>727</v>
      </c>
      <c r="I76" s="65"/>
      <c r="J76" s="132" t="s">
        <v>727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727</v>
      </c>
      <c r="E77" s="126"/>
      <c r="F77" s="132" t="s">
        <v>727</v>
      </c>
      <c r="G77" s="126"/>
      <c r="H77" s="132" t="s">
        <v>727</v>
      </c>
      <c r="I77" s="65"/>
      <c r="J77" s="132" t="s">
        <v>727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727</v>
      </c>
      <c r="E78" s="126"/>
      <c r="F78" s="132" t="s">
        <v>727</v>
      </c>
      <c r="G78" s="126"/>
      <c r="H78" s="132" t="s">
        <v>727</v>
      </c>
      <c r="I78" s="65"/>
      <c r="J78" s="132" t="s">
        <v>727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727</v>
      </c>
      <c r="E79" s="126"/>
      <c r="F79" s="132" t="s">
        <v>727</v>
      </c>
      <c r="G79" s="126"/>
      <c r="H79" s="132" t="s">
        <v>727</v>
      </c>
      <c r="I79" s="65"/>
      <c r="J79" s="132" t="s">
        <v>727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727</v>
      </c>
      <c r="E82" s="126"/>
      <c r="F82" s="154" t="s">
        <v>727</v>
      </c>
      <c r="G82" s="65"/>
      <c r="H82" s="154" t="s">
        <v>727</v>
      </c>
      <c r="I82" s="65"/>
      <c r="J82" s="132" t="s">
        <v>727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727</v>
      </c>
      <c r="E83" s="76"/>
      <c r="F83" s="80" t="s">
        <v>727</v>
      </c>
      <c r="G83" s="76"/>
      <c r="H83" s="202" t="s">
        <v>727</v>
      </c>
      <c r="I83" s="65"/>
      <c r="J83" s="64" t="s">
        <v>727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727</v>
      </c>
      <c r="E84" s="65"/>
      <c r="F84" s="64" t="s">
        <v>727</v>
      </c>
      <c r="G84" s="65"/>
      <c r="H84" s="64" t="s">
        <v>727</v>
      </c>
      <c r="I84" s="65"/>
      <c r="J84" s="64" t="s">
        <v>727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730</v>
      </c>
      <c r="E85" s="65">
        <v>201</v>
      </c>
      <c r="F85" s="64" t="s">
        <v>707</v>
      </c>
      <c r="G85" s="65">
        <v>201</v>
      </c>
      <c r="H85" s="103" t="s">
        <v>720</v>
      </c>
      <c r="I85" s="414" t="s">
        <v>111</v>
      </c>
      <c r="J85" s="64" t="s">
        <v>720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721</v>
      </c>
      <c r="E86" s="76">
        <v>201</v>
      </c>
      <c r="F86" s="80" t="s">
        <v>700</v>
      </c>
      <c r="G86" s="76">
        <v>201</v>
      </c>
      <c r="H86" s="80" t="s">
        <v>702</v>
      </c>
      <c r="I86" s="76">
        <v>201</v>
      </c>
      <c r="J86" s="132" t="s">
        <v>730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700</v>
      </c>
      <c r="E89" s="126">
        <v>201</v>
      </c>
      <c r="F89" s="103" t="s">
        <v>711</v>
      </c>
      <c r="G89" s="76">
        <v>201</v>
      </c>
      <c r="H89" s="129" t="s">
        <v>706</v>
      </c>
      <c r="I89" s="65">
        <v>201</v>
      </c>
      <c r="J89" s="64" t="s">
        <v>730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708</v>
      </c>
      <c r="E90" s="414">
        <v>101</v>
      </c>
      <c r="F90" s="132" t="s">
        <v>706</v>
      </c>
      <c r="G90" s="65">
        <v>101</v>
      </c>
      <c r="H90" s="64" t="s">
        <v>700</v>
      </c>
      <c r="I90" s="65">
        <v>201</v>
      </c>
      <c r="J90" s="64" t="s">
        <v>702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709</v>
      </c>
      <c r="E91" s="65">
        <v>201</v>
      </c>
      <c r="F91" s="64" t="s">
        <v>730</v>
      </c>
      <c r="G91" s="65">
        <v>201</v>
      </c>
      <c r="H91" s="64" t="s">
        <v>717</v>
      </c>
      <c r="I91" s="65" t="s">
        <v>731</v>
      </c>
      <c r="J91" s="93" t="s">
        <v>717</v>
      </c>
      <c r="K91" s="423" t="s">
        <v>731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703</v>
      </c>
      <c r="E92" s="65">
        <v>201</v>
      </c>
      <c r="F92" s="64" t="s">
        <v>712</v>
      </c>
      <c r="G92" s="65">
        <v>201</v>
      </c>
      <c r="H92" s="154" t="s">
        <v>700</v>
      </c>
      <c r="I92" s="65">
        <v>201</v>
      </c>
      <c r="J92" s="154" t="s">
        <v>700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732</v>
      </c>
      <c r="G93" s="76" t="s">
        <v>111</v>
      </c>
      <c r="H93" s="586" t="s">
        <v>733</v>
      </c>
      <c r="I93" s="65" t="s">
        <v>111</v>
      </c>
      <c r="J93" s="586" t="s">
        <v>734</v>
      </c>
      <c r="K93" s="76" t="s">
        <v>111</v>
      </c>
      <c r="L93" s="201"/>
      <c r="M93" s="196"/>
      <c r="N93" s="82" t="s">
        <v>735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713</v>
      </c>
      <c r="E96" s="126">
        <v>201</v>
      </c>
      <c r="F96" s="132" t="s">
        <v>700</v>
      </c>
      <c r="G96" s="65">
        <v>201</v>
      </c>
      <c r="H96" s="80" t="s">
        <v>730</v>
      </c>
      <c r="I96" s="76">
        <v>201</v>
      </c>
      <c r="J96" s="64" t="s">
        <v>726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717</v>
      </c>
      <c r="E97" s="76" t="s">
        <v>718</v>
      </c>
      <c r="F97" s="129" t="s">
        <v>717</v>
      </c>
      <c r="G97" s="65" t="s">
        <v>718</v>
      </c>
      <c r="H97" s="103" t="s">
        <v>707</v>
      </c>
      <c r="I97" s="76">
        <v>201</v>
      </c>
      <c r="J97" s="405" t="s">
        <v>709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700</v>
      </c>
      <c r="E98" s="65">
        <v>201</v>
      </c>
      <c r="F98" s="64" t="s">
        <v>730</v>
      </c>
      <c r="G98" s="65">
        <v>201</v>
      </c>
      <c r="H98" s="64" t="s">
        <v>726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700</v>
      </c>
      <c r="E99" s="76">
        <v>101</v>
      </c>
      <c r="F99" s="103" t="s">
        <v>730</v>
      </c>
      <c r="G99" s="76">
        <v>101</v>
      </c>
      <c r="H99" s="103" t="s">
        <v>721</v>
      </c>
      <c r="I99" s="76">
        <v>201</v>
      </c>
      <c r="J99" s="103" t="s">
        <v>721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736</v>
      </c>
      <c r="E100" s="76">
        <v>202</v>
      </c>
      <c r="F100" s="154" t="s">
        <v>703</v>
      </c>
      <c r="G100" s="65">
        <v>201</v>
      </c>
      <c r="H100" s="64" t="s">
        <v>726</v>
      </c>
      <c r="I100" s="76">
        <v>201</v>
      </c>
      <c r="J100" s="103" t="s">
        <v>709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2:15" ht="36" customHeight="1" thickBo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737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738</v>
      </c>
      <c r="E123" s="65">
        <v>103</v>
      </c>
      <c r="F123" s="129" t="s">
        <v>706</v>
      </c>
      <c r="G123" s="65">
        <v>201</v>
      </c>
      <c r="H123" s="64" t="s">
        <v>730</v>
      </c>
      <c r="I123" s="65">
        <v>201</v>
      </c>
      <c r="J123" s="64" t="s">
        <v>739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700</v>
      </c>
      <c r="E124" s="65">
        <v>201</v>
      </c>
      <c r="F124" s="64" t="s">
        <v>711</v>
      </c>
      <c r="G124" s="65">
        <v>201</v>
      </c>
      <c r="H124" s="64" t="s">
        <v>730</v>
      </c>
      <c r="I124" s="65">
        <v>201</v>
      </c>
      <c r="J124" s="64" t="s">
        <v>709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720</v>
      </c>
      <c r="E125" s="65" t="s">
        <v>111</v>
      </c>
      <c r="F125" s="132" t="s">
        <v>730</v>
      </c>
      <c r="G125" s="65" t="s">
        <v>111</v>
      </c>
      <c r="H125" s="80" t="s">
        <v>700</v>
      </c>
      <c r="I125" s="76">
        <v>201</v>
      </c>
      <c r="J125" s="80" t="s">
        <v>713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713</v>
      </c>
      <c r="E128" s="126">
        <v>201</v>
      </c>
      <c r="F128" s="132" t="s">
        <v>700</v>
      </c>
      <c r="G128" s="126">
        <v>201</v>
      </c>
      <c r="H128" s="129" t="s">
        <v>706</v>
      </c>
      <c r="I128" s="65">
        <v>201</v>
      </c>
      <c r="J128" s="64" t="s">
        <v>730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717</v>
      </c>
      <c r="E129" s="76" t="s">
        <v>718</v>
      </c>
      <c r="F129" s="132" t="s">
        <v>717</v>
      </c>
      <c r="G129" s="126" t="s">
        <v>718</v>
      </c>
      <c r="H129" s="64" t="s">
        <v>707</v>
      </c>
      <c r="I129" s="65">
        <v>201</v>
      </c>
      <c r="J129" s="64" t="s">
        <v>720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730</v>
      </c>
      <c r="E130" s="65">
        <v>201</v>
      </c>
      <c r="F130" s="64" t="s">
        <v>700</v>
      </c>
      <c r="G130" s="65">
        <v>201</v>
      </c>
      <c r="H130" s="64" t="s">
        <v>709</v>
      </c>
      <c r="I130" s="65">
        <v>201</v>
      </c>
      <c r="J130" s="64" t="s">
        <v>740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726</v>
      </c>
      <c r="E131" s="411">
        <v>202</v>
      </c>
      <c r="F131" s="64" t="s">
        <v>700</v>
      </c>
      <c r="G131" s="65">
        <v>201</v>
      </c>
      <c r="H131" s="64" t="s">
        <v>730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712</v>
      </c>
      <c r="E132" s="171">
        <v>201</v>
      </c>
      <c r="F132" s="64" t="s">
        <v>741</v>
      </c>
      <c r="G132" s="171" t="s">
        <v>656</v>
      </c>
      <c r="H132" s="172" t="s">
        <v>700</v>
      </c>
      <c r="I132" s="171">
        <v>201</v>
      </c>
      <c r="J132" s="64" t="s">
        <v>700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700</v>
      </c>
      <c r="G135" s="126">
        <v>201</v>
      </c>
      <c r="H135" s="129" t="s">
        <v>706</v>
      </c>
      <c r="I135" s="76">
        <v>201</v>
      </c>
      <c r="J135" s="80" t="s">
        <v>726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730</v>
      </c>
      <c r="G136" s="94">
        <v>201</v>
      </c>
      <c r="H136" s="64" t="s">
        <v>700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703</v>
      </c>
      <c r="E137" s="65">
        <v>201</v>
      </c>
      <c r="F137" s="64" t="s">
        <v>700</v>
      </c>
      <c r="G137" s="65">
        <v>201</v>
      </c>
      <c r="H137" s="64" t="s">
        <v>730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742</v>
      </c>
      <c r="E139" s="65" t="s">
        <v>111</v>
      </c>
      <c r="F139" s="583" t="s">
        <v>743</v>
      </c>
      <c r="G139" s="94" t="s">
        <v>111</v>
      </c>
      <c r="H139" s="583" t="s">
        <v>744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2:15" ht="36" customHeight="1" thickBot="1"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745</v>
      </c>
      <c r="G146" s="511" t="s">
        <v>111</v>
      </c>
      <c r="H146" s="587" t="s">
        <v>746</v>
      </c>
      <c r="I146" s="510" t="s">
        <v>111</v>
      </c>
      <c r="J146" s="587" t="s">
        <v>747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748</v>
      </c>
      <c r="E147" s="65" t="s">
        <v>111</v>
      </c>
      <c r="F147" s="583" t="s">
        <v>749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750</v>
      </c>
      <c r="E148" s="65" t="s">
        <v>111</v>
      </c>
      <c r="F148" s="583" t="s">
        <v>751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754</v>
      </c>
      <c r="E153" s="65">
        <v>203</v>
      </c>
      <c r="F153" s="583" t="s">
        <v>755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756</v>
      </c>
      <c r="E154" s="65">
        <v>203</v>
      </c>
      <c r="F154" s="583" t="s">
        <v>757</v>
      </c>
      <c r="G154" s="65">
        <v>203</v>
      </c>
      <c r="H154" s="583" t="s">
        <v>758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759</v>
      </c>
      <c r="E155" s="65">
        <v>203</v>
      </c>
      <c r="F155" s="583" t="s">
        <v>760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762</v>
      </c>
      <c r="E160" s="76">
        <v>203</v>
      </c>
      <c r="F160" s="64"/>
      <c r="G160" s="94"/>
      <c r="H160" s="583" t="s">
        <v>763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2:15" ht="18" customHeight="1" thickBot="1"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2:18" ht="18" customHeight="1" thickBo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102" t="s">
        <v>765</v>
      </c>
      <c r="E7" s="65"/>
      <c r="F7" s="102" t="s">
        <v>765</v>
      </c>
      <c r="G7" s="65"/>
      <c r="H7" s="102" t="s">
        <v>765</v>
      </c>
      <c r="I7" s="68"/>
      <c r="J7" s="102" t="s">
        <v>765</v>
      </c>
      <c r="K7" s="69"/>
      <c r="L7" s="153"/>
      <c r="M7" s="71"/>
      <c r="N7" s="72"/>
      <c r="O7" s="188">
        <v>1</v>
      </c>
      <c r="Q7" s="188" t="s">
        <v>546</v>
      </c>
      <c r="R7" s="188" t="s">
        <v>547</v>
      </c>
    </row>
    <row r="8" spans="2:18" ht="36" customHeight="1">
      <c r="B8" s="73">
        <f>B7+1</f>
        <v>46297</v>
      </c>
      <c r="C8" s="74">
        <f>B8</f>
        <v>46297</v>
      </c>
      <c r="D8" s="102" t="s">
        <v>765</v>
      </c>
      <c r="E8" s="411"/>
      <c r="F8" s="102" t="s">
        <v>765</v>
      </c>
      <c r="G8" s="411"/>
      <c r="H8" s="102" t="s">
        <v>765</v>
      </c>
      <c r="I8" s="411"/>
      <c r="J8" s="102" t="s">
        <v>765</v>
      </c>
      <c r="K8" s="411"/>
      <c r="L8" s="153"/>
      <c r="M8" s="77"/>
      <c r="N8" s="78"/>
      <c r="O8" s="188">
        <f>O7+1</f>
        <v>2</v>
      </c>
      <c r="Q8" s="188" t="s">
        <v>766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767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768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765</v>
      </c>
      <c r="E11" s="65"/>
      <c r="F11" s="102" t="s">
        <v>765</v>
      </c>
      <c r="G11" s="65"/>
      <c r="H11" s="443" t="s">
        <v>765</v>
      </c>
      <c r="I11" s="65"/>
      <c r="J11" s="443" t="s">
        <v>765</v>
      </c>
      <c r="K11" s="65"/>
      <c r="L11" s="64"/>
      <c r="M11" s="77"/>
      <c r="N11" s="82"/>
      <c r="O11" s="188">
        <f>O8+1</f>
        <v>3</v>
      </c>
      <c r="Q11" s="188" t="s">
        <v>354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765</v>
      </c>
      <c r="E12" s="65"/>
      <c r="F12" s="102" t="s">
        <v>765</v>
      </c>
      <c r="G12" s="65"/>
      <c r="H12" s="102" t="s">
        <v>765</v>
      </c>
      <c r="I12" s="76"/>
      <c r="J12" s="102" t="s">
        <v>765</v>
      </c>
      <c r="K12" s="65"/>
      <c r="L12" s="153"/>
      <c r="M12" s="77"/>
      <c r="N12" s="82"/>
      <c r="O12" s="188">
        <f>O11+1</f>
        <v>4</v>
      </c>
      <c r="Q12" s="188" t="s">
        <v>769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765</v>
      </c>
      <c r="E13" s="65"/>
      <c r="F13" s="102" t="s">
        <v>765</v>
      </c>
      <c r="G13" s="65"/>
      <c r="H13" s="102" t="s">
        <v>765</v>
      </c>
      <c r="I13" s="76"/>
      <c r="J13" s="102" t="s">
        <v>765</v>
      </c>
      <c r="K13" s="65"/>
      <c r="L13" s="153"/>
      <c r="M13" s="77"/>
      <c r="N13" s="82"/>
      <c r="O13" s="188">
        <f>O12+1</f>
        <v>5</v>
      </c>
      <c r="Q13" s="188" t="s">
        <v>351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765</v>
      </c>
      <c r="E14" s="682" t="s">
        <v>770</v>
      </c>
      <c r="F14" s="102" t="s">
        <v>765</v>
      </c>
      <c r="G14" s="682" t="s">
        <v>770</v>
      </c>
      <c r="H14" s="102" t="s">
        <v>765</v>
      </c>
      <c r="I14" s="682" t="s">
        <v>770</v>
      </c>
      <c r="J14" s="102" t="s">
        <v>765</v>
      </c>
      <c r="K14" s="682" t="s">
        <v>770</v>
      </c>
      <c r="L14" s="153"/>
      <c r="M14" s="77"/>
      <c r="N14" s="82"/>
      <c r="O14" s="188">
        <f t="shared" ref="O14:O15" si="3">O13+1</f>
        <v>6</v>
      </c>
      <c r="Q14" s="188" t="s">
        <v>771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765</v>
      </c>
      <c r="E15" s="411" t="s">
        <v>772</v>
      </c>
      <c r="F15" s="102" t="s">
        <v>765</v>
      </c>
      <c r="G15" s="411" t="s">
        <v>772</v>
      </c>
      <c r="H15" s="102" t="s">
        <v>765</v>
      </c>
      <c r="I15" s="411" t="s">
        <v>772</v>
      </c>
      <c r="J15" s="102" t="s">
        <v>765</v>
      </c>
      <c r="K15" s="411" t="s">
        <v>772</v>
      </c>
      <c r="L15" s="153"/>
      <c r="M15" s="77"/>
      <c r="N15" s="82"/>
      <c r="O15" s="188">
        <f t="shared" si="3"/>
        <v>7</v>
      </c>
      <c r="Q15" s="219" t="s">
        <v>773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765</v>
      </c>
      <c r="E19" s="682" t="s">
        <v>770</v>
      </c>
      <c r="F19" s="103" t="s">
        <v>765</v>
      </c>
      <c r="G19" s="682" t="s">
        <v>770</v>
      </c>
      <c r="H19" s="103" t="s">
        <v>765</v>
      </c>
      <c r="I19" s="682" t="s">
        <v>770</v>
      </c>
      <c r="J19" s="103" t="s">
        <v>765</v>
      </c>
      <c r="K19" s="682" t="s">
        <v>770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765</v>
      </c>
      <c r="E20" s="411"/>
      <c r="F20" s="102" t="s">
        <v>765</v>
      </c>
      <c r="G20" s="411"/>
      <c r="H20" s="103" t="s">
        <v>765</v>
      </c>
      <c r="I20" s="76"/>
      <c r="J20" s="103" t="s">
        <v>765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765</v>
      </c>
      <c r="E21" s="65"/>
      <c r="F21" s="102" t="s">
        <v>765</v>
      </c>
      <c r="G21" s="65"/>
      <c r="H21" s="103" t="s">
        <v>765</v>
      </c>
      <c r="I21" s="76"/>
      <c r="J21" s="103" t="s">
        <v>765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765</v>
      </c>
      <c r="E22" s="65"/>
      <c r="F22" s="102" t="s">
        <v>765</v>
      </c>
      <c r="G22" s="65"/>
      <c r="H22" s="103" t="s">
        <v>765</v>
      </c>
      <c r="I22" s="76"/>
      <c r="J22" s="103" t="s">
        <v>765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765</v>
      </c>
      <c r="E25" s="76"/>
      <c r="F25" s="102" t="s">
        <v>765</v>
      </c>
      <c r="G25" s="65"/>
      <c r="H25" s="443" t="s">
        <v>765</v>
      </c>
      <c r="I25" s="65"/>
      <c r="J25" s="524" t="s">
        <v>765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765</v>
      </c>
      <c r="E26" s="65"/>
      <c r="F26" s="102" t="s">
        <v>765</v>
      </c>
      <c r="G26" s="65"/>
      <c r="H26" s="102" t="s">
        <v>774</v>
      </c>
      <c r="I26" s="76"/>
      <c r="J26" s="589" t="s">
        <v>775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765</v>
      </c>
      <c r="E27" s="65"/>
      <c r="F27" s="102" t="s">
        <v>765</v>
      </c>
      <c r="G27" s="65"/>
      <c r="H27" s="102" t="s">
        <v>765</v>
      </c>
      <c r="I27" s="76"/>
      <c r="J27" s="102" t="s">
        <v>765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765</v>
      </c>
      <c r="E28" s="682" t="s">
        <v>770</v>
      </c>
      <c r="F28" s="102" t="s">
        <v>765</v>
      </c>
      <c r="G28" s="682" t="s">
        <v>770</v>
      </c>
      <c r="H28" s="102" t="s">
        <v>765</v>
      </c>
      <c r="I28" s="682" t="s">
        <v>770</v>
      </c>
      <c r="J28" s="102" t="s">
        <v>765</v>
      </c>
      <c r="K28" s="682" t="s">
        <v>770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765</v>
      </c>
      <c r="E29" s="411"/>
      <c r="F29" s="102" t="s">
        <v>765</v>
      </c>
      <c r="G29" s="411"/>
      <c r="H29" s="102" t="s">
        <v>765</v>
      </c>
      <c r="I29" s="411"/>
      <c r="J29" s="102" t="s">
        <v>765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594</v>
      </c>
      <c r="K33" s="65"/>
      <c r="L33" s="153"/>
      <c r="M33" s="77"/>
      <c r="N33" s="82" t="s">
        <v>595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776</v>
      </c>
      <c r="E36" s="65" t="s">
        <v>777</v>
      </c>
      <c r="F36" s="102" t="s">
        <v>776</v>
      </c>
      <c r="G36" s="65" t="s">
        <v>777</v>
      </c>
      <c r="H36" s="102" t="s">
        <v>776</v>
      </c>
      <c r="I36" s="65" t="s">
        <v>777</v>
      </c>
      <c r="J36" s="102" t="s">
        <v>776</v>
      </c>
      <c r="K36" s="65" t="s">
        <v>777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530</v>
      </c>
      <c r="C40" s="893" t="s">
        <v>531</v>
      </c>
      <c r="D40" s="58" t="s">
        <v>532</v>
      </c>
      <c r="E40" s="889" t="s">
        <v>533</v>
      </c>
      <c r="F40" s="58" t="s">
        <v>534</v>
      </c>
      <c r="G40" s="889" t="s">
        <v>533</v>
      </c>
      <c r="H40" s="58" t="s">
        <v>535</v>
      </c>
      <c r="I40" s="889" t="s">
        <v>533</v>
      </c>
      <c r="J40" s="58" t="s">
        <v>536</v>
      </c>
      <c r="K40" s="889" t="s">
        <v>533</v>
      </c>
      <c r="L40" s="58" t="s">
        <v>537</v>
      </c>
      <c r="M40" s="889" t="s">
        <v>533</v>
      </c>
      <c r="N40" s="59" t="s">
        <v>538</v>
      </c>
    </row>
    <row r="41" spans="2:15" ht="36" customHeight="1" thickBot="1">
      <c r="B41" s="892"/>
      <c r="C41" s="894"/>
      <c r="D41" s="60" t="s">
        <v>539</v>
      </c>
      <c r="E41" s="890"/>
      <c r="F41" s="60" t="s">
        <v>540</v>
      </c>
      <c r="G41" s="890"/>
      <c r="H41" s="60" t="s">
        <v>541</v>
      </c>
      <c r="I41" s="890"/>
      <c r="J41" s="60" t="s">
        <v>542</v>
      </c>
      <c r="K41" s="890"/>
      <c r="L41" s="60" t="s">
        <v>543</v>
      </c>
      <c r="M41" s="8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765</v>
      </c>
      <c r="E43" s="647" t="s">
        <v>778</v>
      </c>
      <c r="F43" s="374" t="s">
        <v>765</v>
      </c>
      <c r="G43" s="647" t="s">
        <v>778</v>
      </c>
      <c r="H43" s="64" t="s">
        <v>765</v>
      </c>
      <c r="I43" s="647" t="s">
        <v>778</v>
      </c>
      <c r="J43" s="64" t="s">
        <v>765</v>
      </c>
      <c r="K43" s="647" t="s">
        <v>778</v>
      </c>
      <c r="L43" s="64"/>
      <c r="M43" s="77"/>
      <c r="N43" s="82" t="s">
        <v>600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765</v>
      </c>
      <c r="E45" s="65"/>
      <c r="F45" s="102" t="s">
        <v>765</v>
      </c>
      <c r="G45" s="65"/>
      <c r="H45" s="64" t="s">
        <v>765</v>
      </c>
      <c r="I45" s="76"/>
      <c r="J45" s="64" t="s">
        <v>765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765</v>
      </c>
      <c r="E46" s="65"/>
      <c r="F46" s="102" t="s">
        <v>765</v>
      </c>
      <c r="G46" s="65"/>
      <c r="H46" s="64" t="s">
        <v>774</v>
      </c>
      <c r="I46" s="76"/>
      <c r="J46" s="583" t="s">
        <v>779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765</v>
      </c>
      <c r="E47" s="65"/>
      <c r="F47" s="102" t="s">
        <v>765</v>
      </c>
      <c r="G47" s="65"/>
      <c r="H47" s="64" t="s">
        <v>765</v>
      </c>
      <c r="I47" s="76"/>
      <c r="J47" s="64" t="s">
        <v>765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765</v>
      </c>
      <c r="E50" s="411" t="s">
        <v>780</v>
      </c>
      <c r="F50" s="528" t="s">
        <v>765</v>
      </c>
      <c r="G50" s="640" t="s">
        <v>780</v>
      </c>
      <c r="H50" s="529" t="s">
        <v>765</v>
      </c>
      <c r="I50" s="76"/>
      <c r="J50" s="450" t="s">
        <v>765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765</v>
      </c>
      <c r="E51" s="65"/>
      <c r="F51" s="102" t="s">
        <v>765</v>
      </c>
      <c r="G51" s="65"/>
      <c r="H51" s="102" t="s">
        <v>765</v>
      </c>
      <c r="I51" s="65"/>
      <c r="J51" s="102" t="s">
        <v>765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765</v>
      </c>
      <c r="E52" s="411" t="s">
        <v>781</v>
      </c>
      <c r="F52" s="102" t="s">
        <v>765</v>
      </c>
      <c r="G52" s="411" t="s">
        <v>781</v>
      </c>
      <c r="H52" s="102" t="s">
        <v>765</v>
      </c>
      <c r="I52" s="658" t="s">
        <v>781</v>
      </c>
      <c r="J52" s="102" t="s">
        <v>765</v>
      </c>
      <c r="K52" s="658" t="s">
        <v>781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765</v>
      </c>
      <c r="E53" s="411" t="s">
        <v>782</v>
      </c>
      <c r="F53" s="102" t="s">
        <v>765</v>
      </c>
      <c r="G53" s="411" t="s">
        <v>782</v>
      </c>
      <c r="H53" s="102" t="s">
        <v>765</v>
      </c>
      <c r="I53" s="411" t="s">
        <v>782</v>
      </c>
      <c r="J53" s="102" t="s">
        <v>765</v>
      </c>
      <c r="K53" s="411" t="s">
        <v>782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774</v>
      </c>
      <c r="E54" s="65" t="s">
        <v>783</v>
      </c>
      <c r="F54" s="102" t="s">
        <v>774</v>
      </c>
      <c r="G54" s="65" t="s">
        <v>783</v>
      </c>
      <c r="H54" s="102" t="s">
        <v>774</v>
      </c>
      <c r="I54" s="65" t="s">
        <v>783</v>
      </c>
      <c r="J54" s="102" t="s">
        <v>774</v>
      </c>
      <c r="K54" s="411" t="s">
        <v>784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774</v>
      </c>
      <c r="E57" s="76" t="s">
        <v>785</v>
      </c>
      <c r="F57" s="484" t="s">
        <v>774</v>
      </c>
      <c r="G57" s="76" t="s">
        <v>785</v>
      </c>
      <c r="H57" s="129" t="s">
        <v>774</v>
      </c>
      <c r="I57" s="76" t="s">
        <v>785</v>
      </c>
      <c r="J57" s="80" t="s">
        <v>774</v>
      </c>
      <c r="K57" s="76" t="s">
        <v>785</v>
      </c>
      <c r="L57" s="64" t="s">
        <v>774</v>
      </c>
      <c r="M57" s="77" t="s">
        <v>786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765</v>
      </c>
      <c r="E58" s="411" t="s">
        <v>787</v>
      </c>
      <c r="F58" s="102" t="s">
        <v>765</v>
      </c>
      <c r="G58" s="411" t="s">
        <v>787</v>
      </c>
      <c r="H58" s="102" t="s">
        <v>765</v>
      </c>
      <c r="I58" s="411" t="s">
        <v>787</v>
      </c>
      <c r="J58" s="102" t="s">
        <v>765</v>
      </c>
      <c r="K58" s="411" t="s">
        <v>787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765</v>
      </c>
      <c r="E59" s="65"/>
      <c r="F59" s="102" t="s">
        <v>765</v>
      </c>
      <c r="G59" s="65"/>
      <c r="H59" s="102" t="s">
        <v>765</v>
      </c>
      <c r="I59" s="65"/>
      <c r="J59" s="102" t="s">
        <v>765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774</v>
      </c>
      <c r="E60" s="65" t="s">
        <v>786</v>
      </c>
      <c r="F60" s="102" t="s">
        <v>774</v>
      </c>
      <c r="G60" s="65" t="s">
        <v>786</v>
      </c>
      <c r="H60" s="102" t="s">
        <v>774</v>
      </c>
      <c r="I60" s="76" t="s">
        <v>786</v>
      </c>
      <c r="J60" s="102" t="s">
        <v>774</v>
      </c>
      <c r="K60" s="65" t="s">
        <v>786</v>
      </c>
      <c r="L60" s="153" t="s">
        <v>774</v>
      </c>
      <c r="M60" s="77" t="s">
        <v>786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774</v>
      </c>
      <c r="E61" s="411" t="s">
        <v>788</v>
      </c>
      <c r="F61" s="102" t="s">
        <v>765</v>
      </c>
      <c r="G61" s="411" t="s">
        <v>788</v>
      </c>
      <c r="H61" s="102" t="s">
        <v>765</v>
      </c>
      <c r="I61" s="65"/>
      <c r="J61" s="102" t="s">
        <v>765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765</v>
      </c>
      <c r="E65" s="482" t="s">
        <v>789</v>
      </c>
      <c r="F65" s="129" t="s">
        <v>765</v>
      </c>
      <c r="G65" s="482" t="s">
        <v>789</v>
      </c>
      <c r="H65" s="64" t="s">
        <v>765</v>
      </c>
      <c r="I65" s="65"/>
      <c r="J65" s="64" t="s">
        <v>765</v>
      </c>
      <c r="K65" s="65"/>
      <c r="L65" s="64"/>
      <c r="M65" s="77"/>
      <c r="N65" s="82" t="s">
        <v>618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765</v>
      </c>
      <c r="E66" s="482" t="s">
        <v>789</v>
      </c>
      <c r="F66" s="102" t="s">
        <v>765</v>
      </c>
      <c r="G66" s="482" t="s">
        <v>789</v>
      </c>
      <c r="H66" s="102" t="s">
        <v>765</v>
      </c>
      <c r="I66" s="76"/>
      <c r="J66" s="102" t="s">
        <v>765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765</v>
      </c>
      <c r="E67" s="411" t="s">
        <v>790</v>
      </c>
      <c r="F67" s="102" t="s">
        <v>765</v>
      </c>
      <c r="G67" s="411" t="s">
        <v>790</v>
      </c>
      <c r="H67" s="102" t="s">
        <v>765</v>
      </c>
      <c r="I67" s="411" t="s">
        <v>790</v>
      </c>
      <c r="J67" s="102" t="s">
        <v>765</v>
      </c>
      <c r="K67" s="411" t="s">
        <v>790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765</v>
      </c>
      <c r="E68" s="411" t="s">
        <v>787</v>
      </c>
      <c r="F68" s="102" t="s">
        <v>765</v>
      </c>
      <c r="G68" s="411" t="s">
        <v>787</v>
      </c>
      <c r="H68" s="102" t="s">
        <v>765</v>
      </c>
      <c r="I68" s="411" t="s">
        <v>787</v>
      </c>
      <c r="J68" s="102" t="s">
        <v>765</v>
      </c>
      <c r="K68" s="411" t="s">
        <v>787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765</v>
      </c>
      <c r="E71" s="641" t="s">
        <v>790</v>
      </c>
      <c r="F71" s="495" t="s">
        <v>765</v>
      </c>
      <c r="G71" s="641" t="s">
        <v>790</v>
      </c>
      <c r="H71" s="496" t="s">
        <v>765</v>
      </c>
      <c r="I71" s="641" t="s">
        <v>790</v>
      </c>
      <c r="J71" s="112" t="s">
        <v>765</v>
      </c>
      <c r="K71" s="641" t="s">
        <v>790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2:15" ht="18" customHeight="1" thickBot="1"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765</v>
      </c>
      <c r="E76" s="482" t="s">
        <v>790</v>
      </c>
      <c r="F76" s="431" t="s">
        <v>765</v>
      </c>
      <c r="G76" s="482" t="s">
        <v>790</v>
      </c>
      <c r="H76" s="431" t="s">
        <v>765</v>
      </c>
      <c r="I76" s="482" t="s">
        <v>790</v>
      </c>
      <c r="J76" s="431" t="s">
        <v>765</v>
      </c>
      <c r="K76" s="482" t="s">
        <v>790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765</v>
      </c>
      <c r="E77" s="411" t="s">
        <v>789</v>
      </c>
      <c r="F77" s="102" t="s">
        <v>765</v>
      </c>
      <c r="G77" s="411" t="s">
        <v>789</v>
      </c>
      <c r="H77" s="102" t="s">
        <v>765</v>
      </c>
      <c r="I77" s="411"/>
      <c r="J77" s="102" t="s">
        <v>765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765</v>
      </c>
      <c r="E78" s="411"/>
      <c r="F78" s="102" t="s">
        <v>765</v>
      </c>
      <c r="G78" s="411"/>
      <c r="H78" s="102" t="s">
        <v>765</v>
      </c>
      <c r="I78" s="104"/>
      <c r="J78" s="102" t="s">
        <v>765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774</v>
      </c>
      <c r="E79" s="126" t="s">
        <v>791</v>
      </c>
      <c r="F79" s="102" t="s">
        <v>774</v>
      </c>
      <c r="G79" s="126" t="s">
        <v>791</v>
      </c>
      <c r="H79" s="102" t="s">
        <v>774</v>
      </c>
      <c r="I79" s="76" t="s">
        <v>792</v>
      </c>
      <c r="J79" s="102" t="s">
        <v>774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765</v>
      </c>
      <c r="E82" s="482" t="s">
        <v>789</v>
      </c>
      <c r="F82" s="531" t="s">
        <v>765</v>
      </c>
      <c r="G82" s="482" t="s">
        <v>789</v>
      </c>
      <c r="H82" s="531" t="s">
        <v>765</v>
      </c>
      <c r="I82" s="65"/>
      <c r="J82" s="431" t="s">
        <v>765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765</v>
      </c>
      <c r="E83" s="682" t="s">
        <v>770</v>
      </c>
      <c r="F83" s="102" t="s">
        <v>765</v>
      </c>
      <c r="G83" s="682" t="s">
        <v>770</v>
      </c>
      <c r="H83" s="102" t="s">
        <v>765</v>
      </c>
      <c r="I83" s="682" t="s">
        <v>770</v>
      </c>
      <c r="J83" s="102" t="s">
        <v>765</v>
      </c>
      <c r="K83" s="682" t="s">
        <v>770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765</v>
      </c>
      <c r="E84" s="482" t="s">
        <v>789</v>
      </c>
      <c r="F84" s="102" t="s">
        <v>765</v>
      </c>
      <c r="G84" s="482" t="s">
        <v>789</v>
      </c>
      <c r="H84" s="102" t="s">
        <v>765</v>
      </c>
      <c r="I84" s="101"/>
      <c r="J84" s="102" t="s">
        <v>765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765</v>
      </c>
      <c r="E85" s="415" t="s">
        <v>793</v>
      </c>
      <c r="F85" s="102" t="s">
        <v>765</v>
      </c>
      <c r="G85" s="415" t="s">
        <v>793</v>
      </c>
      <c r="H85" s="102" t="s">
        <v>765</v>
      </c>
      <c r="I85" s="415" t="s">
        <v>793</v>
      </c>
      <c r="J85" s="102" t="s">
        <v>765</v>
      </c>
      <c r="K85" s="415" t="s">
        <v>793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765</v>
      </c>
      <c r="E86" s="415" t="s">
        <v>793</v>
      </c>
      <c r="F86" s="102" t="s">
        <v>765</v>
      </c>
      <c r="G86" s="415" t="s">
        <v>793</v>
      </c>
      <c r="H86" s="102" t="s">
        <v>765</v>
      </c>
      <c r="I86" s="415" t="s">
        <v>793</v>
      </c>
      <c r="J86" s="102" t="s">
        <v>765</v>
      </c>
      <c r="K86" s="415" t="s">
        <v>793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765</v>
      </c>
      <c r="E89" s="415" t="s">
        <v>793</v>
      </c>
      <c r="F89" s="103" t="s">
        <v>765</v>
      </c>
      <c r="G89" s="642" t="s">
        <v>793</v>
      </c>
      <c r="H89" s="64" t="s">
        <v>765</v>
      </c>
      <c r="I89" s="415" t="s">
        <v>793</v>
      </c>
      <c r="J89" s="64" t="s">
        <v>765</v>
      </c>
      <c r="K89" s="415" t="s">
        <v>793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765</v>
      </c>
      <c r="E90" s="415" t="s">
        <v>793</v>
      </c>
      <c r="F90" s="102" t="s">
        <v>765</v>
      </c>
      <c r="G90" s="415" t="s">
        <v>793</v>
      </c>
      <c r="H90" s="102" t="s">
        <v>765</v>
      </c>
      <c r="I90" s="415" t="s">
        <v>793</v>
      </c>
      <c r="J90" s="102" t="s">
        <v>765</v>
      </c>
      <c r="K90" s="415" t="s">
        <v>793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765</v>
      </c>
      <c r="E91" s="415"/>
      <c r="F91" s="102" t="s">
        <v>765</v>
      </c>
      <c r="G91" s="415"/>
      <c r="H91" s="102" t="s">
        <v>765</v>
      </c>
      <c r="I91" s="415"/>
      <c r="J91" s="102" t="s">
        <v>765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765</v>
      </c>
      <c r="E92" s="682" t="s">
        <v>770</v>
      </c>
      <c r="F92" s="102" t="s">
        <v>765</v>
      </c>
      <c r="G92" s="682" t="s">
        <v>770</v>
      </c>
      <c r="H92" s="102" t="s">
        <v>765</v>
      </c>
      <c r="I92" s="682" t="s">
        <v>770</v>
      </c>
      <c r="J92" s="102" t="s">
        <v>765</v>
      </c>
      <c r="K92" s="682" t="s">
        <v>770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774</v>
      </c>
      <c r="E93" s="81" t="s">
        <v>794</v>
      </c>
      <c r="F93" s="102" t="s">
        <v>774</v>
      </c>
      <c r="G93" s="81" t="s">
        <v>794</v>
      </c>
      <c r="H93" s="102" t="s">
        <v>774</v>
      </c>
      <c r="I93" s="81" t="s">
        <v>795</v>
      </c>
      <c r="J93" s="102" t="s">
        <v>774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796</v>
      </c>
      <c r="G98" s="65">
        <v>301</v>
      </c>
      <c r="H98" s="64" t="s">
        <v>797</v>
      </c>
      <c r="I98" s="65">
        <v>301</v>
      </c>
      <c r="J98" s="583" t="s">
        <v>798</v>
      </c>
      <c r="K98" s="76">
        <v>301</v>
      </c>
      <c r="L98" s="64" t="s">
        <v>799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2:15" ht="36" customHeight="1" thickBo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765</v>
      </c>
      <c r="E122" s="411" t="s">
        <v>800</v>
      </c>
      <c r="F122" s="64" t="s">
        <v>765</v>
      </c>
      <c r="G122" s="411" t="s">
        <v>800</v>
      </c>
      <c r="H122" s="64" t="s">
        <v>765</v>
      </c>
      <c r="I122" s="682" t="s">
        <v>770</v>
      </c>
      <c r="J122" s="64" t="s">
        <v>765</v>
      </c>
      <c r="K122" s="682" t="s">
        <v>770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765</v>
      </c>
      <c r="E123" s="415" t="s">
        <v>780</v>
      </c>
      <c r="F123" s="102" t="s">
        <v>765</v>
      </c>
      <c r="G123" s="415" t="s">
        <v>780</v>
      </c>
      <c r="H123" s="102" t="s">
        <v>765</v>
      </c>
      <c r="I123" s="101"/>
      <c r="J123" s="102" t="s">
        <v>765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765</v>
      </c>
      <c r="E124" s="415" t="s">
        <v>782</v>
      </c>
      <c r="F124" s="102" t="s">
        <v>765</v>
      </c>
      <c r="G124" s="415" t="s">
        <v>782</v>
      </c>
      <c r="H124" s="102" t="s">
        <v>765</v>
      </c>
      <c r="I124" s="415" t="s">
        <v>782</v>
      </c>
      <c r="J124" s="102" t="s">
        <v>765</v>
      </c>
      <c r="K124" s="415" t="s">
        <v>782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765</v>
      </c>
      <c r="E125" s="415" t="s">
        <v>782</v>
      </c>
      <c r="F125" s="102" t="s">
        <v>765</v>
      </c>
      <c r="G125" s="415" t="s">
        <v>782</v>
      </c>
      <c r="H125" s="102" t="s">
        <v>765</v>
      </c>
      <c r="I125" s="415" t="s">
        <v>782</v>
      </c>
      <c r="J125" s="102" t="s">
        <v>765</v>
      </c>
      <c r="K125" s="415" t="s">
        <v>782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765</v>
      </c>
      <c r="E128" s="415" t="s">
        <v>782</v>
      </c>
      <c r="F128" s="431" t="s">
        <v>765</v>
      </c>
      <c r="G128" s="415" t="s">
        <v>782</v>
      </c>
      <c r="H128" s="102" t="s">
        <v>765</v>
      </c>
      <c r="I128" s="415" t="s">
        <v>782</v>
      </c>
      <c r="J128" s="102" t="s">
        <v>765</v>
      </c>
      <c r="K128" s="415" t="s">
        <v>782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765</v>
      </c>
      <c r="E129" s="415" t="s">
        <v>782</v>
      </c>
      <c r="F129" s="102" t="s">
        <v>765</v>
      </c>
      <c r="G129" s="415" t="s">
        <v>782</v>
      </c>
      <c r="H129" s="102" t="s">
        <v>765</v>
      </c>
      <c r="I129" s="415" t="s">
        <v>782</v>
      </c>
      <c r="J129" s="102" t="s">
        <v>765</v>
      </c>
      <c r="K129" s="415" t="s">
        <v>782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765</v>
      </c>
      <c r="E130" s="415" t="s">
        <v>780</v>
      </c>
      <c r="F130" s="102" t="s">
        <v>765</v>
      </c>
      <c r="G130" s="415" t="s">
        <v>780</v>
      </c>
      <c r="H130" s="102" t="s">
        <v>765</v>
      </c>
      <c r="I130" s="415"/>
      <c r="J130" s="102" t="s">
        <v>765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765</v>
      </c>
      <c r="E131" s="682" t="s">
        <v>770</v>
      </c>
      <c r="F131" s="102" t="s">
        <v>765</v>
      </c>
      <c r="G131" s="682" t="s">
        <v>770</v>
      </c>
      <c r="H131" s="102" t="s">
        <v>765</v>
      </c>
      <c r="I131" s="682" t="s">
        <v>770</v>
      </c>
      <c r="J131" s="102" t="s">
        <v>765</v>
      </c>
      <c r="K131" s="682" t="s">
        <v>770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774</v>
      </c>
      <c r="E132" s="81" t="s">
        <v>801</v>
      </c>
      <c r="F132" s="102" t="s">
        <v>774</v>
      </c>
      <c r="G132" s="81" t="s">
        <v>801</v>
      </c>
      <c r="H132" s="102" t="s">
        <v>774</v>
      </c>
      <c r="I132" s="101" t="s">
        <v>795</v>
      </c>
      <c r="J132" s="102" t="s">
        <v>774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765</v>
      </c>
      <c r="E135" s="482" t="s">
        <v>780</v>
      </c>
      <c r="F135" s="132" t="s">
        <v>765</v>
      </c>
      <c r="G135" s="482" t="s">
        <v>780</v>
      </c>
      <c r="H135" s="75" t="s">
        <v>765</v>
      </c>
      <c r="I135" s="76"/>
      <c r="J135" s="80" t="s">
        <v>765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765</v>
      </c>
      <c r="E136" s="415"/>
      <c r="F136" s="102" t="s">
        <v>765</v>
      </c>
      <c r="G136" s="415"/>
      <c r="H136" s="102" t="s">
        <v>765</v>
      </c>
      <c r="I136" s="415"/>
      <c r="J136" s="102" t="s">
        <v>765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765</v>
      </c>
      <c r="E137" s="482" t="s">
        <v>780</v>
      </c>
      <c r="F137" s="102" t="s">
        <v>765</v>
      </c>
      <c r="G137" s="482" t="s">
        <v>780</v>
      </c>
      <c r="H137" s="102" t="s">
        <v>765</v>
      </c>
      <c r="I137" s="101"/>
      <c r="J137" s="102" t="s">
        <v>765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765</v>
      </c>
      <c r="E138" s="415" t="s">
        <v>793</v>
      </c>
      <c r="F138" s="102" t="s">
        <v>765</v>
      </c>
      <c r="G138" s="415" t="s">
        <v>793</v>
      </c>
      <c r="H138" s="102" t="s">
        <v>765</v>
      </c>
      <c r="I138" s="415" t="s">
        <v>793</v>
      </c>
      <c r="J138" s="102" t="s">
        <v>765</v>
      </c>
      <c r="K138" s="415" t="s">
        <v>793</v>
      </c>
      <c r="L138" s="153"/>
      <c r="M138" s="77"/>
      <c r="N138" s="177" t="s">
        <v>659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765</v>
      </c>
      <c r="E139" s="415" t="s">
        <v>782</v>
      </c>
      <c r="F139" s="102" t="s">
        <v>765</v>
      </c>
      <c r="G139" s="415" t="s">
        <v>782</v>
      </c>
      <c r="H139" s="102" t="s">
        <v>765</v>
      </c>
      <c r="I139" s="415" t="s">
        <v>782</v>
      </c>
      <c r="J139" s="102" t="s">
        <v>765</v>
      </c>
      <c r="K139" s="415" t="s">
        <v>782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2:15" ht="36" customHeight="1" thickBot="1"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765</v>
      </c>
      <c r="E146" s="643" t="s">
        <v>790</v>
      </c>
      <c r="F146" s="480" t="s">
        <v>765</v>
      </c>
      <c r="G146" s="644" t="s">
        <v>790</v>
      </c>
      <c r="H146" s="509" t="s">
        <v>765</v>
      </c>
      <c r="I146" s="643" t="s">
        <v>790</v>
      </c>
      <c r="J146" s="509" t="s">
        <v>765</v>
      </c>
      <c r="K146" s="643" t="s">
        <v>790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765</v>
      </c>
      <c r="E147" s="415" t="s">
        <v>790</v>
      </c>
      <c r="F147" s="102" t="s">
        <v>765</v>
      </c>
      <c r="G147" s="415" t="s">
        <v>790</v>
      </c>
      <c r="H147" s="102" t="s">
        <v>765</v>
      </c>
      <c r="I147" s="415" t="s">
        <v>790</v>
      </c>
      <c r="J147" s="102" t="s">
        <v>765</v>
      </c>
      <c r="K147" s="415" t="s">
        <v>790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765</v>
      </c>
      <c r="E148" s="81"/>
      <c r="F148" s="102" t="s">
        <v>765</v>
      </c>
      <c r="G148" s="81"/>
      <c r="H148" s="102" t="s">
        <v>765</v>
      </c>
      <c r="I148" s="81"/>
      <c r="J148" s="102" t="s">
        <v>765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765</v>
      </c>
      <c r="E149" s="81"/>
      <c r="F149" s="102" t="s">
        <v>765</v>
      </c>
      <c r="G149" s="65"/>
      <c r="H149" s="102" t="s">
        <v>765</v>
      </c>
      <c r="I149" s="101"/>
      <c r="J149" s="102" t="s">
        <v>765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774</v>
      </c>
      <c r="E150" s="81" t="s">
        <v>802</v>
      </c>
      <c r="F150" s="102" t="s">
        <v>774</v>
      </c>
      <c r="G150" s="81" t="s">
        <v>802</v>
      </c>
      <c r="H150" s="102" t="s">
        <v>774</v>
      </c>
      <c r="I150" s="81" t="s">
        <v>803</v>
      </c>
      <c r="J150" s="102" t="s">
        <v>774</v>
      </c>
      <c r="K150" s="81"/>
      <c r="L150" s="153"/>
      <c r="M150" s="77"/>
      <c r="N150" s="177" t="s">
        <v>673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765</v>
      </c>
      <c r="E153" s="94"/>
      <c r="F153" s="64" t="s">
        <v>765</v>
      </c>
      <c r="G153" s="94"/>
      <c r="H153" s="64" t="s">
        <v>765</v>
      </c>
      <c r="I153" s="94"/>
      <c r="J153" s="64" t="s">
        <v>765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765</v>
      </c>
      <c r="E154" s="81"/>
      <c r="F154" s="102" t="s">
        <v>765</v>
      </c>
      <c r="G154" s="65"/>
      <c r="H154" s="102" t="s">
        <v>765</v>
      </c>
      <c r="I154" s="101"/>
      <c r="J154" s="102" t="s">
        <v>765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765</v>
      </c>
      <c r="E155" s="81"/>
      <c r="F155" s="102" t="s">
        <v>765</v>
      </c>
      <c r="G155" s="65"/>
      <c r="H155" s="102" t="s">
        <v>765</v>
      </c>
      <c r="I155" s="101"/>
      <c r="J155" s="102" t="s">
        <v>765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765</v>
      </c>
      <c r="E157" s="81"/>
      <c r="F157" s="102" t="s">
        <v>765</v>
      </c>
      <c r="G157" s="65"/>
      <c r="H157" s="102" t="s">
        <v>765</v>
      </c>
      <c r="I157" s="101"/>
      <c r="J157" s="102" t="s">
        <v>765</v>
      </c>
      <c r="K157" s="65"/>
      <c r="L157" s="153"/>
      <c r="M157" s="77"/>
      <c r="N157" s="177" t="s">
        <v>805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765</v>
      </c>
      <c r="E160" s="150"/>
      <c r="F160" s="64" t="s">
        <v>765</v>
      </c>
      <c r="G160" s="94"/>
      <c r="H160" s="64" t="s">
        <v>765</v>
      </c>
      <c r="I160" s="94"/>
      <c r="J160" s="64" t="s">
        <v>765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765</v>
      </c>
      <c r="E161" s="81"/>
      <c r="F161" s="102" t="s">
        <v>765</v>
      </c>
      <c r="G161" s="65"/>
      <c r="H161" s="102" t="s">
        <v>765</v>
      </c>
      <c r="I161" s="101"/>
      <c r="J161" s="102" t="s">
        <v>765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765</v>
      </c>
      <c r="E162" s="81"/>
      <c r="F162" s="102" t="s">
        <v>765</v>
      </c>
      <c r="G162" s="65"/>
      <c r="H162" s="102" t="s">
        <v>765</v>
      </c>
      <c r="I162" s="101"/>
      <c r="J162" s="102" t="s">
        <v>765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765</v>
      </c>
      <c r="E163" s="81"/>
      <c r="F163" s="102" t="s">
        <v>765</v>
      </c>
      <c r="G163" s="65"/>
      <c r="H163" s="102" t="s">
        <v>765</v>
      </c>
      <c r="I163" s="101"/>
      <c r="J163" s="102" t="s">
        <v>765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765</v>
      </c>
      <c r="E164" s="415" t="s">
        <v>807</v>
      </c>
      <c r="F164" s="102" t="s">
        <v>765</v>
      </c>
      <c r="G164" s="415" t="s">
        <v>807</v>
      </c>
      <c r="H164" s="102" t="s">
        <v>765</v>
      </c>
      <c r="I164" s="415" t="s">
        <v>807</v>
      </c>
      <c r="J164" s="102" t="s">
        <v>765</v>
      </c>
      <c r="K164" s="415" t="s">
        <v>807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808</v>
      </c>
      <c r="E167" s="94"/>
      <c r="F167" s="64" t="s">
        <v>808</v>
      </c>
      <c r="G167" s="94"/>
      <c r="H167" s="64" t="s">
        <v>808</v>
      </c>
      <c r="I167" s="94"/>
      <c r="J167" s="64" t="s">
        <v>808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808</v>
      </c>
      <c r="E169" s="81"/>
      <c r="F169" s="102" t="s">
        <v>808</v>
      </c>
      <c r="G169" s="65"/>
      <c r="H169" s="102" t="s">
        <v>808</v>
      </c>
      <c r="I169" s="101"/>
      <c r="J169" s="102" t="s">
        <v>808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808</v>
      </c>
      <c r="E170" s="81"/>
      <c r="F170" s="102" t="s">
        <v>808</v>
      </c>
      <c r="G170" s="65"/>
      <c r="H170" s="102" t="s">
        <v>808</v>
      </c>
      <c r="I170" s="101"/>
      <c r="J170" s="102" t="s">
        <v>808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808</v>
      </c>
      <c r="E171" s="81"/>
      <c r="F171" s="102" t="s">
        <v>808</v>
      </c>
      <c r="G171" s="65"/>
      <c r="H171" s="102" t="s">
        <v>808</v>
      </c>
      <c r="I171" s="101"/>
      <c r="J171" s="102" t="s">
        <v>808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2:15" ht="18" customHeight="1" thickBot="1"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809</v>
      </c>
      <c r="E178" s="511">
        <v>301</v>
      </c>
      <c r="F178" s="583" t="s">
        <v>810</v>
      </c>
      <c r="G178" s="510">
        <v>301</v>
      </c>
      <c r="H178" s="583" t="s">
        <v>811</v>
      </c>
      <c r="I178" s="516" t="s">
        <v>812</v>
      </c>
      <c r="J178" s="583" t="s">
        <v>811</v>
      </c>
      <c r="K178" s="516" t="s">
        <v>812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813</v>
      </c>
      <c r="E179" s="76">
        <v>301</v>
      </c>
      <c r="F179" s="590" t="s">
        <v>813</v>
      </c>
      <c r="G179" s="76">
        <v>301</v>
      </c>
      <c r="H179" s="583" t="s">
        <v>814</v>
      </c>
      <c r="I179" s="150" t="s">
        <v>812</v>
      </c>
      <c r="J179" s="583" t="s">
        <v>814</v>
      </c>
      <c r="K179" s="150" t="s">
        <v>812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817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818</v>
      </c>
      <c r="O4" s="239"/>
    </row>
    <row r="5" spans="2:19" ht="18" customHeight="1">
      <c r="B5" s="912" t="s">
        <v>530</v>
      </c>
      <c r="C5" s="914" t="s">
        <v>531</v>
      </c>
      <c r="D5" s="240"/>
      <c r="E5" s="58" t="s">
        <v>532</v>
      </c>
      <c r="F5" s="889" t="s">
        <v>533</v>
      </c>
      <c r="G5" s="58" t="s">
        <v>534</v>
      </c>
      <c r="H5" s="889" t="s">
        <v>533</v>
      </c>
      <c r="I5" s="241" t="s">
        <v>535</v>
      </c>
      <c r="J5" s="916" t="s">
        <v>533</v>
      </c>
      <c r="K5" s="241" t="s">
        <v>536</v>
      </c>
      <c r="L5" s="916" t="s">
        <v>533</v>
      </c>
      <c r="M5" s="241" t="s">
        <v>537</v>
      </c>
      <c r="N5" s="916" t="s">
        <v>533</v>
      </c>
      <c r="O5" s="242" t="s">
        <v>538</v>
      </c>
    </row>
    <row r="6" spans="2:19" ht="18" customHeight="1" thickBot="1">
      <c r="B6" s="913"/>
      <c r="C6" s="915"/>
      <c r="D6" s="243"/>
      <c r="E6" s="60" t="s">
        <v>539</v>
      </c>
      <c r="F6" s="890"/>
      <c r="G6" s="60" t="s">
        <v>540</v>
      </c>
      <c r="H6" s="890"/>
      <c r="I6" s="244" t="s">
        <v>541</v>
      </c>
      <c r="J6" s="917"/>
      <c r="K6" s="244" t="s">
        <v>542</v>
      </c>
      <c r="L6" s="917"/>
      <c r="M6" s="244" t="s">
        <v>543</v>
      </c>
      <c r="N6" s="917"/>
      <c r="O6" s="245"/>
    </row>
    <row r="7" spans="2:19" ht="36" customHeight="1">
      <c r="B7" s="932">
        <v>46296</v>
      </c>
      <c r="C7" s="911">
        <f>B7</f>
        <v>46296</v>
      </c>
      <c r="D7" s="246" t="s">
        <v>819</v>
      </c>
      <c r="E7" s="583" t="s">
        <v>544</v>
      </c>
      <c r="F7" s="249" t="s">
        <v>820</v>
      </c>
      <c r="G7" s="585" t="s">
        <v>699</v>
      </c>
      <c r="H7" s="249">
        <v>301</v>
      </c>
      <c r="I7" s="64"/>
      <c r="J7" s="249"/>
      <c r="K7" s="248"/>
      <c r="L7" s="250"/>
      <c r="M7" s="251"/>
      <c r="N7" s="252"/>
      <c r="O7" s="253"/>
      <c r="P7" s="901">
        <v>1</v>
      </c>
      <c r="R7" s="234" t="s">
        <v>546</v>
      </c>
      <c r="S7" s="234" t="s">
        <v>547</v>
      </c>
    </row>
    <row r="8" spans="2:19" ht="36" customHeight="1">
      <c r="B8" s="931"/>
      <c r="C8" s="905"/>
      <c r="D8" s="254" t="s">
        <v>821</v>
      </c>
      <c r="E8" s="312" t="s">
        <v>822</v>
      </c>
      <c r="F8" s="434"/>
      <c r="G8" s="312" t="s">
        <v>822</v>
      </c>
      <c r="H8" s="434"/>
      <c r="I8" s="312" t="s">
        <v>822</v>
      </c>
      <c r="J8" s="434"/>
      <c r="K8" s="312" t="s">
        <v>822</v>
      </c>
      <c r="L8" s="435"/>
      <c r="M8" s="312"/>
      <c r="N8" s="436"/>
      <c r="O8" s="437"/>
      <c r="P8" s="901"/>
      <c r="R8" s="223" t="s">
        <v>368</v>
      </c>
      <c r="S8" s="223">
        <f>COUNTIF($D$7:$L$208,R8&amp;"*")</f>
        <v>7</v>
      </c>
    </row>
    <row r="9" spans="2:19" ht="36" customHeight="1">
      <c r="B9" s="930">
        <f>B7+1</f>
        <v>46297</v>
      </c>
      <c r="C9" s="904">
        <f>B9</f>
        <v>46297</v>
      </c>
      <c r="D9" s="258" t="s">
        <v>819</v>
      </c>
      <c r="E9" s="247" t="s">
        <v>823</v>
      </c>
      <c r="F9" s="249"/>
      <c r="G9" s="247" t="s">
        <v>823</v>
      </c>
      <c r="H9" s="249"/>
      <c r="I9" s="247"/>
      <c r="J9" s="249"/>
      <c r="K9" s="259"/>
      <c r="L9" s="249"/>
      <c r="M9" s="247"/>
      <c r="N9" s="260"/>
      <c r="O9" s="257"/>
      <c r="P9" s="901">
        <f>P7+1</f>
        <v>2</v>
      </c>
      <c r="R9" s="223" t="s">
        <v>343</v>
      </c>
      <c r="S9" s="223">
        <f t="shared" ref="S9:S17" si="0">COUNTIF($D$7:$L$208,R9&amp;"*")</f>
        <v>8</v>
      </c>
    </row>
    <row r="10" spans="2:19" ht="36" customHeight="1">
      <c r="B10" s="931"/>
      <c r="C10" s="905"/>
      <c r="D10" s="261" t="s">
        <v>821</v>
      </c>
      <c r="E10" s="312" t="s">
        <v>822</v>
      </c>
      <c r="F10" s="434"/>
      <c r="G10" s="312" t="s">
        <v>822</v>
      </c>
      <c r="H10" s="434"/>
      <c r="I10" s="312" t="s">
        <v>822</v>
      </c>
      <c r="J10" s="434"/>
      <c r="K10" s="312" t="s">
        <v>822</v>
      </c>
      <c r="L10" s="435"/>
      <c r="M10" s="312"/>
      <c r="N10" s="256"/>
      <c r="O10" s="257"/>
      <c r="P10" s="901"/>
      <c r="R10" s="223" t="s">
        <v>824</v>
      </c>
      <c r="S10" s="223">
        <f>COUNTIF($D$7:$N$390,R10&amp;"*")</f>
        <v>0</v>
      </c>
    </row>
    <row r="11" spans="2:19" ht="36" customHeight="1">
      <c r="B11" s="928">
        <f>B9+1</f>
        <v>46298</v>
      </c>
      <c r="C11" s="908">
        <f t="shared" ref="C11" si="1">B11</f>
        <v>46298</v>
      </c>
      <c r="D11" s="264" t="s">
        <v>819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1"/>
      <c r="R11" s="223" t="s">
        <v>825</v>
      </c>
      <c r="S11" s="223">
        <f t="shared" si="0"/>
        <v>0</v>
      </c>
    </row>
    <row r="12" spans="2:19" ht="36" customHeight="1">
      <c r="B12" s="929"/>
      <c r="C12" s="909"/>
      <c r="D12" s="269" t="s">
        <v>821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1"/>
      <c r="R12" s="223" t="s">
        <v>370</v>
      </c>
      <c r="S12" s="223">
        <f t="shared" si="0"/>
        <v>12</v>
      </c>
    </row>
    <row r="13" spans="2:19" ht="36" customHeight="1">
      <c r="B13" s="928">
        <f>B11+1</f>
        <v>46299</v>
      </c>
      <c r="C13" s="908">
        <f t="shared" ref="C13" si="2">B13</f>
        <v>46299</v>
      </c>
      <c r="D13" s="264" t="s">
        <v>819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1"/>
      <c r="R13" s="223" t="s">
        <v>382</v>
      </c>
      <c r="S13" s="223">
        <f t="shared" si="0"/>
        <v>5</v>
      </c>
    </row>
    <row r="14" spans="2:19" ht="36" customHeight="1">
      <c r="B14" s="929"/>
      <c r="C14" s="909"/>
      <c r="D14" s="269" t="s">
        <v>821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1"/>
      <c r="R14" s="223" t="s">
        <v>367</v>
      </c>
      <c r="S14" s="223">
        <f t="shared" si="0"/>
        <v>7</v>
      </c>
    </row>
    <row r="15" spans="2:19" ht="36" customHeight="1">
      <c r="B15" s="930">
        <f>B13+1</f>
        <v>46300</v>
      </c>
      <c r="C15" s="904">
        <f t="shared" ref="C15" si="3">B15</f>
        <v>46300</v>
      </c>
      <c r="D15" s="258" t="s">
        <v>819</v>
      </c>
      <c r="E15" s="247" t="s">
        <v>823</v>
      </c>
      <c r="F15" s="249"/>
      <c r="G15" s="247" t="s">
        <v>823</v>
      </c>
      <c r="H15" s="249"/>
      <c r="I15" s="535"/>
      <c r="J15" s="282"/>
      <c r="K15" s="129"/>
      <c r="L15" s="249"/>
      <c r="M15" s="247"/>
      <c r="N15" s="260"/>
      <c r="O15" s="263"/>
      <c r="P15" s="901">
        <f>P9+1</f>
        <v>3</v>
      </c>
      <c r="R15" s="224" t="s">
        <v>371</v>
      </c>
      <c r="S15" s="223">
        <f t="shared" si="0"/>
        <v>8</v>
      </c>
    </row>
    <row r="16" spans="2:19" ht="36" customHeight="1">
      <c r="B16" s="931"/>
      <c r="C16" s="905"/>
      <c r="D16" s="261" t="s">
        <v>821</v>
      </c>
      <c r="E16" s="312" t="s">
        <v>822</v>
      </c>
      <c r="F16" s="434"/>
      <c r="G16" s="312" t="s">
        <v>822</v>
      </c>
      <c r="H16" s="434"/>
      <c r="I16" s="312" t="s">
        <v>822</v>
      </c>
      <c r="J16" s="434"/>
      <c r="K16" s="312" t="s">
        <v>822</v>
      </c>
      <c r="L16" s="435"/>
      <c r="M16" s="247"/>
      <c r="N16" s="260"/>
      <c r="O16" s="257"/>
      <c r="P16" s="901"/>
      <c r="R16" s="223" t="s">
        <v>826</v>
      </c>
      <c r="S16" s="223">
        <f t="shared" si="0"/>
        <v>0</v>
      </c>
    </row>
    <row r="17" spans="2:20" ht="36" customHeight="1">
      <c r="B17" s="930">
        <f>B15+1</f>
        <v>46301</v>
      </c>
      <c r="C17" s="904">
        <f t="shared" ref="C17" si="4">B17</f>
        <v>46301</v>
      </c>
      <c r="D17" s="258" t="s">
        <v>819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1">
        <f>P15+1</f>
        <v>4</v>
      </c>
      <c r="R17" s="223" t="s">
        <v>827</v>
      </c>
      <c r="S17" s="223">
        <f t="shared" si="0"/>
        <v>15</v>
      </c>
      <c r="T17" s="274"/>
    </row>
    <row r="18" spans="2:20" ht="36" customHeight="1">
      <c r="B18" s="931"/>
      <c r="C18" s="905"/>
      <c r="D18" s="261" t="s">
        <v>821</v>
      </c>
      <c r="E18" s="312" t="s">
        <v>822</v>
      </c>
      <c r="F18" s="434"/>
      <c r="G18" s="312" t="s">
        <v>822</v>
      </c>
      <c r="H18" s="434"/>
      <c r="I18" s="312" t="s">
        <v>822</v>
      </c>
      <c r="J18" s="434"/>
      <c r="K18" s="312" t="s">
        <v>822</v>
      </c>
      <c r="L18" s="435"/>
      <c r="M18" s="312"/>
      <c r="N18" s="436"/>
      <c r="O18" s="257"/>
      <c r="P18" s="901"/>
      <c r="R18" s="224" t="s">
        <v>828</v>
      </c>
      <c r="S18" s="223">
        <f>COUNTIF($D$7:$L$208,R18&amp;"*")</f>
        <v>1</v>
      </c>
      <c r="T18" s="274"/>
    </row>
    <row r="19" spans="2:20" ht="36" customHeight="1">
      <c r="B19" s="930">
        <f>B17+1</f>
        <v>46302</v>
      </c>
      <c r="C19" s="904">
        <f t="shared" ref="C19" si="5">B19</f>
        <v>46302</v>
      </c>
      <c r="D19" s="275" t="s">
        <v>819</v>
      </c>
      <c r="E19" s="312" t="s">
        <v>823</v>
      </c>
      <c r="F19" s="438"/>
      <c r="G19" s="312" t="s">
        <v>823</v>
      </c>
      <c r="H19" s="438"/>
      <c r="I19" s="312"/>
      <c r="J19" s="249"/>
      <c r="K19" s="312"/>
      <c r="L19" s="439"/>
      <c r="M19" s="312"/>
      <c r="N19" s="262"/>
      <c r="O19" s="373"/>
      <c r="P19" s="901">
        <f>P17+1</f>
        <v>5</v>
      </c>
      <c r="R19" s="224" t="s">
        <v>829</v>
      </c>
      <c r="S19" s="223">
        <f t="shared" ref="S19:S28" si="6">COUNTIF($D$7:$L$208,R19&amp;"*")</f>
        <v>0</v>
      </c>
    </row>
    <row r="20" spans="2:20" ht="36" customHeight="1">
      <c r="B20" s="931"/>
      <c r="C20" s="905"/>
      <c r="D20" s="275" t="s">
        <v>821</v>
      </c>
      <c r="E20" s="312" t="s">
        <v>822</v>
      </c>
      <c r="F20" s="434"/>
      <c r="G20" s="312" t="s">
        <v>822</v>
      </c>
      <c r="H20" s="434"/>
      <c r="I20" s="312" t="s">
        <v>822</v>
      </c>
      <c r="J20" s="434"/>
      <c r="K20" s="312" t="s">
        <v>822</v>
      </c>
      <c r="L20" s="435"/>
      <c r="M20" s="312"/>
      <c r="N20" s="436"/>
      <c r="O20" s="373"/>
      <c r="P20" s="901"/>
      <c r="R20" s="224" t="s">
        <v>830</v>
      </c>
      <c r="S20" s="223">
        <f t="shared" si="6"/>
        <v>0</v>
      </c>
    </row>
    <row r="21" spans="2:20" ht="36" customHeight="1">
      <c r="B21" s="930">
        <f>B19+1</f>
        <v>46303</v>
      </c>
      <c r="C21" s="904">
        <f t="shared" ref="C21" si="7">B21</f>
        <v>46303</v>
      </c>
      <c r="D21" s="275" t="s">
        <v>819</v>
      </c>
      <c r="E21" s="312" t="s">
        <v>823</v>
      </c>
      <c r="F21" s="438"/>
      <c r="G21" s="312" t="s">
        <v>823</v>
      </c>
      <c r="H21" s="438"/>
      <c r="I21" s="312"/>
      <c r="J21" s="438"/>
      <c r="K21" s="312"/>
      <c r="L21" s="438"/>
      <c r="M21" s="312"/>
      <c r="N21" s="440"/>
      <c r="O21" s="373"/>
      <c r="P21" s="901">
        <f t="shared" ref="P21" si="8">P19+1</f>
        <v>6</v>
      </c>
      <c r="R21" s="224" t="s">
        <v>831</v>
      </c>
      <c r="S21" s="223">
        <f t="shared" si="6"/>
        <v>0</v>
      </c>
    </row>
    <row r="22" spans="2:20" ht="36" customHeight="1">
      <c r="B22" s="931"/>
      <c r="C22" s="905"/>
      <c r="D22" s="275" t="s">
        <v>821</v>
      </c>
      <c r="E22" s="312" t="s">
        <v>822</v>
      </c>
      <c r="F22" s="434"/>
      <c r="G22" s="312" t="s">
        <v>822</v>
      </c>
      <c r="H22" s="434"/>
      <c r="I22" s="312" t="s">
        <v>822</v>
      </c>
      <c r="J22" s="434"/>
      <c r="K22" s="312" t="s">
        <v>822</v>
      </c>
      <c r="L22" s="435"/>
      <c r="M22" s="312"/>
      <c r="N22" s="436"/>
      <c r="O22" s="373"/>
      <c r="P22" s="901"/>
      <c r="R22" s="224" t="s">
        <v>832</v>
      </c>
      <c r="S22" s="223">
        <f t="shared" si="6"/>
        <v>0</v>
      </c>
    </row>
    <row r="23" spans="2:20" ht="36" customHeight="1">
      <c r="B23" s="930">
        <f>B21+1</f>
        <v>46304</v>
      </c>
      <c r="C23" s="904">
        <f t="shared" ref="C23" si="9">B23</f>
        <v>46304</v>
      </c>
      <c r="D23" s="275" t="s">
        <v>819</v>
      </c>
      <c r="E23" s="312" t="s">
        <v>823</v>
      </c>
      <c r="F23" s="441"/>
      <c r="G23" s="312" t="s">
        <v>823</v>
      </c>
      <c r="H23" s="442"/>
      <c r="I23" s="312"/>
      <c r="J23" s="438"/>
      <c r="K23" s="312"/>
      <c r="L23" s="438"/>
      <c r="M23" s="312"/>
      <c r="N23" s="440"/>
      <c r="O23" s="82" t="s">
        <v>833</v>
      </c>
      <c r="P23" s="901">
        <f t="shared" ref="P23" si="10">P21+1</f>
        <v>7</v>
      </c>
      <c r="R23" s="224" t="s">
        <v>834</v>
      </c>
      <c r="S23" s="223">
        <f t="shared" si="6"/>
        <v>0</v>
      </c>
    </row>
    <row r="24" spans="2:20" ht="36" customHeight="1">
      <c r="B24" s="931"/>
      <c r="C24" s="905"/>
      <c r="D24" s="258" t="s">
        <v>821</v>
      </c>
      <c r="E24" s="312" t="s">
        <v>822</v>
      </c>
      <c r="F24" s="434"/>
      <c r="G24" s="312" t="s">
        <v>822</v>
      </c>
      <c r="H24" s="434"/>
      <c r="I24" s="312" t="s">
        <v>822</v>
      </c>
      <c r="J24" s="434"/>
      <c r="K24" s="312" t="s">
        <v>822</v>
      </c>
      <c r="L24" s="435"/>
      <c r="M24" s="312"/>
      <c r="N24" s="436"/>
      <c r="O24" s="373"/>
      <c r="P24" s="901"/>
      <c r="R24" s="224" t="s">
        <v>835</v>
      </c>
      <c r="S24" s="223">
        <f t="shared" si="6"/>
        <v>0</v>
      </c>
    </row>
    <row r="25" spans="2:20" ht="36" customHeight="1">
      <c r="B25" s="928">
        <f>B23+1</f>
        <v>46305</v>
      </c>
      <c r="C25" s="908">
        <f t="shared" ref="C25" si="11">B25</f>
        <v>46305</v>
      </c>
      <c r="D25" s="264" t="s">
        <v>819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1"/>
      <c r="R25" s="224" t="s">
        <v>836</v>
      </c>
      <c r="S25" s="223">
        <f t="shared" si="6"/>
        <v>0</v>
      </c>
    </row>
    <row r="26" spans="2:20" ht="36" customHeight="1">
      <c r="B26" s="929"/>
      <c r="C26" s="909"/>
      <c r="D26" s="269" t="s">
        <v>821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1"/>
      <c r="R26" s="224" t="s">
        <v>837</v>
      </c>
      <c r="S26" s="223">
        <f t="shared" si="6"/>
        <v>3</v>
      </c>
    </row>
    <row r="27" spans="2:20" ht="36" customHeight="1">
      <c r="B27" s="928">
        <f>B25+1</f>
        <v>46306</v>
      </c>
      <c r="C27" s="908">
        <f t="shared" ref="C27" si="12">B27</f>
        <v>46306</v>
      </c>
      <c r="D27" s="264" t="s">
        <v>819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1"/>
      <c r="R27" s="224" t="s">
        <v>822</v>
      </c>
      <c r="S27" s="223">
        <f t="shared" si="6"/>
        <v>100</v>
      </c>
    </row>
    <row r="28" spans="2:20" ht="36" customHeight="1">
      <c r="B28" s="929"/>
      <c r="C28" s="909"/>
      <c r="D28" s="269" t="s">
        <v>821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1"/>
      <c r="R28" s="224" t="s">
        <v>352</v>
      </c>
      <c r="S28" s="223">
        <f t="shared" si="6"/>
        <v>44</v>
      </c>
    </row>
    <row r="29" spans="2:20" ht="36" customHeight="1">
      <c r="B29" s="928">
        <f>B27+1</f>
        <v>46307</v>
      </c>
      <c r="C29" s="908">
        <f t="shared" ref="C29" si="13">B29</f>
        <v>46307</v>
      </c>
      <c r="D29" s="264" t="s">
        <v>819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838</v>
      </c>
      <c r="P29" s="901"/>
    </row>
    <row r="30" spans="2:20" ht="36" customHeight="1">
      <c r="B30" s="929"/>
      <c r="C30" s="909"/>
      <c r="D30" s="269" t="s">
        <v>821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1"/>
    </row>
    <row r="31" spans="2:20" ht="36" customHeight="1">
      <c r="B31" s="930">
        <f>B29+1</f>
        <v>46308</v>
      </c>
      <c r="C31" s="904">
        <f t="shared" ref="C31" si="14">B31</f>
        <v>46308</v>
      </c>
      <c r="D31" s="258" t="s">
        <v>819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1">
        <f>P23+1</f>
        <v>8</v>
      </c>
    </row>
    <row r="32" spans="2:20" ht="36" customHeight="1">
      <c r="B32" s="931"/>
      <c r="C32" s="905"/>
      <c r="D32" s="261" t="s">
        <v>821</v>
      </c>
      <c r="E32" s="312" t="s">
        <v>822</v>
      </c>
      <c r="F32" s="434"/>
      <c r="G32" s="312" t="s">
        <v>822</v>
      </c>
      <c r="H32" s="434"/>
      <c r="I32" s="312" t="s">
        <v>822</v>
      </c>
      <c r="J32" s="434"/>
      <c r="K32" s="312" t="s">
        <v>822</v>
      </c>
      <c r="L32" s="435"/>
      <c r="M32" s="247"/>
      <c r="N32" s="260"/>
      <c r="O32" s="257"/>
      <c r="P32" s="901"/>
    </row>
    <row r="33" spans="2:16" ht="36" customHeight="1">
      <c r="B33" s="930">
        <f>B31+1</f>
        <v>46309</v>
      </c>
      <c r="C33" s="904">
        <f t="shared" ref="C33" si="15">B33</f>
        <v>46309</v>
      </c>
      <c r="D33" s="275" t="s">
        <v>819</v>
      </c>
      <c r="E33" s="312" t="s">
        <v>823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574</v>
      </c>
      <c r="P33" s="901">
        <f>P31+1</f>
        <v>9</v>
      </c>
    </row>
    <row r="34" spans="2:16" ht="36" customHeight="1">
      <c r="B34" s="931"/>
      <c r="C34" s="905"/>
      <c r="D34" s="275" t="s">
        <v>821</v>
      </c>
      <c r="E34" s="312" t="s">
        <v>822</v>
      </c>
      <c r="F34" s="434"/>
      <c r="G34" s="312" t="s">
        <v>822</v>
      </c>
      <c r="H34" s="434"/>
      <c r="I34" s="312" t="s">
        <v>822</v>
      </c>
      <c r="J34" s="434"/>
      <c r="K34" s="312" t="s">
        <v>822</v>
      </c>
      <c r="L34" s="435"/>
      <c r="M34" s="312"/>
      <c r="N34" s="436"/>
      <c r="O34" s="373"/>
      <c r="P34" s="901"/>
    </row>
    <row r="35" spans="2:16" ht="36" customHeight="1">
      <c r="B35" s="930">
        <f>B33+1</f>
        <v>46310</v>
      </c>
      <c r="C35" s="904">
        <f t="shared" ref="C35" si="16">B35</f>
        <v>46310</v>
      </c>
      <c r="D35" s="275" t="s">
        <v>819</v>
      </c>
      <c r="E35" s="312" t="s">
        <v>823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1">
        <f>P33+1</f>
        <v>10</v>
      </c>
    </row>
    <row r="36" spans="2:16" ht="36" customHeight="1">
      <c r="B36" s="931"/>
      <c r="C36" s="905"/>
      <c r="D36" s="258" t="s">
        <v>821</v>
      </c>
      <c r="E36" s="312" t="s">
        <v>822</v>
      </c>
      <c r="F36" s="434"/>
      <c r="G36" s="312" t="s">
        <v>822</v>
      </c>
      <c r="H36" s="434"/>
      <c r="I36" s="312" t="s">
        <v>822</v>
      </c>
      <c r="J36" s="434"/>
      <c r="K36" s="312" t="s">
        <v>822</v>
      </c>
      <c r="L36" s="435"/>
      <c r="M36" s="312"/>
      <c r="N36" s="436"/>
      <c r="O36" s="373"/>
      <c r="P36" s="901"/>
    </row>
    <row r="37" spans="2:16" ht="36" customHeight="1">
      <c r="B37" s="930">
        <f>B35+1</f>
        <v>46311</v>
      </c>
      <c r="C37" s="904">
        <f t="shared" ref="C37" si="17">B37</f>
        <v>46311</v>
      </c>
      <c r="D37" s="258" t="s">
        <v>819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1">
        <f t="shared" ref="P37" si="18">P35+1</f>
        <v>11</v>
      </c>
    </row>
    <row r="38" spans="2:16" ht="36" customHeight="1">
      <c r="B38" s="931"/>
      <c r="C38" s="905"/>
      <c r="D38" s="261" t="s">
        <v>821</v>
      </c>
      <c r="E38" s="312" t="s">
        <v>839</v>
      </c>
      <c r="F38" s="434"/>
      <c r="G38" s="312" t="s">
        <v>839</v>
      </c>
      <c r="H38" s="434"/>
      <c r="I38" s="312" t="s">
        <v>839</v>
      </c>
      <c r="J38" s="434"/>
      <c r="K38" s="312" t="s">
        <v>839</v>
      </c>
      <c r="L38" s="435"/>
      <c r="M38" s="312"/>
      <c r="N38" s="436"/>
      <c r="O38" s="437"/>
      <c r="P38" s="901"/>
    </row>
    <row r="39" spans="2:16" ht="36" customHeight="1">
      <c r="B39" s="928">
        <f>B37+1</f>
        <v>46312</v>
      </c>
      <c r="C39" s="908">
        <f t="shared" ref="C39" si="19">B39</f>
        <v>46312</v>
      </c>
      <c r="D39" s="264" t="s">
        <v>819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1"/>
    </row>
    <row r="40" spans="2:16" ht="36" customHeight="1">
      <c r="B40" s="929"/>
      <c r="C40" s="909"/>
      <c r="D40" s="269" t="s">
        <v>821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1"/>
    </row>
    <row r="41" spans="2:16" ht="36" customHeight="1">
      <c r="B41" s="928">
        <f>B39+1</f>
        <v>46313</v>
      </c>
      <c r="C41" s="908">
        <f t="shared" ref="C41" si="20">B41</f>
        <v>46313</v>
      </c>
      <c r="D41" s="264" t="s">
        <v>819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1"/>
    </row>
    <row r="42" spans="2:16" ht="36" customHeight="1">
      <c r="B42" s="929"/>
      <c r="C42" s="909"/>
      <c r="D42" s="269" t="s">
        <v>821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1"/>
    </row>
    <row r="43" spans="2:16" ht="36" customHeight="1">
      <c r="B43" s="930">
        <f>B41+1</f>
        <v>46314</v>
      </c>
      <c r="C43" s="904">
        <f t="shared" ref="C43" si="21">B43</f>
        <v>46314</v>
      </c>
      <c r="D43" s="258" t="s">
        <v>819</v>
      </c>
      <c r="E43" s="247" t="s">
        <v>823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1">
        <f>P37+1</f>
        <v>12</v>
      </c>
    </row>
    <row r="44" spans="2:16" ht="36" customHeight="1">
      <c r="B44" s="931"/>
      <c r="C44" s="905"/>
      <c r="D44" s="261" t="s">
        <v>821</v>
      </c>
      <c r="E44" s="312" t="s">
        <v>822</v>
      </c>
      <c r="F44" s="434"/>
      <c r="G44" s="312" t="s">
        <v>822</v>
      </c>
      <c r="H44" s="434"/>
      <c r="I44" s="312" t="s">
        <v>822</v>
      </c>
      <c r="J44" s="434"/>
      <c r="K44" s="312" t="s">
        <v>822</v>
      </c>
      <c r="L44" s="435"/>
      <c r="M44" s="247"/>
      <c r="N44" s="262"/>
      <c r="O44" s="257"/>
      <c r="P44" s="901"/>
    </row>
    <row r="45" spans="2:16" ht="36" customHeight="1">
      <c r="B45" s="930">
        <f>B43+1</f>
        <v>46315</v>
      </c>
      <c r="C45" s="904">
        <f t="shared" ref="C45" si="22">B45</f>
        <v>46315</v>
      </c>
      <c r="D45" s="258" t="s">
        <v>819</v>
      </c>
      <c r="E45" s="312"/>
      <c r="F45" s="249"/>
      <c r="G45" s="312"/>
      <c r="H45" s="438"/>
      <c r="I45" s="443"/>
      <c r="J45" s="262"/>
      <c r="K45" s="593" t="s">
        <v>584</v>
      </c>
      <c r="L45" s="439"/>
      <c r="M45" s="444"/>
      <c r="N45" s="262"/>
      <c r="O45" s="373"/>
      <c r="P45" s="901">
        <f>P43+1</f>
        <v>13</v>
      </c>
    </row>
    <row r="46" spans="2:16" ht="36" customHeight="1">
      <c r="B46" s="931"/>
      <c r="C46" s="905"/>
      <c r="D46" s="261" t="s">
        <v>821</v>
      </c>
      <c r="E46" s="312" t="s">
        <v>822</v>
      </c>
      <c r="F46" s="434"/>
      <c r="G46" s="312" t="s">
        <v>822</v>
      </c>
      <c r="H46" s="434"/>
      <c r="I46" s="312" t="s">
        <v>822</v>
      </c>
      <c r="J46" s="434"/>
      <c r="K46" s="312" t="s">
        <v>822</v>
      </c>
      <c r="L46" s="435"/>
      <c r="M46" s="312"/>
      <c r="N46" s="436"/>
      <c r="O46" s="437"/>
      <c r="P46" s="901"/>
    </row>
    <row r="47" spans="2:16" ht="36" customHeight="1">
      <c r="B47" s="930">
        <f>B45+1</f>
        <v>46316</v>
      </c>
      <c r="C47" s="904">
        <f t="shared" ref="C47" si="23">B47</f>
        <v>46316</v>
      </c>
      <c r="D47" s="275" t="s">
        <v>819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1">
        <f>P45+1</f>
        <v>14</v>
      </c>
    </row>
    <row r="48" spans="2:16" ht="36" customHeight="1">
      <c r="B48" s="931"/>
      <c r="C48" s="905"/>
      <c r="D48" s="275" t="s">
        <v>821</v>
      </c>
      <c r="E48" s="312" t="s">
        <v>839</v>
      </c>
      <c r="F48" s="434"/>
      <c r="G48" s="312" t="s">
        <v>839</v>
      </c>
      <c r="H48" s="434"/>
      <c r="I48" s="312" t="s">
        <v>839</v>
      </c>
      <c r="J48" s="434"/>
      <c r="K48" s="312" t="s">
        <v>839</v>
      </c>
      <c r="L48" s="435"/>
      <c r="M48" s="312"/>
      <c r="N48" s="436"/>
      <c r="O48" s="445"/>
      <c r="P48" s="901"/>
    </row>
    <row r="49" spans="2:16" ht="36" customHeight="1">
      <c r="B49" s="930">
        <f>B47+1</f>
        <v>46317</v>
      </c>
      <c r="C49" s="904">
        <f t="shared" ref="C49" si="24">B49</f>
        <v>46317</v>
      </c>
      <c r="D49" s="275" t="s">
        <v>819</v>
      </c>
      <c r="E49" s="312" t="s">
        <v>823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1">
        <f t="shared" ref="P49" si="25">P47+1</f>
        <v>15</v>
      </c>
    </row>
    <row r="50" spans="2:16" ht="36" customHeight="1">
      <c r="B50" s="931"/>
      <c r="C50" s="905"/>
      <c r="D50" s="258" t="s">
        <v>821</v>
      </c>
      <c r="E50" s="312" t="s">
        <v>822</v>
      </c>
      <c r="F50" s="434"/>
      <c r="G50" s="312" t="s">
        <v>822</v>
      </c>
      <c r="H50" s="434"/>
      <c r="I50" s="312" t="s">
        <v>822</v>
      </c>
      <c r="J50" s="434"/>
      <c r="K50" s="312" t="s">
        <v>822</v>
      </c>
      <c r="L50" s="435"/>
      <c r="M50" s="312"/>
      <c r="N50" s="436"/>
      <c r="O50" s="373"/>
      <c r="P50" s="901"/>
    </row>
    <row r="51" spans="2:16" ht="36" customHeight="1">
      <c r="B51" s="930">
        <f>B49+1</f>
        <v>46318</v>
      </c>
      <c r="C51" s="904">
        <f t="shared" ref="C51" si="26">B51</f>
        <v>46318</v>
      </c>
      <c r="D51" s="258" t="s">
        <v>819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1">
        <f t="shared" ref="P51" si="27">P49+1</f>
        <v>16</v>
      </c>
    </row>
    <row r="52" spans="2:16" ht="36" customHeight="1">
      <c r="B52" s="931"/>
      <c r="C52" s="905"/>
      <c r="D52" s="261" t="s">
        <v>821</v>
      </c>
      <c r="E52" s="312" t="s">
        <v>839</v>
      </c>
      <c r="F52" s="434"/>
      <c r="G52" s="312" t="s">
        <v>839</v>
      </c>
      <c r="H52" s="434"/>
      <c r="I52" s="312" t="s">
        <v>839</v>
      </c>
      <c r="J52" s="434"/>
      <c r="K52" s="312" t="s">
        <v>839</v>
      </c>
      <c r="L52" s="435"/>
      <c r="M52" s="312"/>
      <c r="N52" s="436"/>
      <c r="O52" s="437"/>
      <c r="P52" s="901"/>
    </row>
    <row r="53" spans="2:16" ht="36" customHeight="1">
      <c r="B53" s="928">
        <f>B51+1</f>
        <v>46319</v>
      </c>
      <c r="C53" s="908">
        <f t="shared" ref="C53" si="28">B53</f>
        <v>46319</v>
      </c>
      <c r="D53" s="264" t="s">
        <v>819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1"/>
    </row>
    <row r="54" spans="2:16" ht="36" customHeight="1">
      <c r="B54" s="929"/>
      <c r="C54" s="909"/>
      <c r="D54" s="269" t="s">
        <v>821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1"/>
    </row>
    <row r="55" spans="2:16" ht="36" customHeight="1">
      <c r="B55" s="928">
        <f>B53+1</f>
        <v>46320</v>
      </c>
      <c r="C55" s="908">
        <f t="shared" ref="C55" si="29">B55</f>
        <v>46320</v>
      </c>
      <c r="D55" s="264" t="s">
        <v>819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1"/>
    </row>
    <row r="56" spans="2:16" ht="36" customHeight="1">
      <c r="B56" s="929"/>
      <c r="C56" s="909"/>
      <c r="D56" s="269" t="s">
        <v>821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1"/>
    </row>
    <row r="57" spans="2:16" ht="36" customHeight="1">
      <c r="B57" s="930">
        <f>B55+1</f>
        <v>46321</v>
      </c>
      <c r="C57" s="904">
        <f t="shared" ref="C57" si="30">B57</f>
        <v>46321</v>
      </c>
      <c r="D57" s="258" t="s">
        <v>819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1">
        <f>P51+1</f>
        <v>17</v>
      </c>
    </row>
    <row r="58" spans="2:16" ht="36" customHeight="1">
      <c r="B58" s="931"/>
      <c r="C58" s="905"/>
      <c r="D58" s="261" t="s">
        <v>821</v>
      </c>
      <c r="E58" s="312" t="s">
        <v>839</v>
      </c>
      <c r="F58" s="434"/>
      <c r="G58" s="312" t="s">
        <v>839</v>
      </c>
      <c r="H58" s="434"/>
      <c r="I58" s="312" t="s">
        <v>839</v>
      </c>
      <c r="J58" s="434"/>
      <c r="K58" s="312" t="s">
        <v>839</v>
      </c>
      <c r="L58" s="435"/>
      <c r="M58" s="247"/>
      <c r="N58" s="260"/>
      <c r="O58" s="257"/>
      <c r="P58" s="901"/>
    </row>
    <row r="59" spans="2:16" ht="55.5" customHeight="1">
      <c r="B59" s="930">
        <f>B57+1</f>
        <v>46322</v>
      </c>
      <c r="C59" s="904">
        <f t="shared" ref="C59" si="31">B59</f>
        <v>46322</v>
      </c>
      <c r="D59" s="258" t="s">
        <v>819</v>
      </c>
      <c r="E59" s="312"/>
      <c r="F59" s="249"/>
      <c r="G59" s="312"/>
      <c r="H59" s="438"/>
      <c r="I59" s="64"/>
      <c r="J59" s="65"/>
      <c r="K59" s="583" t="s">
        <v>840</v>
      </c>
      <c r="L59" s="76"/>
      <c r="M59" s="446"/>
      <c r="N59" s="439"/>
      <c r="O59" s="584" t="s">
        <v>841</v>
      </c>
      <c r="P59" s="901">
        <f>P57+1</f>
        <v>18</v>
      </c>
    </row>
    <row r="60" spans="2:16" ht="36" customHeight="1">
      <c r="B60" s="931"/>
      <c r="C60" s="905"/>
      <c r="D60" s="261" t="s">
        <v>821</v>
      </c>
      <c r="E60" s="312" t="s">
        <v>822</v>
      </c>
      <c r="F60" s="434"/>
      <c r="G60" s="312" t="s">
        <v>822</v>
      </c>
      <c r="H60" s="434"/>
      <c r="I60" s="312" t="s">
        <v>822</v>
      </c>
      <c r="J60" s="434"/>
      <c r="K60" s="312" t="s">
        <v>822</v>
      </c>
      <c r="L60" s="435"/>
      <c r="M60" s="312"/>
      <c r="N60" s="439"/>
      <c r="O60" s="437"/>
      <c r="P60" s="901"/>
    </row>
    <row r="61" spans="2:16" ht="36" customHeight="1">
      <c r="B61" s="930">
        <f>B59+1</f>
        <v>46323</v>
      </c>
      <c r="C61" s="904">
        <f t="shared" ref="C61" si="32">B61</f>
        <v>46323</v>
      </c>
      <c r="D61" s="275" t="s">
        <v>819</v>
      </c>
      <c r="E61" s="312" t="s">
        <v>823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1">
        <f>P59+1</f>
        <v>19</v>
      </c>
    </row>
    <row r="62" spans="2:16" ht="36" customHeight="1">
      <c r="B62" s="931"/>
      <c r="C62" s="905"/>
      <c r="D62" s="275" t="s">
        <v>821</v>
      </c>
      <c r="E62" s="312" t="s">
        <v>822</v>
      </c>
      <c r="F62" s="434"/>
      <c r="G62" s="312" t="s">
        <v>822</v>
      </c>
      <c r="H62" s="434"/>
      <c r="I62" s="312" t="s">
        <v>822</v>
      </c>
      <c r="J62" s="434"/>
      <c r="K62" s="312" t="s">
        <v>822</v>
      </c>
      <c r="L62" s="435"/>
      <c r="M62" s="312"/>
      <c r="N62" s="439"/>
      <c r="O62" s="373"/>
      <c r="P62" s="901"/>
    </row>
    <row r="63" spans="2:16" ht="36" customHeight="1">
      <c r="B63" s="930">
        <f>B61+1</f>
        <v>46324</v>
      </c>
      <c r="C63" s="904">
        <f t="shared" ref="C63" si="33">B63</f>
        <v>46324</v>
      </c>
      <c r="D63" s="275" t="s">
        <v>819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1">
        <f t="shared" ref="P63" si="34">P61+1</f>
        <v>20</v>
      </c>
    </row>
    <row r="64" spans="2:16" ht="36" customHeight="1">
      <c r="B64" s="931"/>
      <c r="C64" s="905"/>
      <c r="D64" s="258" t="s">
        <v>821</v>
      </c>
      <c r="E64" s="312" t="s">
        <v>839</v>
      </c>
      <c r="F64" s="434"/>
      <c r="G64" s="312" t="s">
        <v>839</v>
      </c>
      <c r="H64" s="434"/>
      <c r="I64" s="312" t="s">
        <v>839</v>
      </c>
      <c r="J64" s="434"/>
      <c r="K64" s="312" t="s">
        <v>839</v>
      </c>
      <c r="L64" s="435"/>
      <c r="M64" s="312"/>
      <c r="N64" s="447"/>
      <c r="O64" s="373"/>
      <c r="P64" s="901"/>
    </row>
    <row r="65" spans="2:16" ht="36" customHeight="1">
      <c r="B65" s="930">
        <f t="shared" ref="B65" si="35">B63+1</f>
        <v>46325</v>
      </c>
      <c r="C65" s="904">
        <f t="shared" ref="C65" si="36">B65</f>
        <v>46325</v>
      </c>
      <c r="D65" s="258" t="s">
        <v>819</v>
      </c>
      <c r="E65" s="312" t="s">
        <v>842</v>
      </c>
      <c r="F65" s="249" t="s">
        <v>777</v>
      </c>
      <c r="G65" s="312" t="s">
        <v>842</v>
      </c>
      <c r="H65" s="249" t="s">
        <v>777</v>
      </c>
      <c r="I65" s="312" t="s">
        <v>842</v>
      </c>
      <c r="J65" s="249" t="s">
        <v>777</v>
      </c>
      <c r="K65" s="312" t="s">
        <v>842</v>
      </c>
      <c r="L65" s="249" t="s">
        <v>777</v>
      </c>
      <c r="M65" s="449"/>
      <c r="N65" s="447"/>
      <c r="O65" s="373"/>
      <c r="P65" s="901">
        <f t="shared" ref="P65" si="37">P63+1</f>
        <v>21</v>
      </c>
    </row>
    <row r="66" spans="2:16" ht="36" customHeight="1">
      <c r="B66" s="931"/>
      <c r="C66" s="905"/>
      <c r="D66" s="261" t="s">
        <v>821</v>
      </c>
      <c r="E66" s="312" t="s">
        <v>839</v>
      </c>
      <c r="F66" s="434"/>
      <c r="G66" s="312" t="s">
        <v>839</v>
      </c>
      <c r="H66" s="434"/>
      <c r="I66" s="312" t="s">
        <v>839</v>
      </c>
      <c r="J66" s="434"/>
      <c r="K66" s="312" t="s">
        <v>839</v>
      </c>
      <c r="L66" s="435"/>
      <c r="M66" s="312"/>
      <c r="N66" s="447"/>
      <c r="O66" s="437"/>
      <c r="P66" s="901"/>
    </row>
    <row r="67" spans="2:16" ht="36" customHeight="1">
      <c r="B67" s="936">
        <f>B65+1</f>
        <v>46326</v>
      </c>
      <c r="C67" s="908">
        <f t="shared" ref="C67" si="38">B67</f>
        <v>46326</v>
      </c>
      <c r="D67" s="264" t="s">
        <v>819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1"/>
    </row>
    <row r="68" spans="2:16" ht="36" customHeight="1">
      <c r="B68" s="937"/>
      <c r="C68" s="938"/>
      <c r="D68" s="335" t="s">
        <v>821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1"/>
    </row>
    <row r="69" spans="2:16" ht="27" customHeight="1">
      <c r="B69" s="295"/>
      <c r="P69" s="901" t="str">
        <f t="shared" ref="P69" si="39">IF(B69="","",WEEKDAY(B69))</f>
        <v/>
      </c>
    </row>
    <row r="70" spans="2:16" ht="27" customHeight="1" thickBot="1">
      <c r="B70" s="296" t="s">
        <v>843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1"/>
    </row>
    <row r="71" spans="2:16" ht="18" customHeight="1">
      <c r="B71" s="912" t="s">
        <v>530</v>
      </c>
      <c r="C71" s="914" t="s">
        <v>531</v>
      </c>
      <c r="D71" s="240"/>
      <c r="E71" s="58" t="s">
        <v>532</v>
      </c>
      <c r="F71" s="889" t="s">
        <v>533</v>
      </c>
      <c r="G71" s="58" t="s">
        <v>534</v>
      </c>
      <c r="H71" s="889" t="s">
        <v>533</v>
      </c>
      <c r="I71" s="241" t="s">
        <v>535</v>
      </c>
      <c r="J71" s="916" t="s">
        <v>533</v>
      </c>
      <c r="K71" s="241" t="s">
        <v>536</v>
      </c>
      <c r="L71" s="916" t="s">
        <v>533</v>
      </c>
      <c r="M71" s="241" t="s">
        <v>537</v>
      </c>
      <c r="N71" s="916" t="s">
        <v>533</v>
      </c>
      <c r="O71" s="242" t="s">
        <v>538</v>
      </c>
      <c r="P71" s="901"/>
    </row>
    <row r="72" spans="2:16" ht="18" customHeight="1" thickBot="1">
      <c r="B72" s="913"/>
      <c r="C72" s="915"/>
      <c r="D72" s="243"/>
      <c r="E72" s="60" t="s">
        <v>539</v>
      </c>
      <c r="F72" s="890"/>
      <c r="G72" s="60" t="s">
        <v>540</v>
      </c>
      <c r="H72" s="890"/>
      <c r="I72" s="244" t="s">
        <v>541</v>
      </c>
      <c r="J72" s="917"/>
      <c r="K72" s="244" t="s">
        <v>542</v>
      </c>
      <c r="L72" s="917"/>
      <c r="M72" s="244" t="s">
        <v>543</v>
      </c>
      <c r="N72" s="917"/>
      <c r="O72" s="245"/>
      <c r="P72" s="901"/>
    </row>
    <row r="73" spans="2:16" ht="36" customHeight="1">
      <c r="B73" s="935">
        <f>B67+1</f>
        <v>46327</v>
      </c>
      <c r="C73" s="925">
        <f>B73</f>
        <v>46327</v>
      </c>
      <c r="D73" s="300" t="s">
        <v>819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1"/>
    </row>
    <row r="74" spans="2:16" ht="36" customHeight="1">
      <c r="B74" s="929"/>
      <c r="C74" s="909"/>
      <c r="D74" s="300" t="s">
        <v>821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1"/>
    </row>
    <row r="75" spans="2:16" ht="36" customHeight="1">
      <c r="B75" s="930">
        <f>B73+1</f>
        <v>46328</v>
      </c>
      <c r="C75" s="904">
        <f>B75</f>
        <v>46328</v>
      </c>
      <c r="D75" s="275" t="s">
        <v>819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600</v>
      </c>
      <c r="P75" s="901">
        <f>P65+1</f>
        <v>22</v>
      </c>
    </row>
    <row r="76" spans="2:16" ht="36" customHeight="1">
      <c r="B76" s="931"/>
      <c r="C76" s="905"/>
      <c r="D76" s="246" t="s">
        <v>821</v>
      </c>
      <c r="E76" s="312" t="s">
        <v>844</v>
      </c>
      <c r="F76" s="434"/>
      <c r="G76" s="312" t="s">
        <v>844</v>
      </c>
      <c r="H76" s="434"/>
      <c r="I76" s="312" t="s">
        <v>844</v>
      </c>
      <c r="J76" s="434"/>
      <c r="K76" s="312" t="s">
        <v>844</v>
      </c>
      <c r="L76" s="435"/>
      <c r="M76" s="247"/>
      <c r="N76" s="260"/>
      <c r="O76" s="263"/>
      <c r="P76" s="901"/>
    </row>
    <row r="77" spans="2:16" ht="36" customHeight="1">
      <c r="B77" s="928">
        <f>B75+1</f>
        <v>46329</v>
      </c>
      <c r="C77" s="908">
        <f t="shared" ref="C77" si="40">B77</f>
        <v>46329</v>
      </c>
      <c r="D77" s="300" t="s">
        <v>819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845</v>
      </c>
      <c r="P77" s="901"/>
    </row>
    <row r="78" spans="2:16" ht="36" customHeight="1">
      <c r="B78" s="929"/>
      <c r="C78" s="909"/>
      <c r="D78" s="300" t="s">
        <v>821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1"/>
    </row>
    <row r="79" spans="2:16" ht="36" customHeight="1">
      <c r="B79" s="930">
        <f>B77+1</f>
        <v>46330</v>
      </c>
      <c r="C79" s="904">
        <f t="shared" ref="C79" si="41">B79</f>
        <v>46330</v>
      </c>
      <c r="D79" s="275" t="s">
        <v>819</v>
      </c>
      <c r="E79" s="312" t="s">
        <v>846</v>
      </c>
      <c r="F79" s="438" t="s">
        <v>847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1">
        <f>P75+1</f>
        <v>23</v>
      </c>
    </row>
    <row r="80" spans="2:16" ht="36" customHeight="1">
      <c r="B80" s="931"/>
      <c r="C80" s="905"/>
      <c r="D80" s="275" t="s">
        <v>821</v>
      </c>
      <c r="E80" s="312" t="s">
        <v>844</v>
      </c>
      <c r="F80" s="438"/>
      <c r="G80" s="312" t="s">
        <v>844</v>
      </c>
      <c r="H80" s="438"/>
      <c r="I80" s="312" t="s">
        <v>844</v>
      </c>
      <c r="J80" s="438"/>
      <c r="K80" s="312" t="s">
        <v>844</v>
      </c>
      <c r="L80" s="439"/>
      <c r="M80" s="312"/>
      <c r="N80" s="439"/>
      <c r="O80" s="263"/>
      <c r="P80" s="901"/>
    </row>
    <row r="81" spans="2:16" ht="36" customHeight="1">
      <c r="B81" s="930">
        <f>B79+1</f>
        <v>46331</v>
      </c>
      <c r="C81" s="904">
        <f t="shared" ref="C81" si="42">B81</f>
        <v>46331</v>
      </c>
      <c r="D81" s="275" t="s">
        <v>819</v>
      </c>
      <c r="E81" s="312"/>
      <c r="F81" s="438"/>
      <c r="G81" s="312"/>
      <c r="H81" s="438"/>
      <c r="I81" s="64"/>
      <c r="J81" s="65"/>
      <c r="K81" s="583" t="s">
        <v>848</v>
      </c>
      <c r="L81" s="76"/>
      <c r="M81" s="312"/>
      <c r="N81" s="440"/>
      <c r="O81" s="263"/>
      <c r="P81" s="901">
        <f>P79+1</f>
        <v>24</v>
      </c>
    </row>
    <row r="82" spans="2:16" ht="36" customHeight="1">
      <c r="B82" s="931"/>
      <c r="C82" s="905"/>
      <c r="D82" s="275" t="s">
        <v>821</v>
      </c>
      <c r="E82" s="312" t="s">
        <v>844</v>
      </c>
      <c r="F82" s="438"/>
      <c r="G82" s="312" t="s">
        <v>844</v>
      </c>
      <c r="H82" s="438"/>
      <c r="I82" s="312" t="s">
        <v>844</v>
      </c>
      <c r="J82" s="438"/>
      <c r="K82" s="312" t="s">
        <v>844</v>
      </c>
      <c r="L82" s="439"/>
      <c r="M82" s="312"/>
      <c r="N82" s="439"/>
      <c r="O82" s="263"/>
      <c r="P82" s="901"/>
    </row>
    <row r="83" spans="2:16" ht="36" customHeight="1">
      <c r="B83" s="930">
        <f>B81+1</f>
        <v>46332</v>
      </c>
      <c r="C83" s="904">
        <f t="shared" ref="C83" si="43">B83</f>
        <v>46332</v>
      </c>
      <c r="D83" s="275" t="s">
        <v>819</v>
      </c>
      <c r="E83" s="312" t="s">
        <v>849</v>
      </c>
      <c r="F83" s="249" t="s">
        <v>850</v>
      </c>
      <c r="G83" s="312" t="s">
        <v>849</v>
      </c>
      <c r="H83" s="249" t="s">
        <v>850</v>
      </c>
      <c r="I83" s="322" t="s">
        <v>849</v>
      </c>
      <c r="J83" s="65" t="s">
        <v>850</v>
      </c>
      <c r="K83" s="322" t="s">
        <v>849</v>
      </c>
      <c r="L83" s="76" t="s">
        <v>850</v>
      </c>
      <c r="M83" s="312"/>
      <c r="N83" s="438"/>
      <c r="O83" s="263"/>
      <c r="P83" s="901">
        <f t="shared" ref="P83" si="44">P81+1</f>
        <v>25</v>
      </c>
    </row>
    <row r="84" spans="2:16" ht="36" customHeight="1">
      <c r="B84" s="931"/>
      <c r="C84" s="905"/>
      <c r="D84" s="246" t="s">
        <v>821</v>
      </c>
      <c r="E84" s="312" t="s">
        <v>844</v>
      </c>
      <c r="F84" s="438"/>
      <c r="G84" s="312" t="s">
        <v>844</v>
      </c>
      <c r="H84" s="438"/>
      <c r="I84" s="312" t="s">
        <v>844</v>
      </c>
      <c r="J84" s="438"/>
      <c r="K84" s="312" t="s">
        <v>844</v>
      </c>
      <c r="L84" s="439"/>
      <c r="M84" s="312"/>
      <c r="N84" s="439"/>
      <c r="O84" s="263"/>
      <c r="P84" s="901"/>
    </row>
    <row r="85" spans="2:16" ht="36" customHeight="1">
      <c r="B85" s="928">
        <f>B83+1</f>
        <v>46333</v>
      </c>
      <c r="C85" s="908">
        <f t="shared" ref="C85" si="45">B85</f>
        <v>46333</v>
      </c>
      <c r="D85" s="308" t="s">
        <v>819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1"/>
    </row>
    <row r="86" spans="2:16" ht="36" customHeight="1">
      <c r="B86" s="929"/>
      <c r="C86" s="909"/>
      <c r="D86" s="300" t="s">
        <v>821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1"/>
    </row>
    <row r="87" spans="2:16" ht="36" customHeight="1">
      <c r="B87" s="928">
        <f>B85+1</f>
        <v>46334</v>
      </c>
      <c r="C87" s="908">
        <f t="shared" ref="C87" si="46">B87</f>
        <v>46334</v>
      </c>
      <c r="D87" s="308" t="s">
        <v>819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1"/>
    </row>
    <row r="88" spans="2:16" ht="36" customHeight="1">
      <c r="B88" s="929"/>
      <c r="C88" s="909"/>
      <c r="D88" s="300" t="s">
        <v>821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1"/>
    </row>
    <row r="89" spans="2:16" ht="36" customHeight="1">
      <c r="B89" s="930">
        <f>B87+1</f>
        <v>46335</v>
      </c>
      <c r="C89" s="904">
        <f t="shared" ref="C89" si="47">B89</f>
        <v>46335</v>
      </c>
      <c r="D89" s="275" t="s">
        <v>819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1">
        <f>P83+1</f>
        <v>26</v>
      </c>
    </row>
    <row r="90" spans="2:16" ht="36" customHeight="1">
      <c r="B90" s="931"/>
      <c r="C90" s="905"/>
      <c r="D90" s="246" t="s">
        <v>821</v>
      </c>
      <c r="E90" s="247" t="s">
        <v>352</v>
      </c>
      <c r="F90" s="249"/>
      <c r="G90" s="247" t="s">
        <v>352</v>
      </c>
      <c r="H90" s="249"/>
      <c r="I90" s="247" t="s">
        <v>352</v>
      </c>
      <c r="J90" s="249"/>
      <c r="K90" s="247" t="s">
        <v>352</v>
      </c>
      <c r="L90" s="249"/>
      <c r="M90" s="247"/>
      <c r="N90" s="260"/>
      <c r="O90" s="263"/>
      <c r="P90" s="901"/>
    </row>
    <row r="91" spans="2:16" ht="36" customHeight="1">
      <c r="B91" s="930">
        <f>B89+1</f>
        <v>46336</v>
      </c>
      <c r="C91" s="904">
        <f t="shared" ref="C91:C131" si="48">B91</f>
        <v>46336</v>
      </c>
      <c r="D91" s="275" t="s">
        <v>819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1">
        <f>P89+1</f>
        <v>27</v>
      </c>
    </row>
    <row r="92" spans="2:16" ht="36" customHeight="1">
      <c r="B92" s="931"/>
      <c r="C92" s="905"/>
      <c r="D92" s="246" t="s">
        <v>821</v>
      </c>
      <c r="E92" s="247" t="s">
        <v>352</v>
      </c>
      <c r="F92" s="249"/>
      <c r="G92" s="247" t="s">
        <v>352</v>
      </c>
      <c r="H92" s="249"/>
      <c r="I92" s="247" t="s">
        <v>352</v>
      </c>
      <c r="J92" s="249"/>
      <c r="K92" s="247" t="s">
        <v>352</v>
      </c>
      <c r="L92" s="249"/>
      <c r="M92" s="312"/>
      <c r="N92" s="439"/>
      <c r="O92" s="263"/>
      <c r="P92" s="901"/>
    </row>
    <row r="93" spans="2:16" ht="36" customHeight="1">
      <c r="B93" s="930">
        <f>B91+1</f>
        <v>46337</v>
      </c>
      <c r="C93" s="904">
        <f t="shared" si="48"/>
        <v>46337</v>
      </c>
      <c r="D93" s="275" t="s">
        <v>819</v>
      </c>
      <c r="E93" s="312" t="s">
        <v>846</v>
      </c>
      <c r="F93" s="249" t="s">
        <v>851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1">
        <f>P91+1</f>
        <v>28</v>
      </c>
    </row>
    <row r="94" spans="2:16" ht="36" customHeight="1">
      <c r="B94" s="931"/>
      <c r="C94" s="905"/>
      <c r="D94" s="275" t="s">
        <v>821</v>
      </c>
      <c r="E94" s="247" t="s">
        <v>352</v>
      </c>
      <c r="F94" s="249"/>
      <c r="G94" s="247" t="s">
        <v>352</v>
      </c>
      <c r="H94" s="249"/>
      <c r="I94" s="247" t="s">
        <v>352</v>
      </c>
      <c r="J94" s="249"/>
      <c r="K94" s="247" t="s">
        <v>352</v>
      </c>
      <c r="L94" s="249"/>
      <c r="M94" s="312"/>
      <c r="N94" s="439"/>
      <c r="O94" s="263"/>
      <c r="P94" s="901"/>
    </row>
    <row r="95" spans="2:16" ht="36" customHeight="1">
      <c r="B95" s="930">
        <f>B93+1</f>
        <v>46338</v>
      </c>
      <c r="C95" s="904">
        <f t="shared" si="48"/>
        <v>46338</v>
      </c>
      <c r="D95" s="275" t="s">
        <v>819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1">
        <f t="shared" ref="P95" si="49">P93+1</f>
        <v>29</v>
      </c>
    </row>
    <row r="96" spans="2:16" ht="36" customHeight="1">
      <c r="B96" s="931"/>
      <c r="C96" s="905"/>
      <c r="D96" s="275" t="s">
        <v>821</v>
      </c>
      <c r="E96" s="247" t="s">
        <v>852</v>
      </c>
      <c r="F96" s="249"/>
      <c r="G96" s="247" t="s">
        <v>852</v>
      </c>
      <c r="H96" s="249"/>
      <c r="I96" s="247" t="s">
        <v>852</v>
      </c>
      <c r="J96" s="249"/>
      <c r="K96" s="247" t="s">
        <v>852</v>
      </c>
      <c r="L96" s="249"/>
      <c r="M96" s="312"/>
      <c r="N96" s="439"/>
      <c r="O96" s="263"/>
      <c r="P96" s="901"/>
    </row>
    <row r="97" spans="2:16" ht="36" customHeight="1">
      <c r="B97" s="930">
        <f>B95+1</f>
        <v>46339</v>
      </c>
      <c r="C97" s="904">
        <f t="shared" si="48"/>
        <v>46339</v>
      </c>
      <c r="D97" s="275" t="s">
        <v>819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1">
        <f t="shared" ref="P97" si="50">P95+1</f>
        <v>30</v>
      </c>
    </row>
    <row r="98" spans="2:16" ht="36" customHeight="1">
      <c r="B98" s="931"/>
      <c r="C98" s="905"/>
      <c r="D98" s="246" t="s">
        <v>821</v>
      </c>
      <c r="E98" s="247" t="s">
        <v>852</v>
      </c>
      <c r="F98" s="481">
        <v>304</v>
      </c>
      <c r="G98" s="247" t="s">
        <v>852</v>
      </c>
      <c r="H98" s="481">
        <v>304</v>
      </c>
      <c r="I98" s="247" t="s">
        <v>852</v>
      </c>
      <c r="J98" s="249"/>
      <c r="K98" s="247" t="s">
        <v>852</v>
      </c>
      <c r="L98" s="249"/>
      <c r="M98" s="312"/>
      <c r="N98" s="439"/>
      <c r="O98" s="263"/>
      <c r="P98" s="901"/>
    </row>
    <row r="99" spans="2:16" ht="36" customHeight="1">
      <c r="B99" s="928">
        <f>B97+1</f>
        <v>46340</v>
      </c>
      <c r="C99" s="908">
        <f t="shared" si="48"/>
        <v>46340</v>
      </c>
      <c r="D99" s="308" t="s">
        <v>819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1"/>
    </row>
    <row r="100" spans="2:16" ht="36" customHeight="1">
      <c r="B100" s="929"/>
      <c r="C100" s="909"/>
      <c r="D100" s="300" t="s">
        <v>821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1"/>
    </row>
    <row r="101" spans="2:16" ht="36" customHeight="1">
      <c r="B101" s="928">
        <f>B99+1</f>
        <v>46341</v>
      </c>
      <c r="C101" s="908">
        <f t="shared" si="48"/>
        <v>46341</v>
      </c>
      <c r="D101" s="308" t="s">
        <v>819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1"/>
    </row>
    <row r="102" spans="2:16" ht="36" customHeight="1">
      <c r="B102" s="929"/>
      <c r="C102" s="909"/>
      <c r="D102" s="300" t="s">
        <v>821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1"/>
    </row>
    <row r="103" spans="2:16" ht="36" customHeight="1">
      <c r="B103" s="930">
        <f>B101+1</f>
        <v>46342</v>
      </c>
      <c r="C103" s="904">
        <f t="shared" si="48"/>
        <v>46342</v>
      </c>
      <c r="D103" s="275" t="s">
        <v>819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1">
        <f>P97+1</f>
        <v>31</v>
      </c>
    </row>
    <row r="104" spans="2:16" ht="36" customHeight="1">
      <c r="B104" s="931"/>
      <c r="C104" s="905"/>
      <c r="D104" s="246" t="s">
        <v>821</v>
      </c>
      <c r="E104" s="247" t="s">
        <v>352</v>
      </c>
      <c r="F104" s="249"/>
      <c r="G104" s="247" t="s">
        <v>352</v>
      </c>
      <c r="H104" s="249"/>
      <c r="I104" s="247" t="s">
        <v>352</v>
      </c>
      <c r="J104" s="249"/>
      <c r="K104" s="247" t="s">
        <v>352</v>
      </c>
      <c r="L104" s="249"/>
      <c r="M104" s="247"/>
      <c r="N104" s="260"/>
      <c r="O104" s="263"/>
      <c r="P104" s="901"/>
    </row>
    <row r="105" spans="2:16" ht="36" customHeight="1">
      <c r="B105" s="930">
        <f>B103+1</f>
        <v>46343</v>
      </c>
      <c r="C105" s="904">
        <f t="shared" si="48"/>
        <v>46343</v>
      </c>
      <c r="D105" s="275" t="s">
        <v>819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1">
        <f>P103+1</f>
        <v>32</v>
      </c>
    </row>
    <row r="106" spans="2:16" ht="36" customHeight="1">
      <c r="B106" s="931"/>
      <c r="C106" s="905"/>
      <c r="D106" s="246" t="s">
        <v>821</v>
      </c>
      <c r="E106" s="247" t="s">
        <v>852</v>
      </c>
      <c r="F106" s="249"/>
      <c r="G106" s="247" t="s">
        <v>852</v>
      </c>
      <c r="H106" s="249"/>
      <c r="I106" s="247" t="s">
        <v>852</v>
      </c>
      <c r="J106" s="249"/>
      <c r="K106" s="247" t="s">
        <v>852</v>
      </c>
      <c r="L106" s="249"/>
      <c r="M106" s="312"/>
      <c r="N106" s="439"/>
      <c r="O106" s="263"/>
      <c r="P106" s="901"/>
    </row>
    <row r="107" spans="2:16" ht="36" customHeight="1">
      <c r="B107" s="930">
        <f>B105+1</f>
        <v>46344</v>
      </c>
      <c r="C107" s="904">
        <f t="shared" si="48"/>
        <v>46344</v>
      </c>
      <c r="D107" s="275" t="s">
        <v>819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1">
        <f>P105+1</f>
        <v>33</v>
      </c>
    </row>
    <row r="108" spans="2:16" ht="36" customHeight="1">
      <c r="B108" s="931"/>
      <c r="C108" s="905"/>
      <c r="D108" s="275" t="s">
        <v>821</v>
      </c>
      <c r="E108" s="247" t="s">
        <v>852</v>
      </c>
      <c r="F108" s="249"/>
      <c r="G108" s="247" t="s">
        <v>852</v>
      </c>
      <c r="H108" s="249"/>
      <c r="I108" s="247" t="s">
        <v>852</v>
      </c>
      <c r="J108" s="249"/>
      <c r="K108" s="247" t="s">
        <v>852</v>
      </c>
      <c r="L108" s="249"/>
      <c r="M108" s="312"/>
      <c r="N108" s="439"/>
      <c r="O108" s="263"/>
      <c r="P108" s="901"/>
    </row>
    <row r="109" spans="2:16" ht="36" customHeight="1">
      <c r="B109" s="930">
        <f>B107+1</f>
        <v>46345</v>
      </c>
      <c r="C109" s="904">
        <f t="shared" si="48"/>
        <v>46345</v>
      </c>
      <c r="D109" s="275" t="s">
        <v>819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1">
        <f t="shared" ref="P109" si="51">P107+1</f>
        <v>34</v>
      </c>
    </row>
    <row r="110" spans="2:16" ht="36" customHeight="1">
      <c r="B110" s="931"/>
      <c r="C110" s="905"/>
      <c r="D110" s="275" t="s">
        <v>821</v>
      </c>
      <c r="E110" s="247" t="s">
        <v>852</v>
      </c>
      <c r="F110" s="249"/>
      <c r="G110" s="247" t="s">
        <v>852</v>
      </c>
      <c r="H110" s="249"/>
      <c r="I110" s="247" t="s">
        <v>852</v>
      </c>
      <c r="J110" s="249"/>
      <c r="K110" s="247" t="s">
        <v>852</v>
      </c>
      <c r="L110" s="249"/>
      <c r="M110" s="312"/>
      <c r="N110" s="439"/>
      <c r="O110" s="263"/>
      <c r="P110" s="901"/>
    </row>
    <row r="111" spans="2:16" ht="36" customHeight="1">
      <c r="B111" s="930">
        <f>B109+1</f>
        <v>46346</v>
      </c>
      <c r="C111" s="904">
        <f t="shared" si="48"/>
        <v>46346</v>
      </c>
      <c r="D111" s="275" t="s">
        <v>819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1">
        <f t="shared" ref="P111" si="52">P109+1</f>
        <v>35</v>
      </c>
    </row>
    <row r="112" spans="2:16" ht="36" customHeight="1">
      <c r="B112" s="931"/>
      <c r="C112" s="905"/>
      <c r="D112" s="246" t="s">
        <v>821</v>
      </c>
      <c r="E112" s="247" t="s">
        <v>852</v>
      </c>
      <c r="F112" s="249"/>
      <c r="G112" s="247" t="s">
        <v>852</v>
      </c>
      <c r="H112" s="249"/>
      <c r="I112" s="247" t="s">
        <v>852</v>
      </c>
      <c r="J112" s="414">
        <v>304</v>
      </c>
      <c r="K112" s="247" t="s">
        <v>852</v>
      </c>
      <c r="L112" s="414">
        <v>304</v>
      </c>
      <c r="M112" s="312"/>
      <c r="N112" s="439"/>
      <c r="O112" s="263"/>
      <c r="P112" s="901"/>
    </row>
    <row r="113" spans="2:16" ht="36" customHeight="1">
      <c r="B113" s="928">
        <f>B111+1</f>
        <v>46347</v>
      </c>
      <c r="C113" s="908">
        <f t="shared" si="48"/>
        <v>46347</v>
      </c>
      <c r="D113" s="308" t="s">
        <v>819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1"/>
    </row>
    <row r="114" spans="2:16" ht="36" customHeight="1">
      <c r="B114" s="929"/>
      <c r="C114" s="909"/>
      <c r="D114" s="300" t="s">
        <v>821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1"/>
    </row>
    <row r="115" spans="2:16" ht="36" customHeight="1">
      <c r="B115" s="928">
        <f>B113+1</f>
        <v>46348</v>
      </c>
      <c r="C115" s="908">
        <f t="shared" si="48"/>
        <v>46348</v>
      </c>
      <c r="D115" s="308" t="s">
        <v>819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1"/>
    </row>
    <row r="116" spans="2:16" ht="36" customHeight="1">
      <c r="B116" s="929"/>
      <c r="C116" s="909"/>
      <c r="D116" s="300" t="s">
        <v>821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1"/>
    </row>
    <row r="117" spans="2:16" ht="36" customHeight="1">
      <c r="B117" s="928">
        <f>B115+1</f>
        <v>46349</v>
      </c>
      <c r="C117" s="908">
        <f t="shared" si="48"/>
        <v>46349</v>
      </c>
      <c r="D117" s="308" t="s">
        <v>819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853</v>
      </c>
      <c r="P117" s="901"/>
    </row>
    <row r="118" spans="2:16" ht="36" customHeight="1">
      <c r="B118" s="929"/>
      <c r="C118" s="909"/>
      <c r="D118" s="308" t="s">
        <v>821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1"/>
    </row>
    <row r="119" spans="2:16" ht="36" customHeight="1">
      <c r="B119" s="930">
        <f>B117+1</f>
        <v>46350</v>
      </c>
      <c r="C119" s="904">
        <f t="shared" si="48"/>
        <v>46350</v>
      </c>
      <c r="D119" s="275" t="s">
        <v>819</v>
      </c>
      <c r="E119" s="259"/>
      <c r="F119" s="316"/>
      <c r="G119" s="259"/>
      <c r="H119" s="316"/>
      <c r="I119" s="247"/>
      <c r="J119" s="249"/>
      <c r="K119" s="247" t="s">
        <v>846</v>
      </c>
      <c r="L119" s="249" t="s">
        <v>854</v>
      </c>
      <c r="M119" s="247"/>
      <c r="N119" s="260"/>
      <c r="O119" s="263"/>
      <c r="P119" s="901">
        <f>P111+1</f>
        <v>36</v>
      </c>
    </row>
    <row r="120" spans="2:16" ht="36" customHeight="1">
      <c r="B120" s="931"/>
      <c r="C120" s="905"/>
      <c r="D120" s="246" t="s">
        <v>821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1"/>
    </row>
    <row r="121" spans="2:16" ht="36" customHeight="1">
      <c r="B121" s="930">
        <f>B119+1</f>
        <v>46351</v>
      </c>
      <c r="C121" s="904">
        <f t="shared" si="48"/>
        <v>46351</v>
      </c>
      <c r="D121" s="275" t="s">
        <v>819</v>
      </c>
      <c r="E121" s="247"/>
      <c r="F121" s="249"/>
      <c r="G121" s="247" t="s">
        <v>855</v>
      </c>
      <c r="H121" s="249">
        <v>301</v>
      </c>
      <c r="I121" s="247" t="s">
        <v>856</v>
      </c>
      <c r="J121" s="249">
        <v>301</v>
      </c>
      <c r="K121" s="247" t="s">
        <v>857</v>
      </c>
      <c r="L121" s="262">
        <v>301</v>
      </c>
      <c r="M121" s="247"/>
      <c r="N121" s="260"/>
      <c r="O121" s="263"/>
      <c r="P121" s="901">
        <f>P119+1</f>
        <v>37</v>
      </c>
    </row>
    <row r="122" spans="2:16" ht="36" customHeight="1">
      <c r="B122" s="931"/>
      <c r="C122" s="905"/>
      <c r="D122" s="275" t="s">
        <v>821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1"/>
    </row>
    <row r="123" spans="2:16" ht="36" customHeight="1">
      <c r="B123" s="930">
        <f>B121+1</f>
        <v>46352</v>
      </c>
      <c r="C123" s="904">
        <f t="shared" si="48"/>
        <v>46352</v>
      </c>
      <c r="D123" s="275" t="s">
        <v>819</v>
      </c>
      <c r="E123" s="247" t="s">
        <v>858</v>
      </c>
      <c r="F123" s="249" t="s">
        <v>658</v>
      </c>
      <c r="G123" s="247" t="s">
        <v>858</v>
      </c>
      <c r="H123" s="249" t="s">
        <v>658</v>
      </c>
      <c r="I123" s="247" t="s">
        <v>859</v>
      </c>
      <c r="J123" s="249">
        <v>301</v>
      </c>
      <c r="K123" s="247" t="s">
        <v>860</v>
      </c>
      <c r="L123" s="249">
        <v>301</v>
      </c>
      <c r="M123" s="273"/>
      <c r="N123" s="262"/>
      <c r="O123" s="263"/>
      <c r="P123" s="901">
        <f>P121+1</f>
        <v>38</v>
      </c>
    </row>
    <row r="124" spans="2:16" ht="36" customHeight="1">
      <c r="B124" s="931"/>
      <c r="C124" s="905"/>
      <c r="D124" s="275" t="s">
        <v>821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1"/>
    </row>
    <row r="125" spans="2:16" ht="36" customHeight="1">
      <c r="B125" s="930">
        <f t="shared" ref="B125" si="53">B123+1</f>
        <v>46353</v>
      </c>
      <c r="C125" s="904">
        <f t="shared" si="48"/>
        <v>46353</v>
      </c>
      <c r="D125" s="275" t="s">
        <v>819</v>
      </c>
      <c r="E125" s="285"/>
      <c r="F125" s="249"/>
      <c r="G125" s="322" t="s">
        <v>856</v>
      </c>
      <c r="H125" s="249">
        <v>301</v>
      </c>
      <c r="I125" s="248" t="s">
        <v>857</v>
      </c>
      <c r="J125" s="249">
        <v>301</v>
      </c>
      <c r="K125" s="248" t="s">
        <v>859</v>
      </c>
      <c r="L125" s="249">
        <v>301</v>
      </c>
      <c r="M125" s="248"/>
      <c r="N125" s="260"/>
      <c r="O125" s="323"/>
      <c r="P125" s="901">
        <f t="shared" ref="P125" si="54">P123+1</f>
        <v>39</v>
      </c>
    </row>
    <row r="126" spans="2:16" ht="36" customHeight="1">
      <c r="B126" s="931"/>
      <c r="C126" s="905"/>
      <c r="D126" s="275" t="s">
        <v>821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1"/>
    </row>
    <row r="127" spans="2:16" ht="36" customHeight="1">
      <c r="B127" s="928">
        <f>B125+1</f>
        <v>46354</v>
      </c>
      <c r="C127" s="908">
        <f t="shared" si="48"/>
        <v>46354</v>
      </c>
      <c r="D127" s="308" t="s">
        <v>819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1"/>
    </row>
    <row r="128" spans="2:16" ht="36" customHeight="1">
      <c r="B128" s="929"/>
      <c r="C128" s="909"/>
      <c r="D128" s="308" t="s">
        <v>821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1"/>
    </row>
    <row r="129" spans="2:16" ht="36" customHeight="1">
      <c r="B129" s="928">
        <f>B127+1</f>
        <v>46355</v>
      </c>
      <c r="C129" s="908">
        <f t="shared" si="48"/>
        <v>46355</v>
      </c>
      <c r="D129" s="308" t="s">
        <v>819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1"/>
    </row>
    <row r="130" spans="2:16" ht="36" customHeight="1">
      <c r="B130" s="929"/>
      <c r="C130" s="909"/>
      <c r="D130" s="264" t="s">
        <v>821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1"/>
    </row>
    <row r="131" spans="2:16" ht="36" customHeight="1">
      <c r="B131" s="933">
        <f>B129+1</f>
        <v>46356</v>
      </c>
      <c r="C131" s="899">
        <f t="shared" si="48"/>
        <v>46356</v>
      </c>
      <c r="D131" s="549" t="s">
        <v>819</v>
      </c>
      <c r="E131" s="247"/>
      <c r="F131" s="313"/>
      <c r="G131" s="248" t="s">
        <v>855</v>
      </c>
      <c r="H131" s="633">
        <v>301</v>
      </c>
      <c r="I131" s="545" t="s">
        <v>860</v>
      </c>
      <c r="J131" s="481">
        <v>301</v>
      </c>
      <c r="K131" s="637" t="s">
        <v>861</v>
      </c>
      <c r="L131" s="715">
        <v>301</v>
      </c>
      <c r="M131" s="345"/>
      <c r="N131" s="286"/>
      <c r="O131" s="289"/>
      <c r="P131" s="901">
        <f>P125+1</f>
        <v>40</v>
      </c>
    </row>
    <row r="132" spans="2:16" ht="36" customHeight="1">
      <c r="B132" s="934"/>
      <c r="C132" s="900"/>
      <c r="D132" s="290" t="s">
        <v>821</v>
      </c>
      <c r="E132" s="722" t="s">
        <v>375</v>
      </c>
      <c r="F132" s="724">
        <v>304</v>
      </c>
      <c r="G132" s="550" t="s">
        <v>862</v>
      </c>
      <c r="H132" s="551">
        <v>304</v>
      </c>
      <c r="I132" s="496" t="s">
        <v>862</v>
      </c>
      <c r="J132" s="552">
        <v>304</v>
      </c>
      <c r="K132" s="722" t="s">
        <v>861</v>
      </c>
      <c r="L132" s="725">
        <v>301</v>
      </c>
      <c r="M132" s="291"/>
      <c r="N132" s="293"/>
      <c r="O132" s="294"/>
      <c r="P132" s="901"/>
    </row>
    <row r="133" spans="2:16" ht="27" customHeight="1">
      <c r="B133" s="295"/>
      <c r="P133" s="901" t="str">
        <f t="shared" ref="P133" si="55">IF(B133="","",WEEKDAY(B133))</f>
        <v/>
      </c>
    </row>
    <row r="134" spans="2:16" ht="27" customHeight="1" thickBot="1">
      <c r="B134" s="235" t="s">
        <v>863</v>
      </c>
      <c r="P134" s="901"/>
    </row>
    <row r="135" spans="2:16" ht="18" customHeight="1">
      <c r="B135" s="912" t="s">
        <v>530</v>
      </c>
      <c r="C135" s="914" t="s">
        <v>531</v>
      </c>
      <c r="D135" s="240"/>
      <c r="E135" s="58" t="s">
        <v>532</v>
      </c>
      <c r="F135" s="889" t="s">
        <v>533</v>
      </c>
      <c r="G135" s="58" t="s">
        <v>534</v>
      </c>
      <c r="H135" s="889" t="s">
        <v>533</v>
      </c>
      <c r="I135" s="241" t="s">
        <v>535</v>
      </c>
      <c r="J135" s="916" t="s">
        <v>533</v>
      </c>
      <c r="K135" s="241" t="s">
        <v>536</v>
      </c>
      <c r="L135" s="916" t="s">
        <v>533</v>
      </c>
      <c r="M135" s="241" t="s">
        <v>537</v>
      </c>
      <c r="N135" s="916" t="s">
        <v>533</v>
      </c>
      <c r="O135" s="242" t="s">
        <v>538</v>
      </c>
      <c r="P135" s="901"/>
    </row>
    <row r="136" spans="2:16" ht="18" customHeight="1" thickBot="1">
      <c r="B136" s="913"/>
      <c r="C136" s="915"/>
      <c r="D136" s="243"/>
      <c r="E136" s="60" t="s">
        <v>539</v>
      </c>
      <c r="F136" s="890"/>
      <c r="G136" s="60" t="s">
        <v>540</v>
      </c>
      <c r="H136" s="890"/>
      <c r="I136" s="244" t="s">
        <v>541</v>
      </c>
      <c r="J136" s="917"/>
      <c r="K136" s="244" t="s">
        <v>542</v>
      </c>
      <c r="L136" s="917"/>
      <c r="M136" s="244" t="s">
        <v>543</v>
      </c>
      <c r="N136" s="917"/>
      <c r="O136" s="245"/>
      <c r="P136" s="901"/>
    </row>
    <row r="137" spans="2:16" ht="36" customHeight="1">
      <c r="B137" s="932">
        <f>B131+1</f>
        <v>46357</v>
      </c>
      <c r="C137" s="911">
        <f>B137</f>
        <v>46357</v>
      </c>
      <c r="D137" s="246" t="s">
        <v>819</v>
      </c>
      <c r="E137" s="285" t="s">
        <v>858</v>
      </c>
      <c r="F137" s="249" t="s">
        <v>111</v>
      </c>
      <c r="G137" s="322" t="s">
        <v>858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1">
        <f>P131+1</f>
        <v>41</v>
      </c>
    </row>
    <row r="138" spans="2:16" ht="36" customHeight="1">
      <c r="B138" s="931"/>
      <c r="C138" s="905"/>
      <c r="D138" s="246" t="s">
        <v>821</v>
      </c>
      <c r="E138" s="259"/>
      <c r="F138" s="316"/>
      <c r="G138" s="259"/>
      <c r="H138" s="316"/>
      <c r="I138" s="341" t="s">
        <v>864</v>
      </c>
      <c r="J138" s="609">
        <v>304</v>
      </c>
      <c r="K138" s="248" t="s">
        <v>864</v>
      </c>
      <c r="L138" s="608">
        <v>304</v>
      </c>
      <c r="M138" s="342"/>
      <c r="N138" s="256"/>
      <c r="O138" s="257"/>
      <c r="P138" s="901"/>
    </row>
    <row r="139" spans="2:16" ht="36" customHeight="1">
      <c r="B139" s="930">
        <f>B137+1</f>
        <v>46358</v>
      </c>
      <c r="C139" s="904">
        <f>B139</f>
        <v>46358</v>
      </c>
      <c r="D139" s="275" t="s">
        <v>819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1">
        <f>P137+1</f>
        <v>42</v>
      </c>
    </row>
    <row r="140" spans="2:16" ht="36" customHeight="1">
      <c r="B140" s="931"/>
      <c r="C140" s="905"/>
      <c r="D140" s="275" t="s">
        <v>821</v>
      </c>
      <c r="E140" s="247"/>
      <c r="F140" s="249"/>
      <c r="G140" s="247"/>
      <c r="H140" s="249"/>
      <c r="I140" s="247" t="s">
        <v>865</v>
      </c>
      <c r="J140" s="249">
        <v>304</v>
      </c>
      <c r="K140" s="247"/>
      <c r="L140" s="260"/>
      <c r="M140" s="247"/>
      <c r="N140" s="260"/>
      <c r="O140" s="263"/>
      <c r="P140" s="901"/>
    </row>
    <row r="141" spans="2:16" ht="36" customHeight="1">
      <c r="B141" s="930">
        <f>B139+1</f>
        <v>46359</v>
      </c>
      <c r="C141" s="904">
        <f t="shared" ref="C141:C197" si="56">B141</f>
        <v>46359</v>
      </c>
      <c r="D141" s="275" t="s">
        <v>819</v>
      </c>
      <c r="E141" s="247" t="s">
        <v>866</v>
      </c>
      <c r="F141" s="249">
        <v>301</v>
      </c>
      <c r="G141" s="247" t="s">
        <v>856</v>
      </c>
      <c r="H141" s="249">
        <v>301</v>
      </c>
      <c r="I141" s="343" t="s">
        <v>859</v>
      </c>
      <c r="J141" s="344">
        <v>301</v>
      </c>
      <c r="K141" s="247" t="s">
        <v>860</v>
      </c>
      <c r="L141" s="262">
        <v>301</v>
      </c>
      <c r="M141" s="247"/>
      <c r="N141" s="260"/>
      <c r="O141" s="263"/>
      <c r="P141" s="901">
        <f t="shared" ref="P141" si="57">P139+1</f>
        <v>43</v>
      </c>
    </row>
    <row r="142" spans="2:16" ht="36" customHeight="1">
      <c r="B142" s="931"/>
      <c r="C142" s="905"/>
      <c r="D142" s="275" t="s">
        <v>821</v>
      </c>
      <c r="E142" s="247"/>
      <c r="F142" s="249"/>
      <c r="G142" s="247"/>
      <c r="H142" s="249"/>
      <c r="I142" s="247" t="s">
        <v>867</v>
      </c>
      <c r="J142" s="249">
        <v>304</v>
      </c>
      <c r="K142" s="247" t="s">
        <v>868</v>
      </c>
      <c r="L142" s="262">
        <v>304</v>
      </c>
      <c r="M142" s="247"/>
      <c r="N142" s="260"/>
      <c r="O142" s="263"/>
      <c r="P142" s="901"/>
    </row>
    <row r="143" spans="2:16" ht="36" customHeight="1">
      <c r="B143" s="930">
        <f>B141+1</f>
        <v>46360</v>
      </c>
      <c r="C143" s="904">
        <f t="shared" si="56"/>
        <v>46360</v>
      </c>
      <c r="D143" s="275" t="s">
        <v>819</v>
      </c>
      <c r="E143" s="247" t="s">
        <v>856</v>
      </c>
      <c r="F143" s="249">
        <v>301</v>
      </c>
      <c r="G143" s="248" t="s">
        <v>857</v>
      </c>
      <c r="H143" s="249">
        <v>301</v>
      </c>
      <c r="I143" s="248" t="s">
        <v>866</v>
      </c>
      <c r="J143" s="262">
        <v>301</v>
      </c>
      <c r="K143" s="247" t="s">
        <v>859</v>
      </c>
      <c r="L143" s="249">
        <v>301</v>
      </c>
      <c r="M143" s="247"/>
      <c r="N143" s="260"/>
      <c r="O143" s="263"/>
      <c r="P143" s="901">
        <f t="shared" ref="P143" si="58">P141+1</f>
        <v>44</v>
      </c>
    </row>
    <row r="144" spans="2:16" ht="36" customHeight="1">
      <c r="B144" s="931"/>
      <c r="C144" s="905"/>
      <c r="D144" s="275" t="s">
        <v>821</v>
      </c>
      <c r="E144" s="259"/>
      <c r="F144" s="316"/>
      <c r="G144" s="259"/>
      <c r="H144" s="316"/>
      <c r="I144" s="453"/>
      <c r="J144" s="454"/>
      <c r="K144" s="453" t="s">
        <v>375</v>
      </c>
      <c r="L144" s="249">
        <v>304</v>
      </c>
      <c r="M144" s="247"/>
      <c r="N144" s="260"/>
      <c r="O144" s="263"/>
      <c r="P144" s="901"/>
    </row>
    <row r="145" spans="2:16" ht="36" customHeight="1">
      <c r="B145" s="928">
        <f>B143+1</f>
        <v>46361</v>
      </c>
      <c r="C145" s="908">
        <f t="shared" si="56"/>
        <v>46361</v>
      </c>
      <c r="D145" s="308" t="s">
        <v>819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1"/>
    </row>
    <row r="146" spans="2:16" ht="36" customHeight="1">
      <c r="B146" s="929"/>
      <c r="C146" s="909"/>
      <c r="D146" s="308" t="s">
        <v>821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1"/>
    </row>
    <row r="147" spans="2:16" ht="36" customHeight="1">
      <c r="B147" s="928">
        <f>B145+1</f>
        <v>46362</v>
      </c>
      <c r="C147" s="908">
        <f t="shared" si="56"/>
        <v>46362</v>
      </c>
      <c r="D147" s="308" t="s">
        <v>819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1"/>
    </row>
    <row r="148" spans="2:16" ht="36" customHeight="1">
      <c r="B148" s="929"/>
      <c r="C148" s="909"/>
      <c r="D148" s="308" t="s">
        <v>821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1"/>
    </row>
    <row r="149" spans="2:16" ht="36" customHeight="1">
      <c r="B149" s="930">
        <f>B147+1</f>
        <v>46363</v>
      </c>
      <c r="C149" s="904">
        <f t="shared" si="56"/>
        <v>46363</v>
      </c>
      <c r="D149" s="275" t="s">
        <v>819</v>
      </c>
      <c r="E149" s="259" t="s">
        <v>869</v>
      </c>
      <c r="F149" s="316">
        <v>301</v>
      </c>
      <c r="G149" s="248" t="s">
        <v>856</v>
      </c>
      <c r="H149" s="249">
        <v>301</v>
      </c>
      <c r="I149" s="637" t="s">
        <v>860</v>
      </c>
      <c r="J149" s="481">
        <v>301</v>
      </c>
      <c r="K149" s="322"/>
      <c r="L149" s="249"/>
      <c r="M149" s="341"/>
      <c r="N149" s="350"/>
      <c r="O149" s="263"/>
      <c r="P149" s="901">
        <f>P143+1</f>
        <v>45</v>
      </c>
    </row>
    <row r="150" spans="2:16" ht="36" customHeight="1">
      <c r="B150" s="931"/>
      <c r="C150" s="905"/>
      <c r="D150" s="275" t="s">
        <v>821</v>
      </c>
      <c r="E150" s="259"/>
      <c r="F150" s="316"/>
      <c r="G150" s="259"/>
      <c r="H150" s="316"/>
      <c r="I150" s="315" t="s">
        <v>870</v>
      </c>
      <c r="J150" s="249"/>
      <c r="K150" s="247" t="s">
        <v>870</v>
      </c>
      <c r="L150" s="351"/>
      <c r="M150" s="341"/>
      <c r="N150" s="350"/>
      <c r="O150" s="263"/>
      <c r="P150" s="901"/>
    </row>
    <row r="151" spans="2:16" ht="36" customHeight="1">
      <c r="B151" s="930">
        <f>B149+1</f>
        <v>46364</v>
      </c>
      <c r="C151" s="904">
        <f t="shared" si="56"/>
        <v>46364</v>
      </c>
      <c r="D151" s="275" t="s">
        <v>819</v>
      </c>
      <c r="E151" s="247" t="s">
        <v>858</v>
      </c>
      <c r="F151" s="249" t="s">
        <v>111</v>
      </c>
      <c r="G151" s="248" t="s">
        <v>858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1">
        <f>P149+1</f>
        <v>46</v>
      </c>
    </row>
    <row r="152" spans="2:16" ht="36" customHeight="1">
      <c r="B152" s="931"/>
      <c r="C152" s="905"/>
      <c r="D152" s="275" t="s">
        <v>821</v>
      </c>
      <c r="E152" s="259" t="s">
        <v>352</v>
      </c>
      <c r="F152" s="316"/>
      <c r="G152" s="315" t="s">
        <v>352</v>
      </c>
      <c r="H152" s="249"/>
      <c r="I152" s="341" t="s">
        <v>352</v>
      </c>
      <c r="J152" s="256"/>
      <c r="K152" s="248" t="s">
        <v>352</v>
      </c>
      <c r="L152" s="313"/>
      <c r="M152" s="341" t="s">
        <v>352</v>
      </c>
      <c r="N152" s="349"/>
      <c r="O152" s="263"/>
      <c r="P152" s="901"/>
    </row>
    <row r="153" spans="2:16" ht="36" customHeight="1">
      <c r="B153" s="930">
        <f>B151+1</f>
        <v>46365</v>
      </c>
      <c r="C153" s="904">
        <f t="shared" si="56"/>
        <v>46365</v>
      </c>
      <c r="D153" s="275" t="s">
        <v>819</v>
      </c>
      <c r="E153" s="312" t="s">
        <v>857</v>
      </c>
      <c r="F153" s="249">
        <v>301</v>
      </c>
      <c r="G153" s="312" t="s">
        <v>871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1">
        <f>P151+1</f>
        <v>47</v>
      </c>
    </row>
    <row r="154" spans="2:16" ht="36" customHeight="1">
      <c r="B154" s="931"/>
      <c r="C154" s="905"/>
      <c r="D154" s="275" t="s">
        <v>821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1"/>
    </row>
    <row r="155" spans="2:16" ht="36" customHeight="1">
      <c r="B155" s="930">
        <f>B153+1</f>
        <v>46366</v>
      </c>
      <c r="C155" s="904">
        <f t="shared" si="56"/>
        <v>46366</v>
      </c>
      <c r="D155" s="275" t="s">
        <v>819</v>
      </c>
      <c r="E155" s="247" t="s">
        <v>866</v>
      </c>
      <c r="F155" s="249">
        <v>301</v>
      </c>
      <c r="G155" s="248" t="s">
        <v>856</v>
      </c>
      <c r="H155" s="249">
        <v>301</v>
      </c>
      <c r="I155" s="341" t="s">
        <v>860</v>
      </c>
      <c r="J155" s="350">
        <v>301</v>
      </c>
      <c r="K155" s="247" t="s">
        <v>872</v>
      </c>
      <c r="L155" s="350">
        <v>301</v>
      </c>
      <c r="M155" s="341"/>
      <c r="N155" s="349"/>
      <c r="O155" s="263"/>
      <c r="P155" s="901">
        <f t="shared" ref="P155" si="59">P153+1</f>
        <v>48</v>
      </c>
    </row>
    <row r="156" spans="2:16" ht="36" customHeight="1">
      <c r="B156" s="931"/>
      <c r="C156" s="905"/>
      <c r="D156" s="275" t="s">
        <v>821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1"/>
    </row>
    <row r="157" spans="2:16" ht="36" customHeight="1">
      <c r="B157" s="930">
        <f>B155+1</f>
        <v>46367</v>
      </c>
      <c r="C157" s="904">
        <f t="shared" si="56"/>
        <v>46367</v>
      </c>
      <c r="D157" s="275" t="s">
        <v>819</v>
      </c>
      <c r="E157" s="247" t="s">
        <v>858</v>
      </c>
      <c r="F157" s="350" t="s">
        <v>111</v>
      </c>
      <c r="G157" s="247" t="s">
        <v>858</v>
      </c>
      <c r="H157" s="350" t="s">
        <v>111</v>
      </c>
      <c r="I157" s="247" t="s">
        <v>873</v>
      </c>
      <c r="J157" s="350">
        <v>301</v>
      </c>
      <c r="K157" s="259" t="s">
        <v>846</v>
      </c>
      <c r="L157" s="350" t="s">
        <v>874</v>
      </c>
      <c r="M157" s="247"/>
      <c r="N157" s="349"/>
      <c r="O157" s="263"/>
      <c r="P157" s="901">
        <f t="shared" ref="P157" si="60">P155+1</f>
        <v>49</v>
      </c>
    </row>
    <row r="158" spans="2:16" ht="36" customHeight="1">
      <c r="B158" s="931"/>
      <c r="C158" s="905"/>
      <c r="D158" s="275" t="s">
        <v>821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1"/>
    </row>
    <row r="159" spans="2:16" ht="36" customHeight="1">
      <c r="B159" s="928">
        <f>B157+1</f>
        <v>46368</v>
      </c>
      <c r="C159" s="908">
        <f t="shared" si="56"/>
        <v>46368</v>
      </c>
      <c r="D159" s="308" t="s">
        <v>819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1"/>
    </row>
    <row r="160" spans="2:16" ht="36" customHeight="1">
      <c r="B160" s="929"/>
      <c r="C160" s="909"/>
      <c r="D160" s="308" t="s">
        <v>821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1"/>
    </row>
    <row r="161" spans="2:16" ht="36" customHeight="1">
      <c r="B161" s="928">
        <f>B159+1</f>
        <v>46369</v>
      </c>
      <c r="C161" s="908">
        <f t="shared" si="56"/>
        <v>46369</v>
      </c>
      <c r="D161" s="308" t="s">
        <v>819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1"/>
    </row>
    <row r="162" spans="2:16" ht="36" customHeight="1">
      <c r="B162" s="929"/>
      <c r="C162" s="909"/>
      <c r="D162" s="308" t="s">
        <v>821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1"/>
    </row>
    <row r="163" spans="2:16" ht="36" customHeight="1">
      <c r="B163" s="930">
        <f>B161+1</f>
        <v>46370</v>
      </c>
      <c r="C163" s="904">
        <f t="shared" si="56"/>
        <v>46370</v>
      </c>
      <c r="D163" s="275" t="s">
        <v>819</v>
      </c>
      <c r="E163" s="247" t="s">
        <v>858</v>
      </c>
      <c r="F163" s="350" t="s">
        <v>111</v>
      </c>
      <c r="G163" s="247" t="s">
        <v>875</v>
      </c>
      <c r="H163" s="350" t="s">
        <v>111</v>
      </c>
      <c r="I163" s="247" t="s">
        <v>860</v>
      </c>
      <c r="J163" s="350">
        <v>301</v>
      </c>
      <c r="K163" s="341" t="s">
        <v>859</v>
      </c>
      <c r="L163" s="350">
        <v>301</v>
      </c>
      <c r="M163" s="341"/>
      <c r="N163" s="350"/>
      <c r="O163" s="263"/>
      <c r="P163" s="901">
        <f>P157+1</f>
        <v>50</v>
      </c>
    </row>
    <row r="164" spans="2:16" ht="36" customHeight="1">
      <c r="B164" s="931"/>
      <c r="C164" s="905"/>
      <c r="D164" s="275" t="s">
        <v>821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1"/>
    </row>
    <row r="165" spans="2:16" ht="36" customHeight="1">
      <c r="B165" s="930">
        <f>B163+1</f>
        <v>46371</v>
      </c>
      <c r="C165" s="904">
        <f t="shared" si="56"/>
        <v>46371</v>
      </c>
      <c r="D165" s="275" t="s">
        <v>819</v>
      </c>
      <c r="E165" s="247"/>
      <c r="F165" s="249"/>
      <c r="G165" s="248" t="s">
        <v>856</v>
      </c>
      <c r="H165" s="249">
        <v>301</v>
      </c>
      <c r="I165" s="545" t="s">
        <v>857</v>
      </c>
      <c r="J165" s="636">
        <v>301</v>
      </c>
      <c r="K165" s="247"/>
      <c r="L165" s="350"/>
      <c r="M165" s="273"/>
      <c r="N165" s="350"/>
      <c r="O165" s="263"/>
      <c r="P165" s="901">
        <f>P163+1</f>
        <v>51</v>
      </c>
    </row>
    <row r="166" spans="2:16" ht="36" customHeight="1">
      <c r="B166" s="931"/>
      <c r="C166" s="905"/>
      <c r="D166" s="275" t="s">
        <v>821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1"/>
    </row>
    <row r="167" spans="2:16" ht="36" customHeight="1">
      <c r="B167" s="930">
        <f>B165+1</f>
        <v>46372</v>
      </c>
      <c r="C167" s="904">
        <f t="shared" si="56"/>
        <v>46372</v>
      </c>
      <c r="D167" s="275" t="s">
        <v>819</v>
      </c>
      <c r="E167" s="247"/>
      <c r="F167" s="249"/>
      <c r="G167" s="247" t="s">
        <v>876</v>
      </c>
      <c r="H167" s="249">
        <v>301</v>
      </c>
      <c r="I167" s="247" t="s">
        <v>858</v>
      </c>
      <c r="J167" s="249" t="s">
        <v>658</v>
      </c>
      <c r="K167" s="353" t="s">
        <v>858</v>
      </c>
      <c r="L167" s="354" t="s">
        <v>658</v>
      </c>
      <c r="M167" s="247"/>
      <c r="N167" s="349"/>
      <c r="O167" s="263"/>
      <c r="P167" s="901">
        <f>P165+1</f>
        <v>52</v>
      </c>
    </row>
    <row r="168" spans="2:16" ht="36" customHeight="1">
      <c r="B168" s="931"/>
      <c r="C168" s="905"/>
      <c r="D168" s="275" t="s">
        <v>821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1"/>
    </row>
    <row r="169" spans="2:16" ht="36" customHeight="1">
      <c r="B169" s="930">
        <f>B167+1</f>
        <v>46373</v>
      </c>
      <c r="C169" s="904">
        <f t="shared" si="56"/>
        <v>46373</v>
      </c>
      <c r="D169" s="275" t="s">
        <v>819</v>
      </c>
      <c r="E169" s="285" t="s">
        <v>857</v>
      </c>
      <c r="F169" s="249">
        <v>301</v>
      </c>
      <c r="G169" s="247" t="s">
        <v>866</v>
      </c>
      <c r="H169" s="249">
        <v>301</v>
      </c>
      <c r="I169" s="341" t="s">
        <v>860</v>
      </c>
      <c r="J169" s="350">
        <v>301</v>
      </c>
      <c r="K169" s="247" t="s">
        <v>859</v>
      </c>
      <c r="L169" s="350">
        <v>301</v>
      </c>
      <c r="M169" s="341"/>
      <c r="N169" s="355"/>
      <c r="O169" s="263"/>
      <c r="P169" s="901">
        <f t="shared" ref="P169" si="61">P167+1</f>
        <v>53</v>
      </c>
    </row>
    <row r="170" spans="2:16" ht="36" customHeight="1">
      <c r="B170" s="931"/>
      <c r="C170" s="905"/>
      <c r="D170" s="275" t="s">
        <v>821</v>
      </c>
      <c r="E170" s="247"/>
      <c r="F170" s="249"/>
      <c r="G170" s="247"/>
      <c r="H170" s="249"/>
      <c r="I170" s="341" t="s">
        <v>877</v>
      </c>
      <c r="J170" s="350">
        <v>304</v>
      </c>
      <c r="K170" s="247"/>
      <c r="L170" s="350"/>
      <c r="M170" s="341"/>
      <c r="N170" s="355"/>
      <c r="O170" s="263"/>
      <c r="P170" s="901"/>
    </row>
    <row r="171" spans="2:16" ht="36" customHeight="1">
      <c r="B171" s="930">
        <f>B169+1</f>
        <v>46374</v>
      </c>
      <c r="C171" s="904">
        <f t="shared" si="56"/>
        <v>46374</v>
      </c>
      <c r="D171" s="275" t="s">
        <v>819</v>
      </c>
      <c r="E171" s="341" t="s">
        <v>858</v>
      </c>
      <c r="F171" s="350" t="s">
        <v>878</v>
      </c>
      <c r="G171" s="247" t="s">
        <v>858</v>
      </c>
      <c r="H171" s="350" t="s">
        <v>878</v>
      </c>
      <c r="I171" s="247" t="s">
        <v>879</v>
      </c>
      <c r="J171" s="249">
        <v>301</v>
      </c>
      <c r="K171" s="248"/>
      <c r="L171" s="350"/>
      <c r="M171" s="341"/>
      <c r="N171" s="256"/>
      <c r="O171" s="263"/>
      <c r="P171" s="901">
        <f t="shared" ref="P171" si="62">P169+1</f>
        <v>54</v>
      </c>
    </row>
    <row r="172" spans="2:16" ht="36" customHeight="1">
      <c r="B172" s="931"/>
      <c r="C172" s="905"/>
      <c r="D172" s="275" t="s">
        <v>821</v>
      </c>
      <c r="E172" s="341"/>
      <c r="F172" s="256"/>
      <c r="G172" s="247"/>
      <c r="H172" s="350"/>
      <c r="I172" s="247" t="s">
        <v>880</v>
      </c>
      <c r="J172" s="249">
        <v>304</v>
      </c>
      <c r="K172" s="312" t="s">
        <v>881</v>
      </c>
      <c r="L172" s="249">
        <v>304</v>
      </c>
      <c r="M172" s="341"/>
      <c r="N172" s="256"/>
      <c r="O172" s="263"/>
      <c r="P172" s="901"/>
    </row>
    <row r="173" spans="2:16" ht="36" customHeight="1">
      <c r="B173" s="928">
        <f>B171+1</f>
        <v>46375</v>
      </c>
      <c r="C173" s="908">
        <f t="shared" si="56"/>
        <v>46375</v>
      </c>
      <c r="D173" s="308" t="s">
        <v>819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1"/>
    </row>
    <row r="174" spans="2:16" ht="36" customHeight="1">
      <c r="B174" s="929"/>
      <c r="C174" s="909"/>
      <c r="D174" s="308" t="s">
        <v>821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1"/>
    </row>
    <row r="175" spans="2:16" ht="36" customHeight="1">
      <c r="B175" s="928">
        <f>B173+1</f>
        <v>46376</v>
      </c>
      <c r="C175" s="908">
        <f t="shared" si="56"/>
        <v>46376</v>
      </c>
      <c r="D175" s="308" t="s">
        <v>819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1"/>
    </row>
    <row r="176" spans="2:16" ht="36" customHeight="1">
      <c r="B176" s="929"/>
      <c r="C176" s="909"/>
      <c r="D176" s="308" t="s">
        <v>821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1"/>
    </row>
    <row r="177" spans="2:16" ht="36" customHeight="1">
      <c r="B177" s="930">
        <f>B175+1</f>
        <v>46377</v>
      </c>
      <c r="C177" s="904">
        <f t="shared" si="56"/>
        <v>46377</v>
      </c>
      <c r="D177" s="275" t="s">
        <v>819</v>
      </c>
      <c r="E177" s="247" t="s">
        <v>866</v>
      </c>
      <c r="F177" s="249">
        <v>301</v>
      </c>
      <c r="G177" s="247" t="s">
        <v>857</v>
      </c>
      <c r="H177" s="249">
        <v>301</v>
      </c>
      <c r="I177" s="247" t="s">
        <v>859</v>
      </c>
      <c r="J177" s="249">
        <v>301</v>
      </c>
      <c r="K177" s="247" t="s">
        <v>860</v>
      </c>
      <c r="L177" s="249">
        <v>301</v>
      </c>
      <c r="M177" s="341"/>
      <c r="N177" s="350"/>
      <c r="O177" s="263"/>
      <c r="P177" s="901">
        <f>P171+1</f>
        <v>55</v>
      </c>
    </row>
    <row r="178" spans="2:16" ht="36" customHeight="1">
      <c r="B178" s="931"/>
      <c r="C178" s="905"/>
      <c r="D178" s="275" t="s">
        <v>821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1"/>
    </row>
    <row r="179" spans="2:16" ht="36" customHeight="1">
      <c r="B179" s="930">
        <f>B177+1</f>
        <v>46378</v>
      </c>
      <c r="C179" s="904">
        <f t="shared" si="56"/>
        <v>46378</v>
      </c>
      <c r="D179" s="275" t="s">
        <v>819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1">
        <f>P177+1</f>
        <v>56</v>
      </c>
    </row>
    <row r="180" spans="2:16" ht="36" customHeight="1">
      <c r="B180" s="931"/>
      <c r="C180" s="905"/>
      <c r="D180" s="275" t="s">
        <v>821</v>
      </c>
      <c r="E180" s="645" t="s">
        <v>882</v>
      </c>
      <c r="F180" s="646" t="s">
        <v>883</v>
      </c>
      <c r="G180" s="645" t="s">
        <v>882</v>
      </c>
      <c r="H180" s="646" t="s">
        <v>883</v>
      </c>
      <c r="I180" s="645" t="s">
        <v>884</v>
      </c>
      <c r="J180" s="646" t="s">
        <v>883</v>
      </c>
      <c r="K180" s="341"/>
      <c r="L180" s="350"/>
      <c r="M180" s="247"/>
      <c r="N180" s="262"/>
      <c r="O180" s="263"/>
      <c r="P180" s="901"/>
    </row>
    <row r="181" spans="2:16" ht="36" customHeight="1">
      <c r="B181" s="930">
        <f>B179+1</f>
        <v>46379</v>
      </c>
      <c r="C181" s="904">
        <f t="shared" si="56"/>
        <v>46379</v>
      </c>
      <c r="D181" s="275" t="s">
        <v>819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1">
        <f>P179+1</f>
        <v>57</v>
      </c>
    </row>
    <row r="182" spans="2:16" ht="36" customHeight="1">
      <c r="B182" s="931"/>
      <c r="C182" s="905"/>
      <c r="D182" s="275" t="s">
        <v>821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1"/>
    </row>
    <row r="183" spans="2:16" ht="36" customHeight="1">
      <c r="B183" s="930">
        <f>B181+1</f>
        <v>46380</v>
      </c>
      <c r="C183" s="904">
        <f t="shared" si="56"/>
        <v>46380</v>
      </c>
      <c r="D183" s="275" t="s">
        <v>819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1">
        <f t="shared" ref="P183" si="63">P181+1</f>
        <v>58</v>
      </c>
    </row>
    <row r="184" spans="2:16" ht="36" customHeight="1">
      <c r="B184" s="931"/>
      <c r="C184" s="905"/>
      <c r="D184" s="275" t="s">
        <v>821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1"/>
    </row>
    <row r="185" spans="2:16" ht="36" customHeight="1">
      <c r="B185" s="930">
        <f>B183+1</f>
        <v>46381</v>
      </c>
      <c r="C185" s="904">
        <f t="shared" si="56"/>
        <v>46381</v>
      </c>
      <c r="D185" s="275" t="s">
        <v>819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1">
        <f t="shared" ref="P185" si="64">P183+1</f>
        <v>59</v>
      </c>
    </row>
    <row r="186" spans="2:16" ht="36" customHeight="1">
      <c r="B186" s="931"/>
      <c r="C186" s="905"/>
      <c r="D186" s="275" t="s">
        <v>821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1"/>
    </row>
    <row r="187" spans="2:16" ht="36" customHeight="1">
      <c r="B187" s="928">
        <f>B185+1</f>
        <v>46382</v>
      </c>
      <c r="C187" s="908">
        <f t="shared" si="56"/>
        <v>46382</v>
      </c>
      <c r="D187" s="308" t="s">
        <v>819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1"/>
    </row>
    <row r="188" spans="2:16" ht="36" customHeight="1">
      <c r="B188" s="929"/>
      <c r="C188" s="909"/>
      <c r="D188" s="308" t="s">
        <v>821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1"/>
    </row>
    <row r="189" spans="2:16" ht="36" customHeight="1">
      <c r="B189" s="928">
        <f>B187+1</f>
        <v>46383</v>
      </c>
      <c r="C189" s="908">
        <f t="shared" si="56"/>
        <v>46383</v>
      </c>
      <c r="D189" s="308" t="s">
        <v>819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1"/>
    </row>
    <row r="190" spans="2:16" ht="36" customHeight="1">
      <c r="B190" s="929"/>
      <c r="C190" s="909"/>
      <c r="D190" s="308" t="s">
        <v>821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1"/>
    </row>
    <row r="191" spans="2:16" ht="36" customHeight="1">
      <c r="B191" s="928">
        <f>B189+1</f>
        <v>46384</v>
      </c>
      <c r="C191" s="908">
        <f t="shared" si="56"/>
        <v>46384</v>
      </c>
      <c r="D191" s="308" t="s">
        <v>819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885</v>
      </c>
      <c r="P191" s="901"/>
    </row>
    <row r="192" spans="2:16" ht="36" customHeight="1">
      <c r="B192" s="929"/>
      <c r="C192" s="909"/>
      <c r="D192" s="308" t="s">
        <v>821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1"/>
    </row>
    <row r="193" spans="2:16" ht="36" customHeight="1">
      <c r="B193" s="928">
        <f>B191+1</f>
        <v>46385</v>
      </c>
      <c r="C193" s="908">
        <f t="shared" si="56"/>
        <v>46385</v>
      </c>
      <c r="D193" s="308" t="s">
        <v>819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1"/>
    </row>
    <row r="194" spans="2:16" ht="36" customHeight="1">
      <c r="B194" s="929"/>
      <c r="C194" s="909"/>
      <c r="D194" s="308" t="s">
        <v>821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1"/>
    </row>
    <row r="195" spans="2:16" ht="36" customHeight="1">
      <c r="B195" s="928">
        <f t="shared" ref="B195" si="65">B193+1</f>
        <v>46386</v>
      </c>
      <c r="C195" s="908">
        <f t="shared" si="56"/>
        <v>46386</v>
      </c>
      <c r="D195" s="308" t="s">
        <v>819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1"/>
    </row>
    <row r="196" spans="2:16" ht="36" customHeight="1">
      <c r="B196" s="929"/>
      <c r="C196" s="909"/>
      <c r="D196" s="264" t="s">
        <v>821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1"/>
    </row>
    <row r="197" spans="2:16" ht="36" customHeight="1">
      <c r="B197" s="926">
        <f>B195+1</f>
        <v>46387</v>
      </c>
      <c r="C197" s="922">
        <f t="shared" si="56"/>
        <v>46387</v>
      </c>
      <c r="D197" s="269" t="s">
        <v>819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1"/>
    </row>
    <row r="198" spans="2:16" ht="36" customHeight="1" thickBot="1">
      <c r="B198" s="927"/>
      <c r="C198" s="923"/>
      <c r="D198" s="335" t="s">
        <v>821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1"/>
    </row>
    <row r="199" spans="2:16" ht="27" customHeight="1">
      <c r="B199" s="295"/>
      <c r="P199" s="901" t="str">
        <f t="shared" ref="P199" si="66">IF(B199="","",WEEKDAY(B199))</f>
        <v/>
      </c>
    </row>
    <row r="200" spans="2:16" ht="27" customHeight="1" thickBot="1">
      <c r="B200" s="296" t="s">
        <v>886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1"/>
    </row>
    <row r="201" spans="2:16" ht="18" customHeight="1">
      <c r="B201" s="912" t="s">
        <v>530</v>
      </c>
      <c r="C201" s="914" t="s">
        <v>531</v>
      </c>
      <c r="D201" s="240"/>
      <c r="E201" s="58" t="s">
        <v>532</v>
      </c>
      <c r="F201" s="889" t="s">
        <v>533</v>
      </c>
      <c r="G201" s="58" t="s">
        <v>534</v>
      </c>
      <c r="H201" s="889" t="s">
        <v>533</v>
      </c>
      <c r="I201" s="241" t="s">
        <v>535</v>
      </c>
      <c r="J201" s="916" t="s">
        <v>533</v>
      </c>
      <c r="K201" s="241" t="s">
        <v>536</v>
      </c>
      <c r="L201" s="916" t="s">
        <v>533</v>
      </c>
      <c r="M201" s="241" t="s">
        <v>537</v>
      </c>
      <c r="N201" s="916" t="s">
        <v>533</v>
      </c>
      <c r="O201" s="242" t="s">
        <v>538</v>
      </c>
      <c r="P201" s="901"/>
    </row>
    <row r="202" spans="2:16" ht="18" customHeight="1" thickBot="1">
      <c r="B202" s="913"/>
      <c r="C202" s="915"/>
      <c r="D202" s="243"/>
      <c r="E202" s="60" t="s">
        <v>539</v>
      </c>
      <c r="F202" s="890"/>
      <c r="G202" s="60" t="s">
        <v>540</v>
      </c>
      <c r="H202" s="890"/>
      <c r="I202" s="244" t="s">
        <v>541</v>
      </c>
      <c r="J202" s="917"/>
      <c r="K202" s="244" t="s">
        <v>542</v>
      </c>
      <c r="L202" s="917"/>
      <c r="M202" s="244" t="s">
        <v>543</v>
      </c>
      <c r="N202" s="917"/>
      <c r="O202" s="245"/>
      <c r="P202" s="901"/>
    </row>
    <row r="203" spans="2:16" ht="36" customHeight="1">
      <c r="B203" s="924">
        <f>B197+1</f>
        <v>46388</v>
      </c>
      <c r="C203" s="925">
        <f>B203</f>
        <v>46388</v>
      </c>
      <c r="D203" s="369" t="s">
        <v>819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1"/>
    </row>
    <row r="204" spans="2:16" ht="36" customHeight="1">
      <c r="B204" s="907"/>
      <c r="C204" s="909"/>
      <c r="D204" s="300" t="s">
        <v>821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1"/>
    </row>
    <row r="205" spans="2:16" ht="36" customHeight="1">
      <c r="B205" s="906">
        <f>B203+1</f>
        <v>46389</v>
      </c>
      <c r="C205" s="908">
        <f>B205</f>
        <v>46389</v>
      </c>
      <c r="D205" s="308" t="s">
        <v>819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1"/>
    </row>
    <row r="206" spans="2:16" ht="36" customHeight="1">
      <c r="B206" s="907"/>
      <c r="C206" s="909"/>
      <c r="D206" s="308" t="s">
        <v>821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1"/>
    </row>
    <row r="207" spans="2:16" ht="36" customHeight="1">
      <c r="B207" s="906">
        <f>B205+1</f>
        <v>46390</v>
      </c>
      <c r="C207" s="908">
        <f t="shared" ref="C207:C263" si="67">B207</f>
        <v>46390</v>
      </c>
      <c r="D207" s="308" t="s">
        <v>819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1"/>
    </row>
    <row r="208" spans="2:16" ht="36" customHeight="1">
      <c r="B208" s="907"/>
      <c r="C208" s="909"/>
      <c r="D208" s="308" t="s">
        <v>821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1"/>
    </row>
    <row r="209" spans="2:16" ht="36" customHeight="1">
      <c r="B209" s="902">
        <f>B207+1</f>
        <v>46391</v>
      </c>
      <c r="C209" s="904">
        <f t="shared" si="67"/>
        <v>46391</v>
      </c>
      <c r="D209" s="275" t="s">
        <v>819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1">
        <f>P185+1</f>
        <v>60</v>
      </c>
    </row>
    <row r="210" spans="2:16" ht="36" customHeight="1">
      <c r="B210" s="903"/>
      <c r="C210" s="905"/>
      <c r="D210" s="275" t="s">
        <v>821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1"/>
    </row>
    <row r="211" spans="2:16" ht="36" customHeight="1">
      <c r="B211" s="902">
        <f>B209+1</f>
        <v>46392</v>
      </c>
      <c r="C211" s="904">
        <f t="shared" si="67"/>
        <v>46392</v>
      </c>
      <c r="D211" s="275" t="s">
        <v>819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1">
        <f>P209+1</f>
        <v>61</v>
      </c>
    </row>
    <row r="212" spans="2:16" ht="36" customHeight="1">
      <c r="B212" s="903"/>
      <c r="C212" s="905"/>
      <c r="D212" s="275" t="s">
        <v>821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1"/>
    </row>
    <row r="213" spans="2:16" ht="36" customHeight="1">
      <c r="B213" s="902">
        <f>B211+1</f>
        <v>46393</v>
      </c>
      <c r="C213" s="904">
        <f t="shared" si="67"/>
        <v>46393</v>
      </c>
      <c r="D213" s="275" t="s">
        <v>819</v>
      </c>
      <c r="E213" s="247" t="s">
        <v>849</v>
      </c>
      <c r="F213" s="249" t="s">
        <v>111</v>
      </c>
      <c r="G213" s="287" t="s">
        <v>849</v>
      </c>
      <c r="H213" s="249" t="s">
        <v>111</v>
      </c>
      <c r="I213" s="247" t="s">
        <v>849</v>
      </c>
      <c r="J213" s="249" t="s">
        <v>111</v>
      </c>
      <c r="K213" s="247" t="s">
        <v>849</v>
      </c>
      <c r="L213" s="249" t="s">
        <v>111</v>
      </c>
      <c r="M213" s="247"/>
      <c r="N213" s="260"/>
      <c r="O213" s="263"/>
      <c r="P213" s="901">
        <f>P211+1</f>
        <v>62</v>
      </c>
    </row>
    <row r="214" spans="2:16" ht="36" customHeight="1">
      <c r="B214" s="903"/>
      <c r="C214" s="905"/>
      <c r="D214" s="275" t="s">
        <v>821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1"/>
    </row>
    <row r="215" spans="2:16" ht="36" customHeight="1">
      <c r="B215" s="902">
        <f>B213+1</f>
        <v>46394</v>
      </c>
      <c r="C215" s="904">
        <f t="shared" si="67"/>
        <v>46394</v>
      </c>
      <c r="D215" s="275" t="s">
        <v>819</v>
      </c>
      <c r="E215" s="247"/>
      <c r="F215" s="249"/>
      <c r="G215" s="247" t="s">
        <v>857</v>
      </c>
      <c r="H215" s="249" t="s">
        <v>111</v>
      </c>
      <c r="I215" s="247" t="s">
        <v>856</v>
      </c>
      <c r="J215" s="372" t="s">
        <v>111</v>
      </c>
      <c r="K215" s="247" t="s">
        <v>859</v>
      </c>
      <c r="L215" s="372" t="s">
        <v>111</v>
      </c>
      <c r="M215" s="247"/>
      <c r="N215" s="372"/>
      <c r="O215" s="263"/>
      <c r="P215" s="901">
        <f t="shared" ref="P215" si="68">P213+1</f>
        <v>63</v>
      </c>
    </row>
    <row r="216" spans="2:16" ht="36" customHeight="1">
      <c r="B216" s="903"/>
      <c r="C216" s="905"/>
      <c r="D216" s="275" t="s">
        <v>821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1"/>
    </row>
    <row r="217" spans="2:16" ht="36" customHeight="1">
      <c r="B217" s="902">
        <f>B215+1</f>
        <v>46395</v>
      </c>
      <c r="C217" s="904">
        <f t="shared" si="67"/>
        <v>46395</v>
      </c>
      <c r="D217" s="275" t="s">
        <v>819</v>
      </c>
      <c r="E217" s="247"/>
      <c r="F217" s="249"/>
      <c r="G217" s="247" t="s">
        <v>866</v>
      </c>
      <c r="H217" s="249" t="s">
        <v>887</v>
      </c>
      <c r="I217" s="247" t="s">
        <v>866</v>
      </c>
      <c r="J217" s="249" t="s">
        <v>887</v>
      </c>
      <c r="K217" s="247" t="s">
        <v>866</v>
      </c>
      <c r="L217" s="249" t="s">
        <v>887</v>
      </c>
      <c r="M217" s="247"/>
      <c r="N217" s="276"/>
      <c r="O217" s="263"/>
      <c r="P217" s="901">
        <f t="shared" ref="P217" si="69">P215+1</f>
        <v>64</v>
      </c>
    </row>
    <row r="218" spans="2:16" ht="36" customHeight="1">
      <c r="B218" s="903"/>
      <c r="C218" s="905"/>
      <c r="D218" s="275" t="s">
        <v>821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1"/>
    </row>
    <row r="219" spans="2:16" ht="36" customHeight="1">
      <c r="B219" s="906">
        <f>B217+1</f>
        <v>46396</v>
      </c>
      <c r="C219" s="908">
        <f t="shared" si="67"/>
        <v>46396</v>
      </c>
      <c r="D219" s="308" t="s">
        <v>819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1"/>
    </row>
    <row r="220" spans="2:16" ht="36" customHeight="1">
      <c r="B220" s="907"/>
      <c r="C220" s="909"/>
      <c r="D220" s="308" t="s">
        <v>821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1"/>
    </row>
    <row r="221" spans="2:16" ht="36" customHeight="1">
      <c r="B221" s="906">
        <f>B219+1</f>
        <v>46397</v>
      </c>
      <c r="C221" s="908">
        <f t="shared" si="67"/>
        <v>46397</v>
      </c>
      <c r="D221" s="308" t="s">
        <v>819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1"/>
    </row>
    <row r="222" spans="2:16" ht="36" customHeight="1">
      <c r="B222" s="907"/>
      <c r="C222" s="909"/>
      <c r="D222" s="308" t="s">
        <v>821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1"/>
    </row>
    <row r="223" spans="2:16" ht="36" customHeight="1">
      <c r="B223" s="906">
        <f>B221+1</f>
        <v>46398</v>
      </c>
      <c r="C223" s="908">
        <f t="shared" si="67"/>
        <v>46398</v>
      </c>
      <c r="D223" s="308" t="s">
        <v>819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888</v>
      </c>
      <c r="P223" s="901"/>
    </row>
    <row r="224" spans="2:16" ht="36" customHeight="1">
      <c r="B224" s="907"/>
      <c r="C224" s="909"/>
      <c r="D224" s="308" t="s">
        <v>821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1"/>
    </row>
    <row r="225" spans="2:16" ht="36" customHeight="1">
      <c r="B225" s="902">
        <f>B223+1</f>
        <v>46399</v>
      </c>
      <c r="C225" s="904">
        <f t="shared" si="67"/>
        <v>46399</v>
      </c>
      <c r="D225" s="275" t="s">
        <v>819</v>
      </c>
      <c r="E225" s="591" t="s">
        <v>889</v>
      </c>
      <c r="F225" s="249" t="s">
        <v>658</v>
      </c>
      <c r="G225" s="591" t="s">
        <v>890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1">
        <f>P217+1</f>
        <v>65</v>
      </c>
    </row>
    <row r="226" spans="2:16" ht="36" customHeight="1">
      <c r="B226" s="903"/>
      <c r="C226" s="905"/>
      <c r="D226" s="275" t="s">
        <v>821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1"/>
    </row>
    <row r="227" spans="2:16" ht="36" customHeight="1">
      <c r="B227" s="902">
        <f>B225+1</f>
        <v>46400</v>
      </c>
      <c r="C227" s="904">
        <f t="shared" si="67"/>
        <v>46400</v>
      </c>
      <c r="D227" s="275" t="s">
        <v>819</v>
      </c>
      <c r="E227" s="634" t="s">
        <v>891</v>
      </c>
      <c r="F227" s="481" t="s">
        <v>658</v>
      </c>
      <c r="G227" s="591" t="s">
        <v>892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1">
        <f>P225+1</f>
        <v>66</v>
      </c>
    </row>
    <row r="228" spans="2:16" ht="36" customHeight="1">
      <c r="B228" s="903"/>
      <c r="C228" s="905"/>
      <c r="D228" s="275" t="s">
        <v>821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1"/>
    </row>
    <row r="229" spans="2:16" ht="36" customHeight="1">
      <c r="B229" s="902">
        <f>B227+1</f>
        <v>46401</v>
      </c>
      <c r="C229" s="904">
        <f t="shared" si="67"/>
        <v>46401</v>
      </c>
      <c r="D229" s="275" t="s">
        <v>819</v>
      </c>
      <c r="E229" s="247" t="s">
        <v>858</v>
      </c>
      <c r="F229" s="249" t="s">
        <v>658</v>
      </c>
      <c r="G229" s="247" t="s">
        <v>858</v>
      </c>
      <c r="H229" s="249" t="s">
        <v>658</v>
      </c>
      <c r="I229" s="247"/>
      <c r="J229" s="249"/>
      <c r="K229" s="247"/>
      <c r="L229" s="249"/>
      <c r="M229" s="247"/>
      <c r="N229" s="249"/>
      <c r="O229" s="263"/>
      <c r="P229" s="901">
        <f>P227+1</f>
        <v>67</v>
      </c>
    </row>
    <row r="230" spans="2:16" ht="36" customHeight="1">
      <c r="B230" s="903"/>
      <c r="C230" s="905"/>
      <c r="D230" s="275" t="s">
        <v>821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1"/>
    </row>
    <row r="231" spans="2:16" ht="36" customHeight="1">
      <c r="B231" s="902">
        <f>B229+1</f>
        <v>46402</v>
      </c>
      <c r="C231" s="904">
        <f t="shared" si="67"/>
        <v>46402</v>
      </c>
      <c r="D231" s="275" t="s">
        <v>819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1">
        <f t="shared" ref="P231" si="70">P229+1</f>
        <v>68</v>
      </c>
    </row>
    <row r="232" spans="2:16" ht="36" customHeight="1">
      <c r="B232" s="903"/>
      <c r="C232" s="905"/>
      <c r="D232" s="275" t="s">
        <v>821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1"/>
    </row>
    <row r="233" spans="2:16" ht="36" customHeight="1">
      <c r="B233" s="906">
        <f>B231+1</f>
        <v>46403</v>
      </c>
      <c r="C233" s="908">
        <f t="shared" si="67"/>
        <v>46403</v>
      </c>
      <c r="D233" s="308" t="s">
        <v>819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1"/>
    </row>
    <row r="234" spans="2:16" ht="36" customHeight="1">
      <c r="B234" s="907"/>
      <c r="C234" s="909"/>
      <c r="D234" s="308" t="s">
        <v>821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1"/>
    </row>
    <row r="235" spans="2:16" ht="36" customHeight="1">
      <c r="B235" s="906">
        <f>B233+1</f>
        <v>46404</v>
      </c>
      <c r="C235" s="908">
        <f t="shared" si="67"/>
        <v>46404</v>
      </c>
      <c r="D235" s="308" t="s">
        <v>819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1"/>
    </row>
    <row r="236" spans="2:16" ht="36" customHeight="1">
      <c r="B236" s="907"/>
      <c r="C236" s="909"/>
      <c r="D236" s="308" t="s">
        <v>821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1"/>
    </row>
    <row r="237" spans="2:16" ht="36" customHeight="1">
      <c r="B237" s="902">
        <f>B235+1</f>
        <v>46405</v>
      </c>
      <c r="C237" s="904">
        <f t="shared" si="67"/>
        <v>46405</v>
      </c>
      <c r="D237" s="275" t="s">
        <v>819</v>
      </c>
      <c r="E237" s="634" t="s">
        <v>893</v>
      </c>
      <c r="F237" s="481">
        <v>302</v>
      </c>
      <c r="G237" s="634" t="s">
        <v>894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1">
        <f>P231+1</f>
        <v>69</v>
      </c>
    </row>
    <row r="238" spans="2:16" ht="36" customHeight="1">
      <c r="B238" s="903"/>
      <c r="C238" s="905"/>
      <c r="D238" s="275" t="s">
        <v>821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1"/>
    </row>
    <row r="239" spans="2:16" ht="36" customHeight="1">
      <c r="B239" s="902">
        <f>B237+1</f>
        <v>46406</v>
      </c>
      <c r="C239" s="904">
        <f t="shared" si="67"/>
        <v>46406</v>
      </c>
      <c r="D239" s="275" t="s">
        <v>819</v>
      </c>
      <c r="E239" s="247"/>
      <c r="F239" s="249"/>
      <c r="G239" s="634" t="s">
        <v>895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1">
        <f>P237+1</f>
        <v>70</v>
      </c>
    </row>
    <row r="240" spans="2:16" ht="36" customHeight="1">
      <c r="B240" s="903"/>
      <c r="C240" s="905"/>
      <c r="D240" s="275" t="s">
        <v>821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1"/>
    </row>
    <row r="241" spans="2:16" ht="36" customHeight="1">
      <c r="B241" s="902">
        <f>B239+1</f>
        <v>46407</v>
      </c>
      <c r="C241" s="904">
        <f t="shared" si="67"/>
        <v>46407</v>
      </c>
      <c r="D241" s="275" t="s">
        <v>819</v>
      </c>
      <c r="E241" s="247" t="s">
        <v>858</v>
      </c>
      <c r="F241" s="249" t="s">
        <v>658</v>
      </c>
      <c r="G241" s="247" t="s">
        <v>858</v>
      </c>
      <c r="H241" s="249" t="s">
        <v>658</v>
      </c>
      <c r="I241" s="247"/>
      <c r="J241" s="249"/>
      <c r="K241" s="247"/>
      <c r="L241" s="313"/>
      <c r="M241" s="247"/>
      <c r="N241" s="260"/>
      <c r="O241" s="263"/>
      <c r="P241" s="901">
        <f>P239+1</f>
        <v>71</v>
      </c>
    </row>
    <row r="242" spans="2:16" ht="36" customHeight="1">
      <c r="B242" s="903"/>
      <c r="C242" s="905"/>
      <c r="D242" s="275" t="s">
        <v>821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1"/>
    </row>
    <row r="243" spans="2:16" ht="36" customHeight="1">
      <c r="B243" s="902">
        <f>B241+1</f>
        <v>46408</v>
      </c>
      <c r="C243" s="904">
        <f t="shared" si="67"/>
        <v>46408</v>
      </c>
      <c r="D243" s="275" t="s">
        <v>819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1">
        <f t="shared" ref="P243" si="71">P241+1</f>
        <v>72</v>
      </c>
    </row>
    <row r="244" spans="2:16" ht="36" customHeight="1">
      <c r="B244" s="903"/>
      <c r="C244" s="905"/>
      <c r="D244" s="275" t="s">
        <v>821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1"/>
    </row>
    <row r="245" spans="2:16" ht="36" customHeight="1">
      <c r="B245" s="902">
        <f>B243+1</f>
        <v>46409</v>
      </c>
      <c r="C245" s="904">
        <f t="shared" si="67"/>
        <v>46409</v>
      </c>
      <c r="D245" s="275" t="s">
        <v>819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1">
        <f t="shared" ref="P245" si="72">P243+1</f>
        <v>73</v>
      </c>
    </row>
    <row r="246" spans="2:16" ht="36" customHeight="1">
      <c r="B246" s="903"/>
      <c r="C246" s="905"/>
      <c r="D246" s="275" t="s">
        <v>821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1"/>
    </row>
    <row r="247" spans="2:16" ht="36" customHeight="1">
      <c r="B247" s="906">
        <f>B245+1</f>
        <v>46410</v>
      </c>
      <c r="C247" s="908">
        <f t="shared" si="67"/>
        <v>46410</v>
      </c>
      <c r="D247" s="308" t="s">
        <v>819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1"/>
    </row>
    <row r="248" spans="2:16" ht="36" customHeight="1">
      <c r="B248" s="907"/>
      <c r="C248" s="909"/>
      <c r="D248" s="308" t="s">
        <v>821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1"/>
    </row>
    <row r="249" spans="2:16" ht="36" customHeight="1">
      <c r="B249" s="906">
        <f>B247+1</f>
        <v>46411</v>
      </c>
      <c r="C249" s="908">
        <f t="shared" si="67"/>
        <v>46411</v>
      </c>
      <c r="D249" s="308" t="s">
        <v>819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1"/>
    </row>
    <row r="250" spans="2:16" ht="36" customHeight="1">
      <c r="B250" s="907"/>
      <c r="C250" s="909"/>
      <c r="D250" s="308" t="s">
        <v>821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1"/>
    </row>
    <row r="251" spans="2:16" ht="36" customHeight="1">
      <c r="B251" s="902">
        <f>B249+1</f>
        <v>46412</v>
      </c>
      <c r="C251" s="904">
        <f t="shared" si="67"/>
        <v>46412</v>
      </c>
      <c r="D251" s="275" t="s">
        <v>819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1">
        <f>P245+1</f>
        <v>74</v>
      </c>
    </row>
    <row r="252" spans="2:16" ht="36" customHeight="1">
      <c r="B252" s="903"/>
      <c r="C252" s="905"/>
      <c r="D252" s="275" t="s">
        <v>821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1"/>
    </row>
    <row r="253" spans="2:16" ht="36" customHeight="1">
      <c r="B253" s="902">
        <f>B251+1</f>
        <v>46413</v>
      </c>
      <c r="C253" s="904">
        <f t="shared" si="67"/>
        <v>46413</v>
      </c>
      <c r="D253" s="275" t="s">
        <v>819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1">
        <f>P251+1</f>
        <v>75</v>
      </c>
    </row>
    <row r="254" spans="2:16" ht="36" customHeight="1">
      <c r="B254" s="903"/>
      <c r="C254" s="905"/>
      <c r="D254" s="275" t="s">
        <v>821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1"/>
    </row>
    <row r="255" spans="2:16" ht="36" customHeight="1">
      <c r="B255" s="902">
        <f>B253+1</f>
        <v>46414</v>
      </c>
      <c r="C255" s="904">
        <f t="shared" si="67"/>
        <v>46414</v>
      </c>
      <c r="D255" s="275" t="s">
        <v>819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1">
        <f>P253+1</f>
        <v>76</v>
      </c>
    </row>
    <row r="256" spans="2:16" ht="36" customHeight="1">
      <c r="B256" s="903"/>
      <c r="C256" s="905"/>
      <c r="D256" s="275" t="s">
        <v>821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1"/>
    </row>
    <row r="257" spans="2:16" ht="36" customHeight="1">
      <c r="B257" s="902">
        <f>B255+1</f>
        <v>46415</v>
      </c>
      <c r="C257" s="904">
        <f t="shared" si="67"/>
        <v>46415</v>
      </c>
      <c r="D257" s="275" t="s">
        <v>819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659</v>
      </c>
      <c r="P257" s="901">
        <f t="shared" ref="P257" si="73">P255+1</f>
        <v>77</v>
      </c>
    </row>
    <row r="258" spans="2:16" ht="36" customHeight="1">
      <c r="B258" s="903"/>
      <c r="C258" s="905"/>
      <c r="D258" s="275" t="s">
        <v>821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1"/>
    </row>
    <row r="259" spans="2:16" ht="36" customHeight="1">
      <c r="B259" s="902">
        <f t="shared" ref="B259" si="74">B257+1</f>
        <v>46416</v>
      </c>
      <c r="C259" s="904">
        <f t="shared" si="67"/>
        <v>46416</v>
      </c>
      <c r="D259" s="275" t="s">
        <v>819</v>
      </c>
      <c r="E259" s="247" t="s">
        <v>858</v>
      </c>
      <c r="F259" s="313" t="s">
        <v>878</v>
      </c>
      <c r="G259" s="247" t="s">
        <v>858</v>
      </c>
      <c r="H259" s="313" t="s">
        <v>878</v>
      </c>
      <c r="I259" s="129"/>
      <c r="J259" s="262"/>
      <c r="K259" s="129"/>
      <c r="L259" s="262"/>
      <c r="M259" s="247"/>
      <c r="N259" s="260"/>
      <c r="O259" s="376"/>
      <c r="P259" s="901">
        <f t="shared" ref="P259" si="75">P257+1</f>
        <v>78</v>
      </c>
    </row>
    <row r="260" spans="2:16" ht="36" customHeight="1">
      <c r="B260" s="903"/>
      <c r="C260" s="905"/>
      <c r="D260" s="275" t="s">
        <v>821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1"/>
    </row>
    <row r="261" spans="2:16" ht="36" customHeight="1">
      <c r="B261" s="906">
        <f>B259+1</f>
        <v>46417</v>
      </c>
      <c r="C261" s="908">
        <f t="shared" si="67"/>
        <v>46417</v>
      </c>
      <c r="D261" s="308" t="s">
        <v>819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1"/>
    </row>
    <row r="262" spans="2:16" ht="36" customHeight="1">
      <c r="B262" s="907"/>
      <c r="C262" s="909"/>
      <c r="D262" s="264" t="s">
        <v>821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1"/>
    </row>
    <row r="263" spans="2:16" ht="36" customHeight="1">
      <c r="B263" s="920">
        <f>B261+1</f>
        <v>46418</v>
      </c>
      <c r="C263" s="922">
        <f t="shared" si="67"/>
        <v>46418</v>
      </c>
      <c r="D263" s="264" t="s">
        <v>819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1"/>
    </row>
    <row r="264" spans="2:16" ht="36" customHeight="1" thickBot="1">
      <c r="B264" s="921"/>
      <c r="C264" s="923"/>
      <c r="D264" s="379" t="s">
        <v>821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1"/>
    </row>
    <row r="265" spans="2:16" ht="27" customHeight="1">
      <c r="B265" s="295"/>
      <c r="P265" s="901" t="str">
        <f t="shared" ref="P265" si="76">IF(B265="","",WEEKDAY(B265))</f>
        <v/>
      </c>
    </row>
    <row r="266" spans="2:16" ht="27" customHeight="1" thickBot="1">
      <c r="B266" s="235" t="s">
        <v>896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1"/>
    </row>
    <row r="267" spans="2:16" ht="18" customHeight="1">
      <c r="B267" s="912" t="s">
        <v>530</v>
      </c>
      <c r="C267" s="914" t="s">
        <v>531</v>
      </c>
      <c r="D267" s="240"/>
      <c r="E267" s="58" t="s">
        <v>532</v>
      </c>
      <c r="F267" s="889" t="s">
        <v>533</v>
      </c>
      <c r="G267" s="58" t="s">
        <v>534</v>
      </c>
      <c r="H267" s="889" t="s">
        <v>533</v>
      </c>
      <c r="I267" s="241" t="s">
        <v>535</v>
      </c>
      <c r="J267" s="916" t="s">
        <v>533</v>
      </c>
      <c r="K267" s="241" t="s">
        <v>536</v>
      </c>
      <c r="L267" s="916" t="s">
        <v>533</v>
      </c>
      <c r="M267" s="241" t="s">
        <v>537</v>
      </c>
      <c r="N267" s="916" t="s">
        <v>533</v>
      </c>
      <c r="O267" s="242" t="s">
        <v>538</v>
      </c>
      <c r="P267" s="901"/>
    </row>
    <row r="268" spans="2:16" ht="18" customHeight="1" thickBot="1">
      <c r="B268" s="913"/>
      <c r="C268" s="915"/>
      <c r="D268" s="243"/>
      <c r="E268" s="60" t="s">
        <v>539</v>
      </c>
      <c r="F268" s="890"/>
      <c r="G268" s="60" t="s">
        <v>540</v>
      </c>
      <c r="H268" s="890"/>
      <c r="I268" s="244" t="s">
        <v>541</v>
      </c>
      <c r="J268" s="917"/>
      <c r="K268" s="244" t="s">
        <v>542</v>
      </c>
      <c r="L268" s="917"/>
      <c r="M268" s="244" t="s">
        <v>543</v>
      </c>
      <c r="N268" s="917"/>
      <c r="O268" s="245"/>
      <c r="P268" s="901"/>
    </row>
    <row r="269" spans="2:16" ht="36" customHeight="1">
      <c r="B269" s="910">
        <f>B263+1</f>
        <v>46419</v>
      </c>
      <c r="C269" s="911">
        <f>B269</f>
        <v>46419</v>
      </c>
      <c r="D269" s="554" t="s">
        <v>819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1">
        <f>P259+1</f>
        <v>79</v>
      </c>
    </row>
    <row r="270" spans="2:16" ht="36" customHeight="1">
      <c r="B270" s="903"/>
      <c r="C270" s="905"/>
      <c r="D270" s="275" t="s">
        <v>821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1"/>
    </row>
    <row r="271" spans="2:16" ht="36" customHeight="1">
      <c r="B271" s="902">
        <f>B269+1</f>
        <v>46420</v>
      </c>
      <c r="C271" s="904">
        <f>B271</f>
        <v>46420</v>
      </c>
      <c r="D271" s="275" t="s">
        <v>819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1">
        <f>P269+1</f>
        <v>80</v>
      </c>
    </row>
    <row r="272" spans="2:16" ht="36" customHeight="1">
      <c r="B272" s="903"/>
      <c r="C272" s="905"/>
      <c r="D272" s="275" t="s">
        <v>821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1"/>
    </row>
    <row r="273" spans="2:16" ht="36" customHeight="1">
      <c r="B273" s="902">
        <f>B271+1</f>
        <v>46421</v>
      </c>
      <c r="C273" s="904">
        <f t="shared" ref="C273:C323" si="77">B273</f>
        <v>46421</v>
      </c>
      <c r="D273" s="275" t="s">
        <v>819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1">
        <f>P271+1</f>
        <v>81</v>
      </c>
    </row>
    <row r="274" spans="2:16" ht="36" customHeight="1">
      <c r="B274" s="903"/>
      <c r="C274" s="905"/>
      <c r="D274" s="275" t="s">
        <v>821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1"/>
    </row>
    <row r="275" spans="2:16" ht="36" customHeight="1">
      <c r="B275" s="902">
        <f>B273+1</f>
        <v>46422</v>
      </c>
      <c r="C275" s="904">
        <f t="shared" si="77"/>
        <v>46422</v>
      </c>
      <c r="D275" s="275" t="s">
        <v>819</v>
      </c>
      <c r="E275" s="259" t="s">
        <v>858</v>
      </c>
      <c r="F275" s="249" t="s">
        <v>878</v>
      </c>
      <c r="G275" s="259" t="s">
        <v>858</v>
      </c>
      <c r="H275" s="249" t="s">
        <v>878</v>
      </c>
      <c r="I275" s="259"/>
      <c r="J275" s="313"/>
      <c r="K275" s="259"/>
      <c r="L275" s="260"/>
      <c r="M275" s="259"/>
      <c r="N275" s="260"/>
      <c r="O275" s="376"/>
      <c r="P275" s="901">
        <f t="shared" ref="P275" si="78">P273+1</f>
        <v>82</v>
      </c>
    </row>
    <row r="276" spans="2:16" ht="36" customHeight="1">
      <c r="B276" s="903"/>
      <c r="C276" s="905"/>
      <c r="D276" s="275" t="s">
        <v>821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1"/>
    </row>
    <row r="277" spans="2:16" ht="36" customHeight="1">
      <c r="B277" s="902">
        <f>B275+1</f>
        <v>46423</v>
      </c>
      <c r="C277" s="904">
        <f t="shared" si="77"/>
        <v>46423</v>
      </c>
      <c r="D277" s="275" t="s">
        <v>819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673</v>
      </c>
      <c r="P277" s="901">
        <f t="shared" ref="P277" si="79">P275+1</f>
        <v>83</v>
      </c>
    </row>
    <row r="278" spans="2:16" ht="36" customHeight="1">
      <c r="B278" s="903"/>
      <c r="C278" s="905"/>
      <c r="D278" s="275" t="s">
        <v>821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1"/>
    </row>
    <row r="279" spans="2:16" ht="36" customHeight="1">
      <c r="B279" s="906">
        <f>B277+1</f>
        <v>46424</v>
      </c>
      <c r="C279" s="908">
        <f t="shared" si="77"/>
        <v>46424</v>
      </c>
      <c r="D279" s="308" t="s">
        <v>819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674</v>
      </c>
      <c r="P279" s="901"/>
    </row>
    <row r="280" spans="2:16" ht="36" customHeight="1">
      <c r="B280" s="907"/>
      <c r="C280" s="909"/>
      <c r="D280" s="308" t="s">
        <v>821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1"/>
    </row>
    <row r="281" spans="2:16" ht="36" customHeight="1">
      <c r="B281" s="906">
        <f>B279+1</f>
        <v>46425</v>
      </c>
      <c r="C281" s="908">
        <f t="shared" si="77"/>
        <v>46425</v>
      </c>
      <c r="D281" s="308" t="s">
        <v>819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1"/>
    </row>
    <row r="282" spans="2:16" ht="36" customHeight="1">
      <c r="B282" s="907"/>
      <c r="C282" s="909"/>
      <c r="D282" s="308" t="s">
        <v>821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1"/>
    </row>
    <row r="283" spans="2:16" ht="36" customHeight="1">
      <c r="B283" s="902">
        <f>B281+1</f>
        <v>46426</v>
      </c>
      <c r="C283" s="904">
        <f t="shared" si="77"/>
        <v>46426</v>
      </c>
      <c r="D283" s="275" t="s">
        <v>819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1">
        <f>P277+1</f>
        <v>84</v>
      </c>
    </row>
    <row r="284" spans="2:16" ht="36" customHeight="1">
      <c r="B284" s="903"/>
      <c r="C284" s="905"/>
      <c r="D284" s="275" t="s">
        <v>821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1"/>
    </row>
    <row r="285" spans="2:16" ht="36" customHeight="1">
      <c r="B285" s="902">
        <f>B283+1</f>
        <v>46427</v>
      </c>
      <c r="C285" s="904">
        <f t="shared" si="77"/>
        <v>46427</v>
      </c>
      <c r="D285" s="275" t="s">
        <v>819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1">
        <f>P283+1</f>
        <v>85</v>
      </c>
    </row>
    <row r="286" spans="2:16" ht="36" customHeight="1">
      <c r="B286" s="903"/>
      <c r="C286" s="905"/>
      <c r="D286" s="275" t="s">
        <v>821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1"/>
    </row>
    <row r="287" spans="2:16" ht="36" customHeight="1">
      <c r="B287" s="902">
        <f>B285+1</f>
        <v>46428</v>
      </c>
      <c r="C287" s="904">
        <f t="shared" si="77"/>
        <v>46428</v>
      </c>
      <c r="D287" s="275" t="s">
        <v>819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1">
        <f>P285+1</f>
        <v>86</v>
      </c>
    </row>
    <row r="288" spans="2:16" ht="36" customHeight="1">
      <c r="B288" s="903"/>
      <c r="C288" s="905"/>
      <c r="D288" s="275" t="s">
        <v>821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1"/>
    </row>
    <row r="289" spans="2:16" ht="36" customHeight="1">
      <c r="B289" s="906">
        <f>B287+1</f>
        <v>46429</v>
      </c>
      <c r="C289" s="908">
        <f t="shared" si="77"/>
        <v>46429</v>
      </c>
      <c r="D289" s="308" t="s">
        <v>819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897</v>
      </c>
      <c r="P289" s="901"/>
    </row>
    <row r="290" spans="2:16" ht="36" customHeight="1">
      <c r="B290" s="907"/>
      <c r="C290" s="909"/>
      <c r="D290" s="308" t="s">
        <v>821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1"/>
    </row>
    <row r="291" spans="2:16" ht="36" customHeight="1">
      <c r="B291" s="902">
        <f>B289+1</f>
        <v>46430</v>
      </c>
      <c r="C291" s="904">
        <f t="shared" si="77"/>
        <v>46430</v>
      </c>
      <c r="D291" s="275" t="s">
        <v>819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673</v>
      </c>
      <c r="P291" s="901">
        <f>P287+1</f>
        <v>87</v>
      </c>
    </row>
    <row r="292" spans="2:16" ht="36" customHeight="1">
      <c r="B292" s="903"/>
      <c r="C292" s="905"/>
      <c r="D292" s="275" t="s">
        <v>821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1"/>
    </row>
    <row r="293" spans="2:16" ht="36" customHeight="1">
      <c r="B293" s="906">
        <f>B291+1</f>
        <v>46431</v>
      </c>
      <c r="C293" s="908">
        <f t="shared" si="77"/>
        <v>46431</v>
      </c>
      <c r="D293" s="308" t="s">
        <v>819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687</v>
      </c>
      <c r="P293" s="901"/>
    </row>
    <row r="294" spans="2:16" ht="36" customHeight="1">
      <c r="B294" s="907"/>
      <c r="C294" s="909"/>
      <c r="D294" s="308" t="s">
        <v>821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1"/>
    </row>
    <row r="295" spans="2:16" ht="36" customHeight="1">
      <c r="B295" s="906">
        <f>B293+1</f>
        <v>46432</v>
      </c>
      <c r="C295" s="908">
        <f t="shared" si="77"/>
        <v>46432</v>
      </c>
      <c r="D295" s="308" t="s">
        <v>819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1"/>
    </row>
    <row r="296" spans="2:16" ht="36" customHeight="1">
      <c r="B296" s="907"/>
      <c r="C296" s="909"/>
      <c r="D296" s="308" t="s">
        <v>821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1"/>
    </row>
    <row r="297" spans="2:16" ht="36" customHeight="1">
      <c r="B297" s="902">
        <f>B295+1</f>
        <v>46433</v>
      </c>
      <c r="C297" s="904">
        <f t="shared" si="77"/>
        <v>46433</v>
      </c>
      <c r="D297" s="275" t="s">
        <v>819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1">
        <f>P291+1</f>
        <v>88</v>
      </c>
    </row>
    <row r="298" spans="2:16" ht="36" customHeight="1">
      <c r="B298" s="903"/>
      <c r="C298" s="905"/>
      <c r="D298" s="275" t="s">
        <v>821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1"/>
    </row>
    <row r="299" spans="2:16" ht="36" customHeight="1">
      <c r="B299" s="902">
        <f>B297+1</f>
        <v>46434</v>
      </c>
      <c r="C299" s="904">
        <f t="shared" si="77"/>
        <v>46434</v>
      </c>
      <c r="D299" s="275" t="s">
        <v>819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1">
        <f>P297+1</f>
        <v>89</v>
      </c>
    </row>
    <row r="300" spans="2:16" ht="36" customHeight="1">
      <c r="B300" s="903"/>
      <c r="C300" s="905"/>
      <c r="D300" s="275" t="s">
        <v>821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1"/>
    </row>
    <row r="301" spans="2:16" ht="36" customHeight="1">
      <c r="B301" s="902">
        <f>B299+1</f>
        <v>46435</v>
      </c>
      <c r="C301" s="904">
        <f t="shared" si="77"/>
        <v>46435</v>
      </c>
      <c r="D301" s="275" t="s">
        <v>819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1">
        <f>P299+1</f>
        <v>90</v>
      </c>
    </row>
    <row r="302" spans="2:16" ht="36" customHeight="1">
      <c r="B302" s="903"/>
      <c r="C302" s="905"/>
      <c r="D302" s="275" t="s">
        <v>821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1"/>
    </row>
    <row r="303" spans="2:16" ht="36" customHeight="1">
      <c r="B303" s="902">
        <f>B301+1</f>
        <v>46436</v>
      </c>
      <c r="C303" s="904">
        <f t="shared" si="77"/>
        <v>46436</v>
      </c>
      <c r="D303" s="275" t="s">
        <v>819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1">
        <f t="shared" ref="P303" si="80">P301+1</f>
        <v>91</v>
      </c>
    </row>
    <row r="304" spans="2:16" ht="36" customHeight="1">
      <c r="B304" s="903"/>
      <c r="C304" s="905"/>
      <c r="D304" s="275" t="s">
        <v>821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1"/>
    </row>
    <row r="305" spans="2:16" ht="36" customHeight="1">
      <c r="B305" s="902">
        <f>B303+1</f>
        <v>46437</v>
      </c>
      <c r="C305" s="904">
        <f t="shared" si="77"/>
        <v>46437</v>
      </c>
      <c r="D305" s="275" t="s">
        <v>819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1">
        <f t="shared" ref="P305" si="81">P303+1</f>
        <v>92</v>
      </c>
    </row>
    <row r="306" spans="2:16" ht="36" customHeight="1">
      <c r="B306" s="903"/>
      <c r="C306" s="905"/>
      <c r="D306" s="275" t="s">
        <v>821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1"/>
    </row>
    <row r="307" spans="2:16" ht="36" customHeight="1">
      <c r="B307" s="906">
        <f>B305+1</f>
        <v>46438</v>
      </c>
      <c r="C307" s="908">
        <f t="shared" si="77"/>
        <v>46438</v>
      </c>
      <c r="D307" s="308" t="s">
        <v>819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1"/>
    </row>
    <row r="308" spans="2:16" ht="36" customHeight="1">
      <c r="B308" s="907"/>
      <c r="C308" s="909"/>
      <c r="D308" s="308" t="s">
        <v>821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1"/>
    </row>
    <row r="309" spans="2:16" ht="36" customHeight="1">
      <c r="B309" s="906">
        <f>B307+1</f>
        <v>46439</v>
      </c>
      <c r="C309" s="908">
        <f t="shared" si="77"/>
        <v>46439</v>
      </c>
      <c r="D309" s="308" t="s">
        <v>819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1"/>
    </row>
    <row r="310" spans="2:16" ht="36" customHeight="1">
      <c r="B310" s="907"/>
      <c r="C310" s="909"/>
      <c r="D310" s="308" t="s">
        <v>821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1"/>
    </row>
    <row r="311" spans="2:16" ht="36" customHeight="1">
      <c r="B311" s="902">
        <f>B309+1</f>
        <v>46440</v>
      </c>
      <c r="C311" s="904">
        <f t="shared" si="77"/>
        <v>46440</v>
      </c>
      <c r="D311" s="275" t="s">
        <v>819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1">
        <f>P305+1</f>
        <v>93</v>
      </c>
    </row>
    <row r="312" spans="2:16" ht="36" customHeight="1">
      <c r="B312" s="903"/>
      <c r="C312" s="905"/>
      <c r="D312" s="275" t="s">
        <v>821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1"/>
    </row>
    <row r="313" spans="2:16" ht="36" customHeight="1">
      <c r="B313" s="906">
        <f>B311+1</f>
        <v>46441</v>
      </c>
      <c r="C313" s="908">
        <f t="shared" si="77"/>
        <v>46441</v>
      </c>
      <c r="D313" s="308" t="s">
        <v>819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898</v>
      </c>
      <c r="P313" s="901"/>
    </row>
    <row r="314" spans="2:16" ht="36" customHeight="1">
      <c r="B314" s="907"/>
      <c r="C314" s="909"/>
      <c r="D314" s="308" t="s">
        <v>821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1"/>
    </row>
    <row r="315" spans="2:16" ht="36" customHeight="1">
      <c r="B315" s="902">
        <f>B313+1</f>
        <v>46442</v>
      </c>
      <c r="C315" s="904">
        <f t="shared" si="77"/>
        <v>46442</v>
      </c>
      <c r="D315" s="275" t="s">
        <v>819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1">
        <f>P311+1</f>
        <v>94</v>
      </c>
    </row>
    <row r="316" spans="2:16" ht="36" customHeight="1">
      <c r="B316" s="903"/>
      <c r="C316" s="905"/>
      <c r="D316" s="275" t="s">
        <v>821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1"/>
    </row>
    <row r="317" spans="2:16" ht="36" customHeight="1">
      <c r="B317" s="902">
        <f>B315+1</f>
        <v>46443</v>
      </c>
      <c r="C317" s="904">
        <f t="shared" si="77"/>
        <v>46443</v>
      </c>
      <c r="D317" s="275" t="s">
        <v>819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1">
        <f>P315+1</f>
        <v>95</v>
      </c>
    </row>
    <row r="318" spans="2:16" ht="36" customHeight="1">
      <c r="B318" s="903"/>
      <c r="C318" s="905"/>
      <c r="D318" s="275" t="s">
        <v>821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1"/>
    </row>
    <row r="319" spans="2:16" ht="36" customHeight="1">
      <c r="B319" s="902">
        <f t="shared" ref="B319" si="82">B317+1</f>
        <v>46444</v>
      </c>
      <c r="C319" s="904">
        <f t="shared" si="77"/>
        <v>46444</v>
      </c>
      <c r="D319" s="275" t="s">
        <v>819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1">
        <f t="shared" ref="P319" si="83">P317+1</f>
        <v>96</v>
      </c>
    </row>
    <row r="320" spans="2:16" ht="36" customHeight="1">
      <c r="B320" s="903"/>
      <c r="C320" s="905"/>
      <c r="D320" s="275" t="s">
        <v>821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1"/>
    </row>
    <row r="321" spans="2:16" ht="36" customHeight="1">
      <c r="B321" s="906">
        <f>B319+1</f>
        <v>46445</v>
      </c>
      <c r="C321" s="908">
        <f t="shared" si="77"/>
        <v>46445</v>
      </c>
      <c r="D321" s="308" t="s">
        <v>819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1"/>
    </row>
    <row r="322" spans="2:16" ht="36" customHeight="1">
      <c r="B322" s="907"/>
      <c r="C322" s="909"/>
      <c r="D322" s="264" t="s">
        <v>821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1"/>
    </row>
    <row r="323" spans="2:16" ht="36" customHeight="1">
      <c r="B323" s="906">
        <f>B321+1</f>
        <v>46446</v>
      </c>
      <c r="C323" s="908">
        <f t="shared" si="77"/>
        <v>46446</v>
      </c>
      <c r="D323" s="264" t="s">
        <v>819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1"/>
    </row>
    <row r="324" spans="2:16" ht="36" customHeight="1" thickBot="1">
      <c r="B324" s="918"/>
      <c r="C324" s="919"/>
      <c r="D324" s="382" t="s">
        <v>821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1"/>
    </row>
    <row r="325" spans="2:16" ht="27" customHeight="1">
      <c r="B325" s="295"/>
      <c r="P325" s="901" t="str">
        <f t="shared" ref="P325" si="84">IF(B325="","",WEEKDAY(B325))</f>
        <v/>
      </c>
    </row>
    <row r="326" spans="2:16" ht="27" customHeight="1" thickBot="1">
      <c r="B326" s="235" t="s">
        <v>899</v>
      </c>
      <c r="P326" s="901"/>
    </row>
    <row r="327" spans="2:16" ht="18" customHeight="1">
      <c r="B327" s="912" t="s">
        <v>530</v>
      </c>
      <c r="C327" s="914" t="s">
        <v>531</v>
      </c>
      <c r="D327" s="240"/>
      <c r="E327" s="58" t="s">
        <v>532</v>
      </c>
      <c r="F327" s="889" t="s">
        <v>533</v>
      </c>
      <c r="G327" s="58" t="s">
        <v>534</v>
      </c>
      <c r="H327" s="889" t="s">
        <v>533</v>
      </c>
      <c r="I327" s="241" t="s">
        <v>535</v>
      </c>
      <c r="J327" s="916" t="s">
        <v>533</v>
      </c>
      <c r="K327" s="241" t="s">
        <v>536</v>
      </c>
      <c r="L327" s="916" t="s">
        <v>533</v>
      </c>
      <c r="M327" s="241" t="s">
        <v>537</v>
      </c>
      <c r="N327" s="916" t="s">
        <v>533</v>
      </c>
      <c r="O327" s="242" t="s">
        <v>538</v>
      </c>
      <c r="P327" s="901"/>
    </row>
    <row r="328" spans="2:16" ht="18" customHeight="1" thickBot="1">
      <c r="B328" s="913"/>
      <c r="C328" s="915"/>
      <c r="D328" s="243"/>
      <c r="E328" s="60" t="s">
        <v>539</v>
      </c>
      <c r="F328" s="890"/>
      <c r="G328" s="60" t="s">
        <v>540</v>
      </c>
      <c r="H328" s="890"/>
      <c r="I328" s="244" t="s">
        <v>541</v>
      </c>
      <c r="J328" s="917"/>
      <c r="K328" s="244" t="s">
        <v>542</v>
      </c>
      <c r="L328" s="917"/>
      <c r="M328" s="244" t="s">
        <v>543</v>
      </c>
      <c r="N328" s="917"/>
      <c r="O328" s="245"/>
      <c r="P328" s="901"/>
    </row>
    <row r="329" spans="2:16" ht="36" customHeight="1">
      <c r="B329" s="910">
        <f>B323+1</f>
        <v>46447</v>
      </c>
      <c r="C329" s="911">
        <f>B329</f>
        <v>46447</v>
      </c>
      <c r="D329" s="560" t="s">
        <v>819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1">
        <f>P319+1</f>
        <v>97</v>
      </c>
    </row>
    <row r="330" spans="2:16" ht="36" customHeight="1">
      <c r="B330" s="903"/>
      <c r="C330" s="905"/>
      <c r="D330" s="246" t="s">
        <v>821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1"/>
    </row>
    <row r="331" spans="2:16" ht="36" customHeight="1">
      <c r="B331" s="902">
        <f>B329+1</f>
        <v>46448</v>
      </c>
      <c r="C331" s="904">
        <f>B331</f>
        <v>46448</v>
      </c>
      <c r="D331" s="275" t="s">
        <v>819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1">
        <f>P329+1</f>
        <v>98</v>
      </c>
    </row>
    <row r="332" spans="2:16" ht="36" customHeight="1">
      <c r="B332" s="903"/>
      <c r="C332" s="905"/>
      <c r="D332" s="275" t="s">
        <v>821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1"/>
    </row>
    <row r="333" spans="2:16" ht="36" customHeight="1">
      <c r="B333" s="902">
        <f>B331+1</f>
        <v>46449</v>
      </c>
      <c r="C333" s="904">
        <f t="shared" ref="C333:C389" si="85">B333</f>
        <v>46449</v>
      </c>
      <c r="D333" s="275" t="s">
        <v>819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1">
        <f>P331+1</f>
        <v>99</v>
      </c>
    </row>
    <row r="334" spans="2:16" ht="36" customHeight="1">
      <c r="B334" s="903"/>
      <c r="C334" s="905"/>
      <c r="D334" s="275" t="s">
        <v>821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1"/>
    </row>
    <row r="335" spans="2:16" ht="36" customHeight="1">
      <c r="B335" s="902">
        <f>B333+1</f>
        <v>46450</v>
      </c>
      <c r="C335" s="904">
        <f t="shared" si="85"/>
        <v>46450</v>
      </c>
      <c r="D335" s="275" t="s">
        <v>819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1">
        <f t="shared" ref="P335" si="86">P333+1</f>
        <v>100</v>
      </c>
    </row>
    <row r="336" spans="2:16" ht="36" customHeight="1">
      <c r="B336" s="903"/>
      <c r="C336" s="905"/>
      <c r="D336" s="275" t="s">
        <v>821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1"/>
    </row>
    <row r="337" spans="2:16" ht="36" customHeight="1">
      <c r="B337" s="902">
        <f>B335+1</f>
        <v>46451</v>
      </c>
      <c r="C337" s="904">
        <f t="shared" si="85"/>
        <v>46451</v>
      </c>
      <c r="D337" s="275" t="s">
        <v>819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1">
        <f t="shared" ref="P337" si="87">P335+1</f>
        <v>101</v>
      </c>
    </row>
    <row r="338" spans="2:16" ht="36" customHeight="1">
      <c r="B338" s="903"/>
      <c r="C338" s="905"/>
      <c r="D338" s="275" t="s">
        <v>821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1"/>
    </row>
    <row r="339" spans="2:16" ht="36" customHeight="1">
      <c r="B339" s="906">
        <f>B337+1</f>
        <v>46452</v>
      </c>
      <c r="C339" s="908">
        <f t="shared" si="85"/>
        <v>46452</v>
      </c>
      <c r="D339" s="308" t="s">
        <v>819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1"/>
    </row>
    <row r="340" spans="2:16" ht="36" customHeight="1">
      <c r="B340" s="907"/>
      <c r="C340" s="909"/>
      <c r="D340" s="308" t="s">
        <v>821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1"/>
    </row>
    <row r="341" spans="2:16" ht="36" customHeight="1">
      <c r="B341" s="906">
        <f>B339+1</f>
        <v>46453</v>
      </c>
      <c r="C341" s="908">
        <f t="shared" si="85"/>
        <v>46453</v>
      </c>
      <c r="D341" s="308" t="s">
        <v>819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1"/>
    </row>
    <row r="342" spans="2:16" ht="36" customHeight="1">
      <c r="B342" s="907"/>
      <c r="C342" s="909"/>
      <c r="D342" s="308" t="s">
        <v>821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1"/>
    </row>
    <row r="343" spans="2:16" ht="36" customHeight="1">
      <c r="B343" s="902">
        <f>B341+1</f>
        <v>46454</v>
      </c>
      <c r="C343" s="904">
        <f t="shared" si="85"/>
        <v>46454</v>
      </c>
      <c r="D343" s="275" t="s">
        <v>819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1">
        <f>P337+1</f>
        <v>102</v>
      </c>
    </row>
    <row r="344" spans="2:16" ht="36" customHeight="1">
      <c r="B344" s="903"/>
      <c r="C344" s="905"/>
      <c r="D344" s="275" t="s">
        <v>821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1"/>
    </row>
    <row r="345" spans="2:16" ht="36" customHeight="1">
      <c r="B345" s="902">
        <f>B343+1</f>
        <v>46455</v>
      </c>
      <c r="C345" s="904">
        <f t="shared" si="85"/>
        <v>46455</v>
      </c>
      <c r="D345" s="261" t="s">
        <v>819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1">
        <f>P343+1</f>
        <v>103</v>
      </c>
    </row>
    <row r="346" spans="2:16" ht="36" customHeight="1">
      <c r="B346" s="903"/>
      <c r="C346" s="905"/>
      <c r="D346" s="275" t="s">
        <v>821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1"/>
    </row>
    <row r="347" spans="2:16" ht="36" customHeight="1">
      <c r="B347" s="902">
        <f>B345+1</f>
        <v>46456</v>
      </c>
      <c r="C347" s="904">
        <f t="shared" si="85"/>
        <v>46456</v>
      </c>
      <c r="D347" s="275" t="s">
        <v>819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1">
        <f>P345+1</f>
        <v>104</v>
      </c>
    </row>
    <row r="348" spans="2:16" ht="36" customHeight="1">
      <c r="B348" s="903"/>
      <c r="C348" s="905"/>
      <c r="D348" s="275" t="s">
        <v>821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1"/>
    </row>
    <row r="349" spans="2:16" ht="36" customHeight="1">
      <c r="B349" s="902">
        <f>B347+1</f>
        <v>46457</v>
      </c>
      <c r="C349" s="904">
        <f t="shared" si="85"/>
        <v>46457</v>
      </c>
      <c r="D349" s="275" t="s">
        <v>819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1">
        <f t="shared" ref="P349" si="88">P347+1</f>
        <v>105</v>
      </c>
    </row>
    <row r="350" spans="2:16" ht="36" customHeight="1">
      <c r="B350" s="903"/>
      <c r="C350" s="905"/>
      <c r="D350" s="275" t="s">
        <v>821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1"/>
    </row>
    <row r="351" spans="2:16" ht="36" customHeight="1">
      <c r="B351" s="902">
        <f>B349+1</f>
        <v>46458</v>
      </c>
      <c r="C351" s="904">
        <f t="shared" si="85"/>
        <v>46458</v>
      </c>
      <c r="D351" s="275" t="s">
        <v>819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1">
        <f t="shared" ref="P351" si="89">P349+1</f>
        <v>106</v>
      </c>
    </row>
    <row r="352" spans="2:16" ht="36" customHeight="1">
      <c r="B352" s="903"/>
      <c r="C352" s="905"/>
      <c r="D352" s="275" t="s">
        <v>821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1"/>
    </row>
    <row r="353" spans="2:16" ht="36" customHeight="1">
      <c r="B353" s="906">
        <f>B351+1</f>
        <v>46459</v>
      </c>
      <c r="C353" s="908">
        <f t="shared" si="85"/>
        <v>46459</v>
      </c>
      <c r="D353" s="308" t="s">
        <v>819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1"/>
    </row>
    <row r="354" spans="2:16" ht="36" customHeight="1">
      <c r="B354" s="907"/>
      <c r="C354" s="909"/>
      <c r="D354" s="308" t="s">
        <v>821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1"/>
    </row>
    <row r="355" spans="2:16" ht="36" customHeight="1">
      <c r="B355" s="906">
        <f>B353+1</f>
        <v>46460</v>
      </c>
      <c r="C355" s="908">
        <f t="shared" si="85"/>
        <v>46460</v>
      </c>
      <c r="D355" s="308" t="s">
        <v>819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1"/>
    </row>
    <row r="356" spans="2:16" ht="36" customHeight="1">
      <c r="B356" s="907"/>
      <c r="C356" s="909"/>
      <c r="D356" s="308" t="s">
        <v>821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1"/>
    </row>
    <row r="357" spans="2:16" ht="36" customHeight="1">
      <c r="B357" s="902">
        <f>B355+1</f>
        <v>46461</v>
      </c>
      <c r="C357" s="904">
        <f t="shared" si="85"/>
        <v>46461</v>
      </c>
      <c r="D357" s="275" t="s">
        <v>819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1">
        <f>P351+1</f>
        <v>107</v>
      </c>
    </row>
    <row r="358" spans="2:16" ht="36" customHeight="1">
      <c r="B358" s="903"/>
      <c r="C358" s="905"/>
      <c r="D358" s="275" t="s">
        <v>821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1"/>
    </row>
    <row r="359" spans="2:16" ht="36" customHeight="1">
      <c r="B359" s="902">
        <f>B357+1</f>
        <v>46462</v>
      </c>
      <c r="C359" s="904">
        <f t="shared" si="85"/>
        <v>46462</v>
      </c>
      <c r="D359" s="275" t="s">
        <v>819</v>
      </c>
      <c r="E359" s="663" t="s">
        <v>519</v>
      </c>
      <c r="F359" s="636" t="s">
        <v>900</v>
      </c>
      <c r="G359" s="663" t="s">
        <v>519</v>
      </c>
      <c r="H359" s="636" t="s">
        <v>900</v>
      </c>
      <c r="I359" s="592" t="s">
        <v>520</v>
      </c>
      <c r="J359" s="619" t="s">
        <v>86</v>
      </c>
      <c r="K359" s="592" t="s">
        <v>520</v>
      </c>
      <c r="L359" s="619" t="s">
        <v>86</v>
      </c>
      <c r="M359" s="341"/>
      <c r="N359" s="349"/>
      <c r="O359" s="263"/>
      <c r="P359" s="901">
        <f>P357+1</f>
        <v>108</v>
      </c>
    </row>
    <row r="360" spans="2:16" ht="36" customHeight="1">
      <c r="B360" s="903"/>
      <c r="C360" s="905"/>
      <c r="D360" s="275" t="s">
        <v>821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1"/>
    </row>
    <row r="361" spans="2:16" ht="36" customHeight="1">
      <c r="B361" s="902">
        <f>B359+1</f>
        <v>46463</v>
      </c>
      <c r="C361" s="904">
        <f t="shared" si="85"/>
        <v>46463</v>
      </c>
      <c r="D361" s="275" t="s">
        <v>819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1">
        <f>P359+1</f>
        <v>109</v>
      </c>
    </row>
    <row r="362" spans="2:16" ht="36" customHeight="1">
      <c r="B362" s="903"/>
      <c r="C362" s="905"/>
      <c r="D362" s="275" t="s">
        <v>821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1"/>
    </row>
    <row r="363" spans="2:16" ht="36" customHeight="1">
      <c r="B363" s="902">
        <f>B361+1</f>
        <v>46464</v>
      </c>
      <c r="C363" s="904">
        <f t="shared" si="85"/>
        <v>46464</v>
      </c>
      <c r="D363" s="275" t="s">
        <v>819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1">
        <f t="shared" ref="P363" si="90">P361+1</f>
        <v>110</v>
      </c>
    </row>
    <row r="364" spans="2:16" ht="36" customHeight="1">
      <c r="B364" s="903"/>
      <c r="C364" s="905"/>
      <c r="D364" s="275" t="s">
        <v>821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1"/>
    </row>
    <row r="365" spans="2:16" ht="36" customHeight="1">
      <c r="B365" s="902">
        <f>B363+1</f>
        <v>46465</v>
      </c>
      <c r="C365" s="904">
        <f t="shared" si="85"/>
        <v>46465</v>
      </c>
      <c r="D365" s="275" t="s">
        <v>819</v>
      </c>
      <c r="E365" s="592" t="s">
        <v>901</v>
      </c>
      <c r="F365" s="350" t="s">
        <v>86</v>
      </c>
      <c r="G365" s="592" t="s">
        <v>901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1">
        <f t="shared" ref="P365" si="91">P363+1</f>
        <v>111</v>
      </c>
    </row>
    <row r="366" spans="2:16" ht="36" customHeight="1">
      <c r="B366" s="903"/>
      <c r="C366" s="905"/>
      <c r="D366" s="275" t="s">
        <v>821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1"/>
    </row>
    <row r="367" spans="2:16" ht="36" customHeight="1">
      <c r="B367" s="906">
        <f>B365+1</f>
        <v>46466</v>
      </c>
      <c r="C367" s="908">
        <f t="shared" si="85"/>
        <v>46466</v>
      </c>
      <c r="D367" s="308" t="s">
        <v>819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1"/>
    </row>
    <row r="368" spans="2:16" ht="36" customHeight="1">
      <c r="B368" s="907"/>
      <c r="C368" s="909"/>
      <c r="D368" s="308" t="s">
        <v>821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1"/>
    </row>
    <row r="369" spans="2:16" ht="36" customHeight="1">
      <c r="B369" s="906">
        <f>B367+1</f>
        <v>46467</v>
      </c>
      <c r="C369" s="908">
        <f t="shared" si="85"/>
        <v>46467</v>
      </c>
      <c r="D369" s="308" t="s">
        <v>819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902</v>
      </c>
      <c r="P369" s="901"/>
    </row>
    <row r="370" spans="2:16" ht="36" customHeight="1">
      <c r="B370" s="907"/>
      <c r="C370" s="909"/>
      <c r="D370" s="308" t="s">
        <v>821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1"/>
    </row>
    <row r="371" spans="2:16" ht="36" customHeight="1">
      <c r="B371" s="906">
        <f>B369+1</f>
        <v>46468</v>
      </c>
      <c r="C371" s="908">
        <f t="shared" si="85"/>
        <v>46468</v>
      </c>
      <c r="D371" s="308" t="s">
        <v>819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903</v>
      </c>
      <c r="P371" s="901"/>
    </row>
    <row r="372" spans="2:16" ht="36" customHeight="1">
      <c r="B372" s="907"/>
      <c r="C372" s="909"/>
      <c r="D372" s="308" t="s">
        <v>821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1"/>
    </row>
    <row r="373" spans="2:16" ht="36" customHeight="1">
      <c r="B373" s="902">
        <f>B371+1</f>
        <v>46469</v>
      </c>
      <c r="C373" s="904">
        <f t="shared" si="85"/>
        <v>46469</v>
      </c>
      <c r="D373" s="275" t="s">
        <v>819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1">
        <f>P365+1</f>
        <v>112</v>
      </c>
    </row>
    <row r="374" spans="2:16" ht="36" customHeight="1">
      <c r="B374" s="903"/>
      <c r="C374" s="905"/>
      <c r="D374" s="275" t="s">
        <v>821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1"/>
    </row>
    <row r="375" spans="2:16" ht="36" customHeight="1">
      <c r="B375" s="902">
        <f>B373+1</f>
        <v>46470</v>
      </c>
      <c r="C375" s="904">
        <f t="shared" si="85"/>
        <v>46470</v>
      </c>
      <c r="D375" s="275" t="s">
        <v>819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904</v>
      </c>
      <c r="P375" s="901">
        <f>P373+1</f>
        <v>113</v>
      </c>
    </row>
    <row r="376" spans="2:16" ht="36" customHeight="1">
      <c r="B376" s="903"/>
      <c r="C376" s="905"/>
      <c r="D376" s="275" t="s">
        <v>821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1"/>
    </row>
    <row r="377" spans="2:16" ht="36" customHeight="1">
      <c r="B377" s="902">
        <f t="shared" ref="B377" si="92">B375+1</f>
        <v>46471</v>
      </c>
      <c r="C377" s="904">
        <f t="shared" si="85"/>
        <v>46471</v>
      </c>
      <c r="D377" s="275" t="s">
        <v>819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1">
        <f t="shared" ref="P377" si="93">P375+1</f>
        <v>114</v>
      </c>
    </row>
    <row r="378" spans="2:16" ht="36" customHeight="1">
      <c r="B378" s="903"/>
      <c r="C378" s="905"/>
      <c r="D378" s="275" t="s">
        <v>821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1"/>
    </row>
    <row r="379" spans="2:16" ht="36" customHeight="1">
      <c r="B379" s="902">
        <f>B377+1</f>
        <v>46472</v>
      </c>
      <c r="C379" s="904">
        <f t="shared" si="85"/>
        <v>46472</v>
      </c>
      <c r="D379" s="275" t="s">
        <v>819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1">
        <f t="shared" ref="P379" si="94">P377+1</f>
        <v>115</v>
      </c>
    </row>
    <row r="380" spans="2:16" ht="36" customHeight="1">
      <c r="B380" s="903"/>
      <c r="C380" s="905"/>
      <c r="D380" s="275" t="s">
        <v>821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1"/>
    </row>
    <row r="381" spans="2:16" ht="36" customHeight="1">
      <c r="B381" s="906">
        <f>B379+1</f>
        <v>46473</v>
      </c>
      <c r="C381" s="908">
        <f t="shared" si="85"/>
        <v>46473</v>
      </c>
      <c r="D381" s="308" t="s">
        <v>819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1"/>
    </row>
    <row r="382" spans="2:16" ht="36" customHeight="1">
      <c r="B382" s="907"/>
      <c r="C382" s="909"/>
      <c r="D382" s="308" t="s">
        <v>821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1"/>
    </row>
    <row r="383" spans="2:16" ht="36" customHeight="1">
      <c r="B383" s="906">
        <f>B381+1</f>
        <v>46474</v>
      </c>
      <c r="C383" s="908">
        <f t="shared" si="85"/>
        <v>46474</v>
      </c>
      <c r="D383" s="308" t="s">
        <v>819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1"/>
    </row>
    <row r="384" spans="2:16" ht="36" customHeight="1">
      <c r="B384" s="907"/>
      <c r="C384" s="909"/>
      <c r="D384" s="308" t="s">
        <v>821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1"/>
    </row>
    <row r="385" spans="2:16" ht="36" customHeight="1">
      <c r="B385" s="902">
        <f>B383+1</f>
        <v>46475</v>
      </c>
      <c r="C385" s="904">
        <f t="shared" si="85"/>
        <v>46475</v>
      </c>
      <c r="D385" s="275" t="s">
        <v>819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1">
        <f>P379+1</f>
        <v>116</v>
      </c>
    </row>
    <row r="386" spans="2:16" ht="36" customHeight="1">
      <c r="B386" s="903"/>
      <c r="C386" s="905"/>
      <c r="D386" s="275" t="s">
        <v>821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1"/>
    </row>
    <row r="387" spans="2:16" ht="36" customHeight="1">
      <c r="B387" s="902">
        <f>B385+1</f>
        <v>46476</v>
      </c>
      <c r="C387" s="904">
        <f t="shared" si="85"/>
        <v>46476</v>
      </c>
      <c r="D387" s="275" t="s">
        <v>819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1">
        <f>P385+1</f>
        <v>117</v>
      </c>
    </row>
    <row r="388" spans="2:16" ht="36" customHeight="1">
      <c r="B388" s="903"/>
      <c r="C388" s="905"/>
      <c r="D388" s="258" t="s">
        <v>821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1"/>
    </row>
    <row r="389" spans="2:16" ht="36" customHeight="1">
      <c r="B389" s="897">
        <f>B387+1</f>
        <v>46477</v>
      </c>
      <c r="C389" s="899">
        <f t="shared" si="85"/>
        <v>46477</v>
      </c>
      <c r="D389" s="261" t="s">
        <v>819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1">
        <f>P387+1</f>
        <v>118</v>
      </c>
    </row>
    <row r="390" spans="2:16" ht="36" customHeight="1" thickBot="1">
      <c r="B390" s="898"/>
      <c r="C390" s="900"/>
      <c r="D390" s="290" t="s">
        <v>821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1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2:18" ht="18" customHeight="1" thickBo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7" t="s">
        <v>544</v>
      </c>
      <c r="E7" s="65" t="s">
        <v>820</v>
      </c>
      <c r="F7" s="66" t="s">
        <v>699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546</v>
      </c>
      <c r="R7" s="223" t="s">
        <v>547</v>
      </c>
    </row>
    <row r="8" spans="2:18" ht="36" customHeight="1">
      <c r="B8" s="73">
        <f>B7+1</f>
        <v>46297</v>
      </c>
      <c r="C8" s="74">
        <f>B8</f>
        <v>46297</v>
      </c>
      <c r="D8" s="64" t="s">
        <v>823</v>
      </c>
      <c r="E8" s="65"/>
      <c r="F8" s="64" t="s">
        <v>823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368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343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823</v>
      </c>
      <c r="E11" s="65"/>
      <c r="F11" s="64" t="s">
        <v>823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370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823</v>
      </c>
      <c r="E13" s="65"/>
      <c r="F13" s="64" t="s">
        <v>823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382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823</v>
      </c>
      <c r="E14" s="65"/>
      <c r="F14" s="64" t="s">
        <v>823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367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823</v>
      </c>
      <c r="E15" s="92"/>
      <c r="F15" s="64" t="s">
        <v>823</v>
      </c>
      <c r="G15" s="65"/>
      <c r="H15" s="64"/>
      <c r="I15" s="65"/>
      <c r="J15" s="64"/>
      <c r="K15" s="65"/>
      <c r="L15" s="64"/>
      <c r="M15" s="91"/>
      <c r="N15" s="82" t="s">
        <v>833</v>
      </c>
      <c r="O15" s="223">
        <f t="shared" si="3"/>
        <v>7</v>
      </c>
      <c r="Q15" s="224" t="s">
        <v>371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827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823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823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823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823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907</v>
      </c>
      <c r="K33" s="76"/>
      <c r="L33" s="64"/>
      <c r="M33" s="77"/>
      <c r="N33" s="584" t="s">
        <v>841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823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842</v>
      </c>
      <c r="E36" s="249" t="s">
        <v>777</v>
      </c>
      <c r="F36" s="312" t="s">
        <v>842</v>
      </c>
      <c r="G36" s="249" t="s">
        <v>777</v>
      </c>
      <c r="H36" s="312" t="s">
        <v>842</v>
      </c>
      <c r="I36" s="249" t="s">
        <v>777</v>
      </c>
      <c r="J36" s="312" t="s">
        <v>842</v>
      </c>
      <c r="K36" s="249" t="s">
        <v>777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530</v>
      </c>
      <c r="C40" s="893" t="s">
        <v>531</v>
      </c>
      <c r="D40" s="58" t="s">
        <v>532</v>
      </c>
      <c r="E40" s="889" t="s">
        <v>533</v>
      </c>
      <c r="F40" s="58" t="s">
        <v>534</v>
      </c>
      <c r="G40" s="889" t="s">
        <v>533</v>
      </c>
      <c r="H40" s="58" t="s">
        <v>535</v>
      </c>
      <c r="I40" s="889" t="s">
        <v>533</v>
      </c>
      <c r="J40" s="58" t="s">
        <v>536</v>
      </c>
      <c r="K40" s="889" t="s">
        <v>533</v>
      </c>
      <c r="L40" s="58" t="s">
        <v>537</v>
      </c>
      <c r="M40" s="889" t="s">
        <v>533</v>
      </c>
      <c r="N40" s="59" t="s">
        <v>538</v>
      </c>
    </row>
    <row r="41" spans="2:15" ht="36" customHeight="1" thickBot="1">
      <c r="B41" s="892"/>
      <c r="C41" s="894"/>
      <c r="D41" s="60" t="s">
        <v>539</v>
      </c>
      <c r="E41" s="890"/>
      <c r="F41" s="60" t="s">
        <v>540</v>
      </c>
      <c r="G41" s="890"/>
      <c r="H41" s="60" t="s">
        <v>541</v>
      </c>
      <c r="I41" s="890"/>
      <c r="J41" s="60" t="s">
        <v>542</v>
      </c>
      <c r="K41" s="890"/>
      <c r="L41" s="60" t="s">
        <v>543</v>
      </c>
      <c r="M41" s="8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600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846</v>
      </c>
      <c r="E45" s="65" t="s">
        <v>847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908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849</v>
      </c>
      <c r="E47" s="65" t="s">
        <v>850</v>
      </c>
      <c r="F47" s="80" t="s">
        <v>849</v>
      </c>
      <c r="G47" s="76" t="s">
        <v>850</v>
      </c>
      <c r="H47" s="374" t="s">
        <v>849</v>
      </c>
      <c r="I47" s="76" t="s">
        <v>850</v>
      </c>
      <c r="J47" s="374" t="s">
        <v>849</v>
      </c>
      <c r="K47" s="76" t="s">
        <v>850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846</v>
      </c>
      <c r="E52" s="65" t="s">
        <v>851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846</v>
      </c>
      <c r="K65" s="65" t="s">
        <v>854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855</v>
      </c>
      <c r="G66" s="65">
        <v>301</v>
      </c>
      <c r="H66" s="64" t="s">
        <v>856</v>
      </c>
      <c r="I66" s="65">
        <v>301</v>
      </c>
      <c r="J66" s="64" t="s">
        <v>857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858</v>
      </c>
      <c r="E67" s="65" t="s">
        <v>658</v>
      </c>
      <c r="F67" s="64" t="s">
        <v>858</v>
      </c>
      <c r="G67" s="65" t="s">
        <v>658</v>
      </c>
      <c r="H67" s="64" t="s">
        <v>859</v>
      </c>
      <c r="I67" s="65">
        <v>301</v>
      </c>
      <c r="J67" s="64" t="s">
        <v>860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856</v>
      </c>
      <c r="G68" s="76">
        <v>301</v>
      </c>
      <c r="H68" s="131" t="s">
        <v>857</v>
      </c>
      <c r="I68" s="76">
        <v>301</v>
      </c>
      <c r="J68" s="229" t="s">
        <v>859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855</v>
      </c>
      <c r="G71" s="113">
        <v>301</v>
      </c>
      <c r="H71" s="638" t="s">
        <v>860</v>
      </c>
      <c r="I71" s="497">
        <v>301</v>
      </c>
      <c r="J71" s="716" t="s">
        <v>861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2:15" ht="18" customHeight="1" thickBot="1"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858</v>
      </c>
      <c r="E76" s="126" t="s">
        <v>111</v>
      </c>
      <c r="F76" s="132" t="s">
        <v>858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866</v>
      </c>
      <c r="E78" s="65">
        <v>301</v>
      </c>
      <c r="F78" s="64" t="s">
        <v>856</v>
      </c>
      <c r="G78" s="65">
        <v>301</v>
      </c>
      <c r="H78" s="145" t="s">
        <v>859</v>
      </c>
      <c r="I78" s="104">
        <v>301</v>
      </c>
      <c r="J78" s="132" t="s">
        <v>860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856</v>
      </c>
      <c r="E79" s="126">
        <v>301</v>
      </c>
      <c r="F79" s="64" t="s">
        <v>857</v>
      </c>
      <c r="G79" s="76">
        <v>301</v>
      </c>
      <c r="H79" s="131" t="s">
        <v>866</v>
      </c>
      <c r="I79" s="76">
        <v>301</v>
      </c>
      <c r="J79" s="103" t="s">
        <v>859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869</v>
      </c>
      <c r="E82" s="126">
        <v>301</v>
      </c>
      <c r="F82" s="154" t="s">
        <v>856</v>
      </c>
      <c r="G82" s="65">
        <v>301</v>
      </c>
      <c r="H82" s="637" t="s">
        <v>860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858</v>
      </c>
      <c r="E83" s="76" t="s">
        <v>111</v>
      </c>
      <c r="F83" s="80" t="s">
        <v>858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857</v>
      </c>
      <c r="E84" s="65">
        <v>301</v>
      </c>
      <c r="F84" s="64" t="s">
        <v>871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866</v>
      </c>
      <c r="E85" s="65">
        <v>301</v>
      </c>
      <c r="F85" s="64" t="s">
        <v>856</v>
      </c>
      <c r="G85" s="65">
        <v>301</v>
      </c>
      <c r="H85" s="103" t="s">
        <v>860</v>
      </c>
      <c r="I85" s="76">
        <v>301</v>
      </c>
      <c r="J85" s="64" t="s">
        <v>872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858</v>
      </c>
      <c r="E86" s="76" t="s">
        <v>111</v>
      </c>
      <c r="F86" s="80" t="s">
        <v>858</v>
      </c>
      <c r="G86" s="76" t="s">
        <v>111</v>
      </c>
      <c r="H86" s="80" t="s">
        <v>873</v>
      </c>
      <c r="I86" s="76">
        <v>301</v>
      </c>
      <c r="J86" s="132" t="s">
        <v>846</v>
      </c>
      <c r="K86" s="76" t="s">
        <v>874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858</v>
      </c>
      <c r="E89" s="126" t="s">
        <v>111</v>
      </c>
      <c r="F89" s="103" t="s">
        <v>875</v>
      </c>
      <c r="G89" s="76" t="s">
        <v>111</v>
      </c>
      <c r="H89" s="64" t="s">
        <v>860</v>
      </c>
      <c r="I89" s="65">
        <v>301</v>
      </c>
      <c r="J89" s="64" t="s">
        <v>859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856</v>
      </c>
      <c r="G90" s="65">
        <v>301</v>
      </c>
      <c r="H90" s="545" t="s">
        <v>857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876</v>
      </c>
      <c r="G91" s="65">
        <v>301</v>
      </c>
      <c r="H91" s="64" t="s">
        <v>858</v>
      </c>
      <c r="I91" s="65" t="s">
        <v>658</v>
      </c>
      <c r="J91" s="93" t="s">
        <v>858</v>
      </c>
      <c r="K91" s="423" t="s">
        <v>658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857</v>
      </c>
      <c r="E92" s="65">
        <v>301</v>
      </c>
      <c r="F92" s="64" t="s">
        <v>866</v>
      </c>
      <c r="G92" s="65">
        <v>301</v>
      </c>
      <c r="H92" s="103" t="s">
        <v>860</v>
      </c>
      <c r="I92" s="76">
        <v>301</v>
      </c>
      <c r="J92" s="64" t="s">
        <v>859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858</v>
      </c>
      <c r="E93" s="76" t="s">
        <v>878</v>
      </c>
      <c r="F93" s="151" t="s">
        <v>858</v>
      </c>
      <c r="G93" s="152" t="s">
        <v>878</v>
      </c>
      <c r="H93" s="103" t="s">
        <v>879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866</v>
      </c>
      <c r="E96" s="126">
        <v>301</v>
      </c>
      <c r="F96" s="132" t="s">
        <v>857</v>
      </c>
      <c r="G96" s="65">
        <v>301</v>
      </c>
      <c r="H96" s="80" t="s">
        <v>859</v>
      </c>
      <c r="I96" s="76">
        <v>301</v>
      </c>
      <c r="J96" s="64" t="s">
        <v>860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2:15" ht="36" customHeight="1" thickBo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849</v>
      </c>
      <c r="E116" s="65" t="s">
        <v>111</v>
      </c>
      <c r="F116" s="99" t="s">
        <v>849</v>
      </c>
      <c r="G116" s="65" t="s">
        <v>111</v>
      </c>
      <c r="H116" s="64" t="s">
        <v>849</v>
      </c>
      <c r="I116" s="65" t="s">
        <v>111</v>
      </c>
      <c r="J116" s="64" t="s">
        <v>849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857</v>
      </c>
      <c r="G117" s="65" t="s">
        <v>111</v>
      </c>
      <c r="H117" s="64" t="s">
        <v>856</v>
      </c>
      <c r="I117" s="92" t="s">
        <v>111</v>
      </c>
      <c r="J117" s="64" t="s">
        <v>859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866</v>
      </c>
      <c r="G118" s="65" t="s">
        <v>887</v>
      </c>
      <c r="H118" s="64" t="s">
        <v>866</v>
      </c>
      <c r="I118" s="65" t="s">
        <v>887</v>
      </c>
      <c r="J118" s="64" t="s">
        <v>866</v>
      </c>
      <c r="K118" s="65" t="s">
        <v>887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889</v>
      </c>
      <c r="E122" s="249" t="s">
        <v>658</v>
      </c>
      <c r="F122" s="591" t="s">
        <v>890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891</v>
      </c>
      <c r="E123" s="481" t="s">
        <v>658</v>
      </c>
      <c r="F123" s="591" t="s">
        <v>892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858</v>
      </c>
      <c r="E124" s="65" t="s">
        <v>658</v>
      </c>
      <c r="F124" s="64" t="s">
        <v>858</v>
      </c>
      <c r="G124" s="65" t="s">
        <v>658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893</v>
      </c>
      <c r="E128" s="481">
        <v>302</v>
      </c>
      <c r="F128" s="634" t="s">
        <v>894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895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858</v>
      </c>
      <c r="E130" s="65" t="s">
        <v>658</v>
      </c>
      <c r="F130" s="64" t="s">
        <v>858</v>
      </c>
      <c r="G130" s="65" t="s">
        <v>658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858</v>
      </c>
      <c r="E139" s="65" t="s">
        <v>878</v>
      </c>
      <c r="F139" s="64" t="s">
        <v>858</v>
      </c>
      <c r="G139" s="65" t="s">
        <v>878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2:15" ht="36" customHeight="1" thickBot="1"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858</v>
      </c>
      <c r="E149" s="65" t="s">
        <v>878</v>
      </c>
      <c r="F149" s="132" t="s">
        <v>858</v>
      </c>
      <c r="G149" s="65" t="s">
        <v>878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2:15" ht="18" customHeight="1" thickBot="1"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519</v>
      </c>
      <c r="E193" s="636" t="s">
        <v>900</v>
      </c>
      <c r="F193" s="663" t="s">
        <v>519</v>
      </c>
      <c r="G193" s="636" t="s">
        <v>900</v>
      </c>
      <c r="H193" s="592" t="s">
        <v>911</v>
      </c>
      <c r="I193" s="619" t="s">
        <v>86</v>
      </c>
      <c r="J193" s="592" t="s">
        <v>911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912</v>
      </c>
      <c r="E196" s="619" t="s">
        <v>86</v>
      </c>
      <c r="F196" s="592" t="s">
        <v>912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2:18" ht="18" customHeight="1" thickBo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4" t="s">
        <v>915</v>
      </c>
      <c r="E7" s="65"/>
      <c r="F7" s="64" t="s">
        <v>915</v>
      </c>
      <c r="G7" s="65"/>
      <c r="H7" s="64" t="s">
        <v>915</v>
      </c>
      <c r="I7" s="68"/>
      <c r="J7" s="64" t="s">
        <v>915</v>
      </c>
      <c r="K7" s="69"/>
      <c r="L7" s="70"/>
      <c r="M7" s="71"/>
      <c r="N7" s="72"/>
      <c r="O7" s="223">
        <v>1</v>
      </c>
      <c r="Q7" s="223" t="s">
        <v>546</v>
      </c>
      <c r="R7" s="223" t="s">
        <v>547</v>
      </c>
    </row>
    <row r="8" spans="2:18" ht="36" customHeight="1">
      <c r="B8" s="73">
        <f>B7+1</f>
        <v>46297</v>
      </c>
      <c r="C8" s="74">
        <f>B8</f>
        <v>46297</v>
      </c>
      <c r="D8" s="64" t="s">
        <v>915</v>
      </c>
      <c r="E8" s="65"/>
      <c r="F8" s="64" t="s">
        <v>915</v>
      </c>
      <c r="G8" s="65"/>
      <c r="H8" s="75" t="s">
        <v>915</v>
      </c>
      <c r="I8" s="76"/>
      <c r="J8" s="64" t="s">
        <v>915</v>
      </c>
      <c r="K8" s="65"/>
      <c r="L8" s="64"/>
      <c r="M8" s="77"/>
      <c r="N8" s="78"/>
      <c r="O8" s="223">
        <f>O7+1</f>
        <v>2</v>
      </c>
      <c r="Q8" s="224" t="s">
        <v>828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829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830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915</v>
      </c>
      <c r="E11" s="65"/>
      <c r="F11" s="64" t="s">
        <v>915</v>
      </c>
      <c r="G11" s="65"/>
      <c r="H11" s="129" t="s">
        <v>915</v>
      </c>
      <c r="I11" s="65"/>
      <c r="J11" s="129" t="s">
        <v>915</v>
      </c>
      <c r="K11" s="65"/>
      <c r="L11" s="64"/>
      <c r="M11" s="77"/>
      <c r="N11" s="82"/>
      <c r="O11" s="223">
        <f>O8+1</f>
        <v>3</v>
      </c>
      <c r="Q11" s="224" t="s">
        <v>831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915</v>
      </c>
      <c r="E12" s="65"/>
      <c r="F12" s="79" t="s">
        <v>915</v>
      </c>
      <c r="G12" s="65"/>
      <c r="H12" s="64" t="s">
        <v>915</v>
      </c>
      <c r="I12" s="65"/>
      <c r="J12" s="64" t="s">
        <v>915</v>
      </c>
      <c r="K12" s="65"/>
      <c r="L12" s="64"/>
      <c r="M12" s="65"/>
      <c r="N12" s="82"/>
      <c r="O12" s="223">
        <f>O11+1</f>
        <v>4</v>
      </c>
      <c r="Q12" s="224" t="s">
        <v>832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915</v>
      </c>
      <c r="E13" s="65"/>
      <c r="F13" s="64" t="s">
        <v>915</v>
      </c>
      <c r="G13" s="65"/>
      <c r="H13" s="64" t="s">
        <v>915</v>
      </c>
      <c r="I13" s="65"/>
      <c r="J13" s="64" t="s">
        <v>915</v>
      </c>
      <c r="K13" s="77"/>
      <c r="L13" s="64"/>
      <c r="M13" s="77"/>
      <c r="N13" s="82"/>
      <c r="O13" s="223">
        <f>O12+1</f>
        <v>5</v>
      </c>
      <c r="Q13" s="224" t="s">
        <v>834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915</v>
      </c>
      <c r="E14" s="65"/>
      <c r="F14" s="64" t="s">
        <v>915</v>
      </c>
      <c r="G14" s="65"/>
      <c r="H14" s="64" t="s">
        <v>915</v>
      </c>
      <c r="I14" s="65"/>
      <c r="J14" s="64" t="s">
        <v>915</v>
      </c>
      <c r="K14" s="65"/>
      <c r="L14" s="64"/>
      <c r="M14" s="91"/>
      <c r="N14" s="82"/>
      <c r="O14" s="223">
        <f t="shared" ref="O14:O15" si="3">O13+1</f>
        <v>6</v>
      </c>
      <c r="Q14" s="224" t="s">
        <v>835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915</v>
      </c>
      <c r="E15" s="92"/>
      <c r="F15" s="64" t="s">
        <v>915</v>
      </c>
      <c r="G15" s="65"/>
      <c r="H15" s="64" t="s">
        <v>915</v>
      </c>
      <c r="I15" s="65"/>
      <c r="J15" s="64" t="s">
        <v>915</v>
      </c>
      <c r="K15" s="65"/>
      <c r="L15" s="64"/>
      <c r="M15" s="91"/>
      <c r="N15" s="82" t="s">
        <v>916</v>
      </c>
      <c r="O15" s="223">
        <f t="shared" si="3"/>
        <v>7</v>
      </c>
      <c r="Q15" s="224" t="s">
        <v>836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837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822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917</v>
      </c>
      <c r="Q18" s="224" t="s">
        <v>352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915</v>
      </c>
      <c r="E19" s="65"/>
      <c r="F19" s="79" t="s">
        <v>915</v>
      </c>
      <c r="G19" s="65"/>
      <c r="H19" s="64" t="s">
        <v>915</v>
      </c>
      <c r="I19" s="65"/>
      <c r="J19" s="64" t="s">
        <v>915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915</v>
      </c>
      <c r="E20" s="65"/>
      <c r="F20" s="64" t="s">
        <v>915</v>
      </c>
      <c r="G20" s="65"/>
      <c r="H20" s="64" t="s">
        <v>915</v>
      </c>
      <c r="I20" s="65"/>
      <c r="J20" s="64" t="s">
        <v>915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915</v>
      </c>
      <c r="E21" s="65"/>
      <c r="F21" s="99" t="s">
        <v>915</v>
      </c>
      <c r="G21" s="100"/>
      <c r="H21" s="64" t="s">
        <v>915</v>
      </c>
      <c r="I21" s="92"/>
      <c r="J21" s="64" t="s">
        <v>915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915</v>
      </c>
      <c r="E22" s="81"/>
      <c r="F22" s="75" t="s">
        <v>915</v>
      </c>
      <c r="G22" s="76"/>
      <c r="H22" s="77" t="s">
        <v>915</v>
      </c>
      <c r="I22" s="76"/>
      <c r="J22" s="64" t="s">
        <v>915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915</v>
      </c>
      <c r="E25" s="76"/>
      <c r="F25" s="64" t="s">
        <v>915</v>
      </c>
      <c r="G25" s="65"/>
      <c r="H25" s="129" t="s">
        <v>915</v>
      </c>
      <c r="I25" s="65"/>
      <c r="J25" s="484" t="s">
        <v>915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822</v>
      </c>
      <c r="E26" s="152"/>
      <c r="F26" s="103" t="s">
        <v>822</v>
      </c>
      <c r="G26" s="152"/>
      <c r="H26" s="64" t="s">
        <v>822</v>
      </c>
      <c r="I26" s="65"/>
      <c r="J26" s="583" t="s">
        <v>918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915</v>
      </c>
      <c r="E27" s="65"/>
      <c r="F27" s="64" t="s">
        <v>915</v>
      </c>
      <c r="G27" s="65"/>
      <c r="H27" s="64" t="s">
        <v>915</v>
      </c>
      <c r="I27" s="65"/>
      <c r="J27" s="64" t="s">
        <v>915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915</v>
      </c>
      <c r="E28" s="65"/>
      <c r="F28" s="64" t="s">
        <v>915</v>
      </c>
      <c r="G28" s="65"/>
      <c r="H28" s="64" t="s">
        <v>915</v>
      </c>
      <c r="I28" s="65"/>
      <c r="J28" s="64" t="s">
        <v>915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915</v>
      </c>
      <c r="E29" s="65"/>
      <c r="F29" s="64" t="s">
        <v>915</v>
      </c>
      <c r="G29" s="65"/>
      <c r="H29" s="64" t="s">
        <v>915</v>
      </c>
      <c r="I29" s="65"/>
      <c r="J29" s="64" t="s">
        <v>915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915</v>
      </c>
      <c r="E32" s="65"/>
      <c r="F32" s="80" t="s">
        <v>915</v>
      </c>
      <c r="G32" s="76"/>
      <c r="H32" s="129" t="s">
        <v>915</v>
      </c>
      <c r="I32" s="65"/>
      <c r="J32" s="103" t="s">
        <v>915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915</v>
      </c>
      <c r="E33" s="65"/>
      <c r="F33" s="129" t="s">
        <v>915</v>
      </c>
      <c r="G33" s="81"/>
      <c r="H33" s="129" t="s">
        <v>915</v>
      </c>
      <c r="I33" s="65"/>
      <c r="J33" s="583" t="s">
        <v>919</v>
      </c>
      <c r="K33" s="65"/>
      <c r="L33" s="64"/>
      <c r="M33" s="77"/>
      <c r="N33" s="82" t="s">
        <v>920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915</v>
      </c>
      <c r="E34" s="65"/>
      <c r="F34" s="64" t="s">
        <v>915</v>
      </c>
      <c r="G34" s="65"/>
      <c r="H34" s="64" t="s">
        <v>915</v>
      </c>
      <c r="I34" s="65"/>
      <c r="J34" s="64" t="s">
        <v>915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915</v>
      </c>
      <c r="E35" s="65"/>
      <c r="F35" s="64" t="s">
        <v>915</v>
      </c>
      <c r="G35" s="65"/>
      <c r="H35" s="64" t="s">
        <v>915</v>
      </c>
      <c r="I35" s="92"/>
      <c r="J35" s="64" t="s">
        <v>915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915</v>
      </c>
      <c r="E36" s="76"/>
      <c r="F36" s="80" t="s">
        <v>915</v>
      </c>
      <c r="G36" s="76"/>
      <c r="H36" s="80" t="s">
        <v>915</v>
      </c>
      <c r="I36" s="76"/>
      <c r="J36" s="64" t="s">
        <v>915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530</v>
      </c>
      <c r="C40" s="893" t="s">
        <v>531</v>
      </c>
      <c r="D40" s="58" t="s">
        <v>532</v>
      </c>
      <c r="E40" s="889" t="s">
        <v>533</v>
      </c>
      <c r="F40" s="58" t="s">
        <v>534</v>
      </c>
      <c r="G40" s="889" t="s">
        <v>533</v>
      </c>
      <c r="H40" s="58" t="s">
        <v>535</v>
      </c>
      <c r="I40" s="889" t="s">
        <v>533</v>
      </c>
      <c r="J40" s="58" t="s">
        <v>536</v>
      </c>
      <c r="K40" s="889" t="s">
        <v>533</v>
      </c>
      <c r="L40" s="58" t="s">
        <v>537</v>
      </c>
      <c r="M40" s="889" t="s">
        <v>533</v>
      </c>
      <c r="N40" s="59" t="s">
        <v>538</v>
      </c>
    </row>
    <row r="41" spans="2:15" ht="36" customHeight="1" thickBot="1">
      <c r="B41" s="892"/>
      <c r="C41" s="894"/>
      <c r="D41" s="60" t="s">
        <v>539</v>
      </c>
      <c r="E41" s="890"/>
      <c r="F41" s="60" t="s">
        <v>540</v>
      </c>
      <c r="G41" s="890"/>
      <c r="H41" s="60" t="s">
        <v>541</v>
      </c>
      <c r="I41" s="890"/>
      <c r="J41" s="60" t="s">
        <v>542</v>
      </c>
      <c r="K41" s="890"/>
      <c r="L41" s="60" t="s">
        <v>543</v>
      </c>
      <c r="M41" s="8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844</v>
      </c>
      <c r="E43" s="478"/>
      <c r="F43" s="374" t="s">
        <v>844</v>
      </c>
      <c r="G43" s="76"/>
      <c r="H43" s="374" t="s">
        <v>844</v>
      </c>
      <c r="I43" s="76"/>
      <c r="J43" s="202" t="s">
        <v>844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844</v>
      </c>
      <c r="E45" s="65"/>
      <c r="F45" s="64" t="s">
        <v>844</v>
      </c>
      <c r="G45" s="65"/>
      <c r="H45" s="64" t="s">
        <v>844</v>
      </c>
      <c r="I45" s="65"/>
      <c r="J45" s="64" t="s">
        <v>844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844</v>
      </c>
      <c r="E46" s="65"/>
      <c r="F46" s="64" t="s">
        <v>844</v>
      </c>
      <c r="G46" s="65"/>
      <c r="H46" s="64" t="s">
        <v>844</v>
      </c>
      <c r="I46" s="65"/>
      <c r="J46" s="64" t="s">
        <v>844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844</v>
      </c>
      <c r="E47" s="65"/>
      <c r="F47" s="93" t="s">
        <v>844</v>
      </c>
      <c r="G47" s="76"/>
      <c r="H47" s="93" t="s">
        <v>844</v>
      </c>
      <c r="I47" s="76"/>
      <c r="J47" s="64" t="s">
        <v>844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922</v>
      </c>
      <c r="E50" s="65"/>
      <c r="F50" s="582" t="s">
        <v>922</v>
      </c>
      <c r="G50" s="487"/>
      <c r="H50" s="64" t="s">
        <v>922</v>
      </c>
      <c r="I50" s="76"/>
      <c r="J50" s="64" t="s">
        <v>922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922</v>
      </c>
      <c r="E51" s="65"/>
      <c r="F51" s="582" t="s">
        <v>922</v>
      </c>
      <c r="G51" s="487"/>
      <c r="H51" s="64" t="s">
        <v>922</v>
      </c>
      <c r="I51" s="76"/>
      <c r="J51" s="64" t="s">
        <v>922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922</v>
      </c>
      <c r="E52" s="65"/>
      <c r="F52" s="582" t="s">
        <v>922</v>
      </c>
      <c r="G52" s="487"/>
      <c r="H52" s="64" t="s">
        <v>922</v>
      </c>
      <c r="I52" s="76"/>
      <c r="J52" s="64" t="s">
        <v>922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922</v>
      </c>
      <c r="E53" s="65"/>
      <c r="F53" s="582" t="s">
        <v>922</v>
      </c>
      <c r="G53" s="487"/>
      <c r="H53" s="64" t="s">
        <v>922</v>
      </c>
      <c r="I53" s="76"/>
      <c r="J53" s="64" t="s">
        <v>922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922</v>
      </c>
      <c r="E54" s="411">
        <v>304</v>
      </c>
      <c r="F54" s="582" t="s">
        <v>922</v>
      </c>
      <c r="G54" s="650">
        <v>304</v>
      </c>
      <c r="H54" s="64" t="s">
        <v>922</v>
      </c>
      <c r="I54" s="76"/>
      <c r="J54" s="64" t="s">
        <v>922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922</v>
      </c>
      <c r="E57" s="65"/>
      <c r="F57" s="582" t="s">
        <v>922</v>
      </c>
      <c r="G57" s="487"/>
      <c r="H57" s="64" t="s">
        <v>922</v>
      </c>
      <c r="I57" s="76"/>
      <c r="J57" s="64" t="s">
        <v>922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922</v>
      </c>
      <c r="E58" s="65"/>
      <c r="F58" s="582" t="s">
        <v>922</v>
      </c>
      <c r="G58" s="487"/>
      <c r="H58" s="64" t="s">
        <v>922</v>
      </c>
      <c r="I58" s="76"/>
      <c r="J58" s="64" t="s">
        <v>922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922</v>
      </c>
      <c r="E59" s="65"/>
      <c r="F59" s="582" t="s">
        <v>922</v>
      </c>
      <c r="G59" s="487"/>
      <c r="H59" s="64" t="s">
        <v>922</v>
      </c>
      <c r="I59" s="76"/>
      <c r="J59" s="64" t="s">
        <v>922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922</v>
      </c>
      <c r="E60" s="65"/>
      <c r="F60" s="582" t="s">
        <v>922</v>
      </c>
      <c r="G60" s="487"/>
      <c r="H60" s="64" t="s">
        <v>922</v>
      </c>
      <c r="I60" s="76"/>
      <c r="J60" s="64" t="s">
        <v>922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922</v>
      </c>
      <c r="E61" s="65"/>
      <c r="F61" s="582" t="s">
        <v>922</v>
      </c>
      <c r="G61" s="487"/>
      <c r="H61" s="64" t="s">
        <v>352</v>
      </c>
      <c r="I61" s="414">
        <v>304</v>
      </c>
      <c r="J61" s="64" t="s">
        <v>922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923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375</v>
      </c>
      <c r="E71" s="641">
        <v>304</v>
      </c>
      <c r="F71" s="495" t="s">
        <v>862</v>
      </c>
      <c r="G71" s="113">
        <v>304</v>
      </c>
      <c r="H71" s="496" t="s">
        <v>862</v>
      </c>
      <c r="I71" s="598">
        <v>304</v>
      </c>
      <c r="J71" s="498" t="s">
        <v>861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2:15" ht="18" customHeight="1" thickBot="1"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864</v>
      </c>
      <c r="I76" s="65">
        <v>304</v>
      </c>
      <c r="J76" s="64" t="s">
        <v>864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867</v>
      </c>
      <c r="I78" s="104">
        <v>304</v>
      </c>
      <c r="J78" s="247" t="s">
        <v>868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870</v>
      </c>
      <c r="I82" s="65"/>
      <c r="J82" s="132" t="s">
        <v>870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352</v>
      </c>
      <c r="E83" s="76"/>
      <c r="F83" s="80" t="s">
        <v>352</v>
      </c>
      <c r="G83" s="76"/>
      <c r="H83" s="202" t="s">
        <v>352</v>
      </c>
      <c r="I83" s="65"/>
      <c r="J83" s="64" t="s">
        <v>352</v>
      </c>
      <c r="K83" s="65"/>
      <c r="L83" s="103" t="s">
        <v>352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877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880</v>
      </c>
      <c r="I93" s="152">
        <v>304</v>
      </c>
      <c r="J93" s="64" t="s">
        <v>881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882</v>
      </c>
      <c r="E97" s="646" t="s">
        <v>883</v>
      </c>
      <c r="F97" s="645" t="s">
        <v>882</v>
      </c>
      <c r="G97" s="646" t="s">
        <v>883</v>
      </c>
      <c r="H97" s="645" t="s">
        <v>884</v>
      </c>
      <c r="I97" s="646" t="s">
        <v>883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2:15" ht="36" customHeight="1" thickBo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2:15" ht="36" customHeight="1" thickBot="1"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2:15" ht="18" customHeight="1" thickBot="1"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929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529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1:15" ht="18" customHeigh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1:15" ht="36">
      <c r="A7" s="458" t="s">
        <v>930</v>
      </c>
      <c r="B7" s="62">
        <v>46296</v>
      </c>
      <c r="C7" s="63">
        <f>B7</f>
        <v>46296</v>
      </c>
      <c r="D7" s="64" t="s">
        <v>931</v>
      </c>
      <c r="E7" s="65"/>
      <c r="F7" s="66" t="s">
        <v>931</v>
      </c>
      <c r="G7" s="65"/>
      <c r="H7" s="67" t="s">
        <v>932</v>
      </c>
      <c r="I7" s="411"/>
      <c r="J7" s="67" t="s">
        <v>932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933</v>
      </c>
      <c r="E8" s="65" t="s">
        <v>934</v>
      </c>
      <c r="F8" s="64" t="s">
        <v>933</v>
      </c>
      <c r="G8" s="65" t="s">
        <v>934</v>
      </c>
      <c r="H8" s="75" t="s">
        <v>935</v>
      </c>
      <c r="I8" s="76" t="s">
        <v>936</v>
      </c>
      <c r="J8" s="64" t="s">
        <v>935</v>
      </c>
      <c r="K8" s="65" t="s">
        <v>936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937</v>
      </c>
      <c r="E11" s="65" t="s">
        <v>320</v>
      </c>
      <c r="F11" s="64" t="s">
        <v>937</v>
      </c>
      <c r="G11" s="65" t="s">
        <v>320</v>
      </c>
      <c r="H11" s="129" t="s">
        <v>938</v>
      </c>
      <c r="I11" s="65" t="s">
        <v>939</v>
      </c>
      <c r="J11" s="129" t="s">
        <v>938</v>
      </c>
      <c r="K11" s="65" t="s">
        <v>939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940</v>
      </c>
      <c r="E12" s="411" t="s">
        <v>941</v>
      </c>
      <c r="F12" s="79" t="s">
        <v>942</v>
      </c>
      <c r="G12" s="411" t="s">
        <v>941</v>
      </c>
      <c r="H12" s="64" t="s">
        <v>943</v>
      </c>
      <c r="I12" s="65"/>
      <c r="J12" s="64" t="s">
        <v>944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945</v>
      </c>
      <c r="E13" s="65"/>
      <c r="F13" s="64" t="s">
        <v>945</v>
      </c>
      <c r="G13" s="65"/>
      <c r="H13" s="64" t="s">
        <v>946</v>
      </c>
      <c r="I13" s="65"/>
      <c r="J13" s="64" t="s">
        <v>946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931</v>
      </c>
      <c r="E14" s="65"/>
      <c r="F14" s="64" t="s">
        <v>931</v>
      </c>
      <c r="G14" s="65"/>
      <c r="H14" s="64" t="s">
        <v>932</v>
      </c>
      <c r="I14" s="65"/>
      <c r="J14" s="64" t="s">
        <v>932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935</v>
      </c>
      <c r="I15" s="65" t="s">
        <v>936</v>
      </c>
      <c r="J15" s="64" t="s">
        <v>935</v>
      </c>
      <c r="K15" s="65" t="s">
        <v>936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940</v>
      </c>
      <c r="E19" s="65"/>
      <c r="F19" s="79" t="s">
        <v>942</v>
      </c>
      <c r="G19" s="65"/>
      <c r="H19" s="64" t="s">
        <v>943</v>
      </c>
      <c r="I19" s="65"/>
      <c r="J19" s="64" t="s">
        <v>944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945</v>
      </c>
      <c r="E20" s="65"/>
      <c r="F20" s="64" t="s">
        <v>945</v>
      </c>
      <c r="G20" s="65"/>
      <c r="H20" s="64" t="s">
        <v>946</v>
      </c>
      <c r="I20" s="65"/>
      <c r="J20" s="64" t="s">
        <v>946</v>
      </c>
      <c r="K20" s="81"/>
      <c r="L20" s="64"/>
      <c r="M20" s="81"/>
      <c r="N20" s="82" t="s">
        <v>949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931</v>
      </c>
      <c r="E21" s="65"/>
      <c r="F21" s="99" t="s">
        <v>931</v>
      </c>
      <c r="G21" s="100"/>
      <c r="H21" s="64" t="s">
        <v>932</v>
      </c>
      <c r="I21" s="92"/>
      <c r="J21" s="64" t="s">
        <v>932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935</v>
      </c>
      <c r="I22" s="76" t="s">
        <v>936</v>
      </c>
      <c r="J22" s="64" t="s">
        <v>935</v>
      </c>
      <c r="K22" s="65" t="s">
        <v>936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937</v>
      </c>
      <c r="E25" s="76" t="s">
        <v>320</v>
      </c>
      <c r="F25" s="64" t="s">
        <v>937</v>
      </c>
      <c r="G25" s="65" t="s">
        <v>320</v>
      </c>
      <c r="H25" s="129" t="s">
        <v>938</v>
      </c>
      <c r="I25" s="65" t="s">
        <v>939</v>
      </c>
      <c r="J25" s="484" t="s">
        <v>938</v>
      </c>
      <c r="K25" s="76" t="s">
        <v>939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940</v>
      </c>
      <c r="E26" s="658" t="s">
        <v>941</v>
      </c>
      <c r="F26" s="103" t="s">
        <v>942</v>
      </c>
      <c r="G26" s="658" t="s">
        <v>941</v>
      </c>
      <c r="H26" s="64" t="s">
        <v>943</v>
      </c>
      <c r="I26" s="65"/>
      <c r="J26" s="64" t="s">
        <v>943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945</v>
      </c>
      <c r="E27" s="65"/>
      <c r="F27" s="64" t="s">
        <v>945</v>
      </c>
      <c r="G27" s="65"/>
      <c r="H27" s="64" t="s">
        <v>946</v>
      </c>
      <c r="I27" s="65"/>
      <c r="J27" s="64" t="s">
        <v>946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931</v>
      </c>
      <c r="E28" s="65"/>
      <c r="F28" s="64" t="s">
        <v>931</v>
      </c>
      <c r="G28" s="65"/>
      <c r="H28" s="64" t="s">
        <v>932</v>
      </c>
      <c r="I28" s="65"/>
      <c r="J28" s="64" t="s">
        <v>932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950</v>
      </c>
      <c r="E29" s="411" t="s">
        <v>951</v>
      </c>
      <c r="F29" s="64" t="s">
        <v>952</v>
      </c>
      <c r="G29" s="411" t="s">
        <v>951</v>
      </c>
      <c r="H29" s="64" t="s">
        <v>935</v>
      </c>
      <c r="I29" s="65" t="s">
        <v>936</v>
      </c>
      <c r="J29" s="64" t="s">
        <v>935</v>
      </c>
      <c r="K29" s="65" t="s">
        <v>936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937</v>
      </c>
      <c r="E32" s="65" t="s">
        <v>320</v>
      </c>
      <c r="F32" s="80" t="s">
        <v>937</v>
      </c>
      <c r="G32" s="76" t="s">
        <v>320</v>
      </c>
      <c r="H32" s="129" t="s">
        <v>938</v>
      </c>
      <c r="I32" s="65" t="s">
        <v>939</v>
      </c>
      <c r="J32" s="103" t="s">
        <v>938</v>
      </c>
      <c r="K32" s="76" t="s">
        <v>939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953</v>
      </c>
      <c r="E33" s="65">
        <v>301</v>
      </c>
      <c r="F33" s="129" t="s">
        <v>953</v>
      </c>
      <c r="G33" s="65">
        <v>301</v>
      </c>
      <c r="H33" s="64" t="s">
        <v>953</v>
      </c>
      <c r="I33" s="65">
        <v>301</v>
      </c>
      <c r="J33" s="64" t="s">
        <v>953</v>
      </c>
      <c r="K33" s="65">
        <v>301</v>
      </c>
      <c r="L33" s="64"/>
      <c r="M33" s="81"/>
      <c r="N33" s="82" t="s">
        <v>954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945</v>
      </c>
      <c r="E34" s="65"/>
      <c r="F34" s="64" t="s">
        <v>945</v>
      </c>
      <c r="G34" s="65"/>
      <c r="H34" s="64" t="s">
        <v>946</v>
      </c>
      <c r="I34" s="65"/>
      <c r="J34" s="64" t="s">
        <v>946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931</v>
      </c>
      <c r="E35" s="65"/>
      <c r="F35" s="64" t="s">
        <v>931</v>
      </c>
      <c r="G35" s="65"/>
      <c r="H35" s="64" t="s">
        <v>932</v>
      </c>
      <c r="I35" s="92"/>
      <c r="J35" s="64" t="s">
        <v>932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933</v>
      </c>
      <c r="G36" s="76"/>
      <c r="H36" s="93" t="s">
        <v>935</v>
      </c>
      <c r="I36" s="76" t="s">
        <v>936</v>
      </c>
      <c r="J36" s="64" t="s">
        <v>935</v>
      </c>
      <c r="K36" s="65" t="s">
        <v>936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598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1" t="s">
        <v>530</v>
      </c>
      <c r="C40" s="893" t="s">
        <v>531</v>
      </c>
      <c r="D40" s="58" t="s">
        <v>532</v>
      </c>
      <c r="E40" s="889" t="s">
        <v>533</v>
      </c>
      <c r="F40" s="58" t="s">
        <v>534</v>
      </c>
      <c r="G40" s="889" t="s">
        <v>533</v>
      </c>
      <c r="H40" s="58" t="s">
        <v>535</v>
      </c>
      <c r="I40" s="889" t="s">
        <v>533</v>
      </c>
      <c r="J40" s="58" t="s">
        <v>536</v>
      </c>
      <c r="K40" s="889" t="s">
        <v>533</v>
      </c>
      <c r="L40" s="58" t="s">
        <v>537</v>
      </c>
      <c r="M40" s="889" t="s">
        <v>533</v>
      </c>
      <c r="N40" s="59" t="s">
        <v>538</v>
      </c>
    </row>
    <row r="41" spans="1:15" ht="36" customHeight="1">
      <c r="A41" s="459"/>
      <c r="B41" s="892"/>
      <c r="C41" s="894"/>
      <c r="D41" s="60" t="s">
        <v>539</v>
      </c>
      <c r="E41" s="890"/>
      <c r="F41" s="60" t="s">
        <v>540</v>
      </c>
      <c r="G41" s="890"/>
      <c r="H41" s="60" t="s">
        <v>541</v>
      </c>
      <c r="I41" s="890"/>
      <c r="J41" s="60" t="s">
        <v>542</v>
      </c>
      <c r="K41" s="890"/>
      <c r="L41" s="60" t="s">
        <v>543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955</v>
      </c>
      <c r="E43" s="478" t="s">
        <v>341</v>
      </c>
      <c r="F43" s="374" t="s">
        <v>955</v>
      </c>
      <c r="G43" s="478" t="s">
        <v>341</v>
      </c>
      <c r="H43" s="374" t="s">
        <v>938</v>
      </c>
      <c r="I43" s="76" t="s">
        <v>939</v>
      </c>
      <c r="J43" s="202" t="s">
        <v>938</v>
      </c>
      <c r="K43" s="65" t="s">
        <v>939</v>
      </c>
      <c r="L43" s="64"/>
      <c r="M43" s="81"/>
      <c r="N43" s="82" t="s">
        <v>955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945</v>
      </c>
      <c r="E45" s="65"/>
      <c r="F45" s="64" t="s">
        <v>945</v>
      </c>
      <c r="G45" s="65"/>
      <c r="H45" s="64" t="s">
        <v>946</v>
      </c>
      <c r="I45" s="65"/>
      <c r="J45" s="64" t="s">
        <v>946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956</v>
      </c>
      <c r="E46" s="411" t="s">
        <v>957</v>
      </c>
      <c r="F46" s="64" t="s">
        <v>931</v>
      </c>
      <c r="G46" s="65"/>
      <c r="H46" s="64" t="s">
        <v>932</v>
      </c>
      <c r="I46" s="65"/>
      <c r="J46" s="64" t="s">
        <v>932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950</v>
      </c>
      <c r="E47" s="411" t="s">
        <v>951</v>
      </c>
      <c r="F47" s="680" t="s">
        <v>950</v>
      </c>
      <c r="G47" s="411" t="s">
        <v>951</v>
      </c>
      <c r="H47" s="80" t="s">
        <v>935</v>
      </c>
      <c r="I47" s="76" t="s">
        <v>936</v>
      </c>
      <c r="J47" s="64" t="s">
        <v>935</v>
      </c>
      <c r="K47" s="65" t="s">
        <v>936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937</v>
      </c>
      <c r="E50" s="65" t="s">
        <v>320</v>
      </c>
      <c r="F50" s="75" t="s">
        <v>937</v>
      </c>
      <c r="G50" s="487" t="s">
        <v>320</v>
      </c>
      <c r="H50" s="488" t="s">
        <v>938</v>
      </c>
      <c r="I50" s="76" t="s">
        <v>939</v>
      </c>
      <c r="J50" s="315" t="s">
        <v>938</v>
      </c>
      <c r="K50" s="76" t="s">
        <v>939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940</v>
      </c>
      <c r="E51" s="658" t="s">
        <v>941</v>
      </c>
      <c r="F51" s="129" t="s">
        <v>942</v>
      </c>
      <c r="G51" s="658" t="s">
        <v>941</v>
      </c>
      <c r="H51" s="64" t="s">
        <v>943</v>
      </c>
      <c r="I51" s="65"/>
      <c r="J51" s="64" t="s">
        <v>944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945</v>
      </c>
      <c r="E52" s="65"/>
      <c r="F52" s="64" t="s">
        <v>945</v>
      </c>
      <c r="G52" s="65"/>
      <c r="H52" s="64" t="s">
        <v>946</v>
      </c>
      <c r="I52" s="65"/>
      <c r="J52" s="64" t="s">
        <v>946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931</v>
      </c>
      <c r="E53" s="65"/>
      <c r="F53" s="64" t="s">
        <v>931</v>
      </c>
      <c r="G53" s="65"/>
      <c r="H53" s="64" t="s">
        <v>932</v>
      </c>
      <c r="I53" s="65"/>
      <c r="J53" s="64" t="s">
        <v>932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80" t="s">
        <v>947</v>
      </c>
      <c r="G54" s="76"/>
      <c r="H54" s="80" t="s">
        <v>935</v>
      </c>
      <c r="I54" s="76" t="s">
        <v>936</v>
      </c>
      <c r="J54" s="64" t="s">
        <v>935</v>
      </c>
      <c r="K54" s="65" t="s">
        <v>936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937</v>
      </c>
      <c r="E57" s="76" t="s">
        <v>320</v>
      </c>
      <c r="F57" s="484" t="s">
        <v>937</v>
      </c>
      <c r="G57" s="76" t="s">
        <v>320</v>
      </c>
      <c r="H57" s="129" t="s">
        <v>938</v>
      </c>
      <c r="I57" s="76" t="s">
        <v>939</v>
      </c>
      <c r="J57" s="80" t="s">
        <v>938</v>
      </c>
      <c r="K57" s="76" t="s">
        <v>939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940</v>
      </c>
      <c r="E58" s="658" t="s">
        <v>941</v>
      </c>
      <c r="F58" s="129" t="s">
        <v>942</v>
      </c>
      <c r="G58" s="658" t="s">
        <v>941</v>
      </c>
      <c r="H58" s="64" t="s">
        <v>943</v>
      </c>
      <c r="I58" s="65"/>
      <c r="J58" s="64" t="s">
        <v>943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945</v>
      </c>
      <c r="E59" s="65"/>
      <c r="F59" s="64" t="s">
        <v>945</v>
      </c>
      <c r="G59" s="65"/>
      <c r="H59" s="64" t="s">
        <v>946</v>
      </c>
      <c r="I59" s="65"/>
      <c r="J59" s="64" t="s">
        <v>946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956</v>
      </c>
      <c r="E60" s="658" t="s">
        <v>957</v>
      </c>
      <c r="F60" s="64" t="s">
        <v>931</v>
      </c>
      <c r="G60" s="65"/>
      <c r="H60" s="64" t="s">
        <v>932</v>
      </c>
      <c r="I60" s="65"/>
      <c r="J60" s="64" t="s">
        <v>932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933</v>
      </c>
      <c r="E61" s="65" t="s">
        <v>320</v>
      </c>
      <c r="F61" s="80" t="s">
        <v>947</v>
      </c>
      <c r="G61" s="76"/>
      <c r="H61" s="80" t="s">
        <v>935</v>
      </c>
      <c r="I61" s="76" t="s">
        <v>936</v>
      </c>
      <c r="J61" s="129" t="s">
        <v>935</v>
      </c>
      <c r="K61" s="126" t="s">
        <v>936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728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958</v>
      </c>
      <c r="E65" s="126" t="s">
        <v>341</v>
      </c>
      <c r="F65" s="129" t="s">
        <v>958</v>
      </c>
      <c r="G65" s="126" t="s">
        <v>341</v>
      </c>
      <c r="H65" s="64" t="s">
        <v>958</v>
      </c>
      <c r="I65" s="126" t="s">
        <v>341</v>
      </c>
      <c r="J65" s="64" t="s">
        <v>958</v>
      </c>
      <c r="K65" s="126" t="s">
        <v>341</v>
      </c>
      <c r="L65" s="64"/>
      <c r="M65" s="81"/>
      <c r="N65" s="82" t="s">
        <v>958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945</v>
      </c>
      <c r="E66" s="65"/>
      <c r="F66" s="64" t="s">
        <v>945</v>
      </c>
      <c r="G66" s="65"/>
      <c r="H66" s="64" t="s">
        <v>946</v>
      </c>
      <c r="I66" s="65"/>
      <c r="J66" s="64" t="s">
        <v>946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931</v>
      </c>
      <c r="E67" s="65"/>
      <c r="F67" s="64" t="s">
        <v>931</v>
      </c>
      <c r="G67" s="65"/>
      <c r="H67" s="64" t="s">
        <v>932</v>
      </c>
      <c r="I67" s="65"/>
      <c r="J67" s="64" t="s">
        <v>932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937</v>
      </c>
      <c r="E71" s="494" t="s">
        <v>320</v>
      </c>
      <c r="F71" s="495" t="s">
        <v>937</v>
      </c>
      <c r="G71" s="113" t="s">
        <v>320</v>
      </c>
      <c r="H71" s="496" t="s">
        <v>938</v>
      </c>
      <c r="I71" s="598" t="s">
        <v>939</v>
      </c>
      <c r="J71" s="112" t="s">
        <v>938</v>
      </c>
      <c r="K71" s="598" t="s">
        <v>939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619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1:15" ht="18" customHeight="1">
      <c r="A75" s="459"/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940</v>
      </c>
      <c r="E76" s="658" t="s">
        <v>959</v>
      </c>
      <c r="F76" s="132" t="s">
        <v>942</v>
      </c>
      <c r="G76" s="658" t="s">
        <v>959</v>
      </c>
      <c r="H76" s="64" t="s">
        <v>943</v>
      </c>
      <c r="I76" s="658" t="s">
        <v>959</v>
      </c>
      <c r="J76" s="64" t="s">
        <v>944</v>
      </c>
      <c r="K76" s="658" t="s">
        <v>959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945</v>
      </c>
      <c r="E77" s="65"/>
      <c r="F77" s="64" t="s">
        <v>945</v>
      </c>
      <c r="G77" s="65"/>
      <c r="H77" s="64" t="s">
        <v>946</v>
      </c>
      <c r="I77" s="65"/>
      <c r="J77" s="64" t="s">
        <v>946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931</v>
      </c>
      <c r="E78" s="65"/>
      <c r="F78" s="64" t="s">
        <v>931</v>
      </c>
      <c r="G78" s="65"/>
      <c r="H78" s="145" t="s">
        <v>932</v>
      </c>
      <c r="I78" s="104"/>
      <c r="J78" s="132" t="s">
        <v>932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937</v>
      </c>
      <c r="E82" s="126" t="s">
        <v>320</v>
      </c>
      <c r="F82" s="154" t="s">
        <v>937</v>
      </c>
      <c r="G82" s="65" t="s">
        <v>320</v>
      </c>
      <c r="H82" s="154" t="s">
        <v>938</v>
      </c>
      <c r="I82" s="65" t="s">
        <v>939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940</v>
      </c>
      <c r="E83" s="658" t="s">
        <v>941</v>
      </c>
      <c r="F83" s="93" t="s">
        <v>942</v>
      </c>
      <c r="G83" s="658" t="s">
        <v>941</v>
      </c>
      <c r="H83" s="202" t="s">
        <v>943</v>
      </c>
      <c r="I83" s="65"/>
      <c r="J83" s="64" t="s">
        <v>944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960</v>
      </c>
      <c r="B84" s="73">
        <f t="shared" si="13"/>
        <v>46365</v>
      </c>
      <c r="C84" s="74">
        <f t="shared" si="14"/>
        <v>46365</v>
      </c>
      <c r="D84" s="64" t="s">
        <v>961</v>
      </c>
      <c r="E84" s="65"/>
      <c r="F84" s="64" t="s">
        <v>961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962</v>
      </c>
      <c r="E85" s="65"/>
      <c r="F85" s="64" t="s">
        <v>962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962</v>
      </c>
      <c r="E86" s="76"/>
      <c r="F86" s="80" t="s">
        <v>962</v>
      </c>
      <c r="G86" s="76"/>
      <c r="H86" s="80" t="s">
        <v>963</v>
      </c>
      <c r="I86" s="76"/>
      <c r="J86" s="132" t="s">
        <v>963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964</v>
      </c>
      <c r="E89" s="126"/>
      <c r="F89" s="103" t="s">
        <v>964</v>
      </c>
      <c r="G89" s="76"/>
      <c r="H89" s="64" t="s">
        <v>946</v>
      </c>
      <c r="I89" s="65"/>
      <c r="J89" s="64" t="s">
        <v>946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965</v>
      </c>
      <c r="E90" s="76"/>
      <c r="F90" s="132" t="s">
        <v>965</v>
      </c>
      <c r="G90" s="65"/>
      <c r="H90" s="64" t="s">
        <v>966</v>
      </c>
      <c r="I90" s="65"/>
      <c r="J90" s="64" t="s">
        <v>966</v>
      </c>
      <c r="K90" s="65"/>
      <c r="L90" s="103"/>
      <c r="M90" s="76"/>
      <c r="N90" s="82" t="s">
        <v>967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961</v>
      </c>
      <c r="E91" s="65"/>
      <c r="F91" s="64" t="s">
        <v>961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962</v>
      </c>
      <c r="E92" s="65"/>
      <c r="F92" s="64" t="s">
        <v>962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962</v>
      </c>
      <c r="E93" s="76"/>
      <c r="F93" s="151" t="s">
        <v>962</v>
      </c>
      <c r="G93" s="152"/>
      <c r="H93" s="75" t="s">
        <v>963</v>
      </c>
      <c r="I93" s="152"/>
      <c r="J93" s="64" t="s">
        <v>963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964</v>
      </c>
      <c r="E96" s="126"/>
      <c r="F96" s="132" t="s">
        <v>964</v>
      </c>
      <c r="G96" s="65"/>
      <c r="H96" s="80" t="s">
        <v>946</v>
      </c>
      <c r="I96" s="76"/>
      <c r="J96" s="64" t="s">
        <v>946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965</v>
      </c>
      <c r="E97" s="658" t="s">
        <v>941</v>
      </c>
      <c r="F97" s="129" t="s">
        <v>965</v>
      </c>
      <c r="G97" s="658" t="s">
        <v>941</v>
      </c>
      <c r="H97" s="103" t="s">
        <v>968</v>
      </c>
      <c r="I97" s="658" t="s">
        <v>941</v>
      </c>
      <c r="J97" s="103" t="s">
        <v>968</v>
      </c>
      <c r="K97" s="658" t="s">
        <v>941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961</v>
      </c>
      <c r="E98" s="65"/>
      <c r="F98" s="64" t="s">
        <v>961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962</v>
      </c>
      <c r="E99" s="76"/>
      <c r="F99" s="103" t="s">
        <v>962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962</v>
      </c>
      <c r="E100" s="76"/>
      <c r="F100" s="154" t="s">
        <v>962</v>
      </c>
      <c r="G100" s="65"/>
      <c r="H100" s="64" t="s">
        <v>963</v>
      </c>
      <c r="I100" s="76"/>
      <c r="J100" s="103" t="s">
        <v>963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1:15" ht="36" customHeigh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964</v>
      </c>
      <c r="E114" s="65"/>
      <c r="F114" s="103" t="s">
        <v>964</v>
      </c>
      <c r="G114" s="76"/>
      <c r="H114" s="64" t="s">
        <v>946</v>
      </c>
      <c r="I114" s="65"/>
      <c r="J114" s="64" t="s">
        <v>946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965</v>
      </c>
      <c r="E115" s="65"/>
      <c r="F115" s="64" t="s">
        <v>965</v>
      </c>
      <c r="G115" s="94"/>
      <c r="H115" s="129" t="s">
        <v>966</v>
      </c>
      <c r="I115" s="81"/>
      <c r="J115" s="129" t="s">
        <v>966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961</v>
      </c>
      <c r="E116" s="65"/>
      <c r="F116" s="99" t="s">
        <v>961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962</v>
      </c>
      <c r="E117" s="65"/>
      <c r="F117" s="64" t="s">
        <v>962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962</v>
      </c>
      <c r="E118" s="65"/>
      <c r="F118" s="64" t="s">
        <v>962</v>
      </c>
      <c r="G118" s="65"/>
      <c r="H118" s="64" t="s">
        <v>963</v>
      </c>
      <c r="I118" s="65"/>
      <c r="J118" s="64" t="s">
        <v>963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965</v>
      </c>
      <c r="E122" s="65"/>
      <c r="F122" s="64" t="s">
        <v>965</v>
      </c>
      <c r="G122" s="65"/>
      <c r="H122" s="64" t="s">
        <v>966</v>
      </c>
      <c r="I122" s="65"/>
      <c r="J122" s="610" t="s">
        <v>966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961</v>
      </c>
      <c r="E123" s="65"/>
      <c r="F123" s="64" t="s">
        <v>961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962</v>
      </c>
      <c r="E124" s="65"/>
      <c r="F124" s="64" t="s">
        <v>962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962</v>
      </c>
      <c r="E125" s="65"/>
      <c r="F125" s="132" t="s">
        <v>962</v>
      </c>
      <c r="G125" s="65"/>
      <c r="H125" s="80" t="s">
        <v>963</v>
      </c>
      <c r="I125" s="76"/>
      <c r="J125" s="80" t="s">
        <v>963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964</v>
      </c>
      <c r="E128" s="126"/>
      <c r="F128" s="132" t="s">
        <v>964</v>
      </c>
      <c r="G128" s="126"/>
      <c r="H128" s="64" t="s">
        <v>946</v>
      </c>
      <c r="I128" s="65"/>
      <c r="J128" s="64" t="s">
        <v>946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965</v>
      </c>
      <c r="E129" s="76"/>
      <c r="F129" s="132" t="s">
        <v>965</v>
      </c>
      <c r="G129" s="126"/>
      <c r="H129" s="64" t="s">
        <v>966</v>
      </c>
      <c r="I129" s="65"/>
      <c r="J129" s="64" t="s">
        <v>966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961</v>
      </c>
      <c r="E130" s="65"/>
      <c r="F130" s="64" t="s">
        <v>961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962</v>
      </c>
      <c r="E131" s="65"/>
      <c r="F131" s="64" t="s">
        <v>962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962</v>
      </c>
      <c r="E132" s="171"/>
      <c r="F132" s="64" t="s">
        <v>962</v>
      </c>
      <c r="G132" s="171"/>
      <c r="H132" s="172" t="s">
        <v>963</v>
      </c>
      <c r="I132" s="171"/>
      <c r="J132" s="64" t="s">
        <v>963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964</v>
      </c>
      <c r="E135" s="126"/>
      <c r="F135" s="132" t="s">
        <v>964</v>
      </c>
      <c r="G135" s="126"/>
      <c r="H135" s="75" t="s">
        <v>946</v>
      </c>
      <c r="I135" s="76"/>
      <c r="J135" s="80" t="s">
        <v>946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965</v>
      </c>
      <c r="E136" s="65"/>
      <c r="F136" s="172" t="s">
        <v>965</v>
      </c>
      <c r="G136" s="94"/>
      <c r="H136" s="64" t="s">
        <v>966</v>
      </c>
      <c r="I136" s="81"/>
      <c r="J136" s="64" t="s">
        <v>966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961</v>
      </c>
      <c r="E137" s="65"/>
      <c r="F137" s="64" t="s">
        <v>961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969</v>
      </c>
      <c r="E138" s="65" t="s">
        <v>450</v>
      </c>
      <c r="F138" s="64" t="s">
        <v>969</v>
      </c>
      <c r="G138" s="65" t="s">
        <v>450</v>
      </c>
      <c r="H138" s="64" t="s">
        <v>969</v>
      </c>
      <c r="I138" s="65" t="s">
        <v>450</v>
      </c>
      <c r="J138" s="64" t="s">
        <v>969</v>
      </c>
      <c r="K138" s="65" t="s">
        <v>450</v>
      </c>
      <c r="L138" s="64" t="s">
        <v>969</v>
      </c>
      <c r="M138" s="65" t="s">
        <v>450</v>
      </c>
      <c r="N138" s="177" t="s">
        <v>970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962</v>
      </c>
      <c r="E139" s="411"/>
      <c r="F139" s="64" t="s">
        <v>962</v>
      </c>
      <c r="G139" s="411"/>
      <c r="H139" s="64" t="s">
        <v>963</v>
      </c>
      <c r="I139" s="411"/>
      <c r="J139" s="64" t="s">
        <v>963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662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1:15" ht="36" customHeight="1">
      <c r="A145" s="462"/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964</v>
      </c>
      <c r="E146" s="510"/>
      <c r="F146" s="480" t="s">
        <v>964</v>
      </c>
      <c r="G146" s="511"/>
      <c r="H146" s="509" t="s">
        <v>946</v>
      </c>
      <c r="I146" s="510"/>
      <c r="J146" s="509" t="s">
        <v>946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965</v>
      </c>
      <c r="E147" s="65"/>
      <c r="F147" s="132" t="s">
        <v>965</v>
      </c>
      <c r="G147" s="94"/>
      <c r="H147" s="132" t="s">
        <v>966</v>
      </c>
      <c r="I147" s="65"/>
      <c r="J147" s="132" t="s">
        <v>966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961</v>
      </c>
      <c r="E148" s="65"/>
      <c r="F148" s="132" t="s">
        <v>961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962</v>
      </c>
      <c r="E149" s="65"/>
      <c r="F149" s="132" t="s">
        <v>962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752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753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964</v>
      </c>
      <c r="E153" s="65"/>
      <c r="F153" s="64" t="s">
        <v>964</v>
      </c>
      <c r="G153" s="94"/>
      <c r="H153" s="64" t="s">
        <v>946</v>
      </c>
      <c r="I153" s="65"/>
      <c r="J153" s="64" t="s">
        <v>946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965</v>
      </c>
      <c r="E154" s="65"/>
      <c r="F154" s="64" t="s">
        <v>965</v>
      </c>
      <c r="G154" s="94"/>
      <c r="H154" s="64" t="s">
        <v>966</v>
      </c>
      <c r="I154" s="65"/>
      <c r="J154" s="64" t="s">
        <v>966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961</v>
      </c>
      <c r="E155" s="65"/>
      <c r="F155" s="64" t="s">
        <v>961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752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964</v>
      </c>
      <c r="E160" s="76"/>
      <c r="F160" s="64" t="s">
        <v>964</v>
      </c>
      <c r="G160" s="94"/>
      <c r="H160" s="64" t="s">
        <v>946</v>
      </c>
      <c r="I160" s="65"/>
      <c r="J160" s="64" t="s">
        <v>946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965</v>
      </c>
      <c r="E161" s="65"/>
      <c r="F161" s="64" t="s">
        <v>965</v>
      </c>
      <c r="G161" s="94"/>
      <c r="H161" s="64" t="s">
        <v>966</v>
      </c>
      <c r="I161" s="65"/>
      <c r="J161" s="64" t="s">
        <v>966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961</v>
      </c>
      <c r="E162" s="65"/>
      <c r="F162" s="64" t="s">
        <v>961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962</v>
      </c>
      <c r="E163" s="65"/>
      <c r="F163" s="64" t="s">
        <v>962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962</v>
      </c>
      <c r="E164" s="65"/>
      <c r="F164" s="64" t="s">
        <v>962</v>
      </c>
      <c r="G164" s="94"/>
      <c r="H164" s="64" t="s">
        <v>963</v>
      </c>
      <c r="I164" s="65"/>
      <c r="J164" s="64" t="s">
        <v>963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964</v>
      </c>
      <c r="E167" s="65"/>
      <c r="F167" s="64" t="s">
        <v>964</v>
      </c>
      <c r="G167" s="94"/>
      <c r="H167" s="64" t="s">
        <v>946</v>
      </c>
      <c r="I167" s="65"/>
      <c r="J167" s="64" t="s">
        <v>946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692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693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1:15" ht="18" customHeight="1">
      <c r="A177" s="460"/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516</v>
      </c>
      <c r="E182" s="76"/>
      <c r="F182" s="64" t="s">
        <v>971</v>
      </c>
      <c r="G182" s="94"/>
      <c r="H182" s="103" t="s">
        <v>971</v>
      </c>
      <c r="I182" s="76"/>
      <c r="J182" s="64" t="s">
        <v>971</v>
      </c>
      <c r="K182" s="81"/>
      <c r="L182" s="64" t="s">
        <v>326</v>
      </c>
      <c r="M182" s="81"/>
      <c r="N182" s="177" t="s">
        <v>972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973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1:15" ht="18" customHeigh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1:15" ht="36" customHeight="1">
      <c r="A7" s="458" t="s">
        <v>930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975</v>
      </c>
      <c r="E8" s="65"/>
      <c r="F8" s="64" t="s">
        <v>975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975</v>
      </c>
      <c r="E15" s="92"/>
      <c r="F15" s="64" t="s">
        <v>975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976</v>
      </c>
      <c r="M20" s="649">
        <v>301</v>
      </c>
      <c r="N20" s="82" t="s">
        <v>949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975</v>
      </c>
      <c r="E22" s="81"/>
      <c r="F22" s="75" t="s">
        <v>975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977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975</v>
      </c>
      <c r="E29" s="65"/>
      <c r="F29" s="64" t="s">
        <v>975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953</v>
      </c>
      <c r="E33" s="65">
        <v>301</v>
      </c>
      <c r="F33" s="129" t="s">
        <v>953</v>
      </c>
      <c r="G33" s="65">
        <v>301</v>
      </c>
      <c r="H33" s="64" t="s">
        <v>953</v>
      </c>
      <c r="I33" s="65">
        <v>301</v>
      </c>
      <c r="J33" s="64" t="s">
        <v>953</v>
      </c>
      <c r="K33" s="65">
        <v>301</v>
      </c>
      <c r="L33" s="64"/>
      <c r="M33" s="77"/>
      <c r="N33" s="82" t="s">
        <v>954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975</v>
      </c>
      <c r="E36" s="76"/>
      <c r="F36" s="93" t="s">
        <v>975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530</v>
      </c>
      <c r="C40" s="893" t="s">
        <v>531</v>
      </c>
      <c r="D40" s="58" t="s">
        <v>532</v>
      </c>
      <c r="E40" s="889" t="s">
        <v>533</v>
      </c>
      <c r="F40" s="58" t="s">
        <v>534</v>
      </c>
      <c r="G40" s="889" t="s">
        <v>533</v>
      </c>
      <c r="H40" s="58" t="s">
        <v>535</v>
      </c>
      <c r="I40" s="889" t="s">
        <v>533</v>
      </c>
      <c r="J40" s="58" t="s">
        <v>536</v>
      </c>
      <c r="K40" s="889" t="s">
        <v>533</v>
      </c>
      <c r="L40" s="58" t="s">
        <v>537</v>
      </c>
      <c r="M40" s="889" t="s">
        <v>533</v>
      </c>
      <c r="N40" s="59" t="s">
        <v>538</v>
      </c>
    </row>
    <row r="41" spans="1:15" ht="36" customHeight="1">
      <c r="A41" s="459"/>
      <c r="B41" s="892"/>
      <c r="C41" s="894"/>
      <c r="D41" s="60" t="s">
        <v>539</v>
      </c>
      <c r="E41" s="890"/>
      <c r="F41" s="60" t="s">
        <v>540</v>
      </c>
      <c r="G41" s="890"/>
      <c r="H41" s="60" t="s">
        <v>541</v>
      </c>
      <c r="I41" s="890"/>
      <c r="J41" s="60" t="s">
        <v>542</v>
      </c>
      <c r="K41" s="890"/>
      <c r="L41" s="60" t="s">
        <v>543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955</v>
      </c>
      <c r="E43" s="478" t="s">
        <v>341</v>
      </c>
      <c r="F43" s="374" t="s">
        <v>955</v>
      </c>
      <c r="G43" s="478" t="s">
        <v>341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975</v>
      </c>
      <c r="E47" s="65"/>
      <c r="F47" s="93" t="s">
        <v>975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976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975</v>
      </c>
      <c r="E54" s="126"/>
      <c r="F54" s="93" t="s">
        <v>975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975</v>
      </c>
      <c r="E61" s="65"/>
      <c r="F61" s="93" t="s">
        <v>975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958</v>
      </c>
      <c r="E65" s="126" t="s">
        <v>341</v>
      </c>
      <c r="F65" s="129" t="s">
        <v>958</v>
      </c>
      <c r="G65" s="126" t="s">
        <v>341</v>
      </c>
      <c r="H65" s="64" t="s">
        <v>958</v>
      </c>
      <c r="I65" s="126" t="s">
        <v>341</v>
      </c>
      <c r="J65" s="64" t="s">
        <v>958</v>
      </c>
      <c r="K65" s="126" t="s">
        <v>341</v>
      </c>
      <c r="L65" s="64"/>
      <c r="M65" s="77"/>
      <c r="N65" s="82" t="s">
        <v>958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975</v>
      </c>
      <c r="E68" s="126"/>
      <c r="F68" s="103" t="s">
        <v>975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1:15" ht="18" customHeight="1">
      <c r="A75" s="459"/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975</v>
      </c>
      <c r="E79" s="126"/>
      <c r="F79" s="64" t="s">
        <v>975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976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967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1:15" ht="36" customHeigh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969</v>
      </c>
      <c r="E138" s="65" t="s">
        <v>450</v>
      </c>
      <c r="F138" s="64" t="s">
        <v>969</v>
      </c>
      <c r="G138" s="65" t="s">
        <v>450</v>
      </c>
      <c r="H138" s="64" t="s">
        <v>969</v>
      </c>
      <c r="I138" s="65" t="s">
        <v>450</v>
      </c>
      <c r="J138" s="64" t="s">
        <v>969</v>
      </c>
      <c r="K138" s="65" t="s">
        <v>450</v>
      </c>
      <c r="L138" s="64" t="s">
        <v>969</v>
      </c>
      <c r="M138" s="65" t="s">
        <v>450</v>
      </c>
      <c r="N138" s="177" t="s">
        <v>970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1:15" ht="36" customHeight="1">
      <c r="A145" s="462"/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752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761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978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1:15" ht="18" customHeight="1">
      <c r="A177" s="460"/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971</v>
      </c>
      <c r="E182" s="150"/>
      <c r="F182" s="64" t="s">
        <v>971</v>
      </c>
      <c r="G182" s="94"/>
      <c r="H182" s="103" t="s">
        <v>971</v>
      </c>
      <c r="I182" s="150"/>
      <c r="J182" s="64" t="s">
        <v>971</v>
      </c>
      <c r="K182" s="77"/>
      <c r="L182" s="64" t="s">
        <v>326</v>
      </c>
      <c r="M182" s="77"/>
      <c r="N182" s="177" t="s">
        <v>972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1:15" ht="18" customHeigh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1:15" ht="36" customHeight="1">
      <c r="A7" s="458" t="s">
        <v>930</v>
      </c>
      <c r="B7" s="62">
        <v>46296</v>
      </c>
      <c r="C7" s="63">
        <f>B7</f>
        <v>46296</v>
      </c>
      <c r="D7" s="64" t="s">
        <v>980</v>
      </c>
      <c r="E7" s="65"/>
      <c r="F7" s="66" t="s">
        <v>980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981</v>
      </c>
      <c r="E8" s="65"/>
      <c r="F8" s="64" t="s">
        <v>981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982</v>
      </c>
      <c r="E12" s="65"/>
      <c r="F12" s="79" t="s">
        <v>982</v>
      </c>
      <c r="G12" s="65"/>
      <c r="H12" s="64" t="s">
        <v>983</v>
      </c>
      <c r="I12" s="65" t="s">
        <v>229</v>
      </c>
      <c r="J12" s="64" t="s">
        <v>983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980</v>
      </c>
      <c r="E14" s="65"/>
      <c r="F14" s="64" t="s">
        <v>980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981</v>
      </c>
      <c r="E15" s="92"/>
      <c r="F15" s="64" t="s">
        <v>981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982</v>
      </c>
      <c r="E19" s="65"/>
      <c r="F19" s="79" t="s">
        <v>982</v>
      </c>
      <c r="G19" s="65"/>
      <c r="H19" s="64" t="s">
        <v>983</v>
      </c>
      <c r="I19" s="65" t="s">
        <v>229</v>
      </c>
      <c r="J19" s="64" t="s">
        <v>983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949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980</v>
      </c>
      <c r="E21" s="65"/>
      <c r="F21" s="99" t="s">
        <v>980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981</v>
      </c>
      <c r="E22" s="81"/>
      <c r="F22" s="75" t="s">
        <v>981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982</v>
      </c>
      <c r="E26" s="152"/>
      <c r="F26" s="103" t="s">
        <v>982</v>
      </c>
      <c r="G26" s="152"/>
      <c r="H26" s="64" t="s">
        <v>983</v>
      </c>
      <c r="I26" s="65" t="s">
        <v>229</v>
      </c>
      <c r="J26" s="64" t="s">
        <v>983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980</v>
      </c>
      <c r="E28" s="65"/>
      <c r="F28" s="64" t="s">
        <v>980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981</v>
      </c>
      <c r="E29" s="65"/>
      <c r="F29" s="64" t="s">
        <v>981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953</v>
      </c>
      <c r="E33" s="65">
        <v>301</v>
      </c>
      <c r="F33" s="129" t="s">
        <v>953</v>
      </c>
      <c r="G33" s="65">
        <v>301</v>
      </c>
      <c r="H33" s="64" t="s">
        <v>953</v>
      </c>
      <c r="I33" s="65">
        <v>301</v>
      </c>
      <c r="J33" s="64" t="s">
        <v>953</v>
      </c>
      <c r="K33" s="65">
        <v>301</v>
      </c>
      <c r="L33" s="64"/>
      <c r="M33" s="77"/>
      <c r="N33" s="82" t="s">
        <v>954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980</v>
      </c>
      <c r="E35" s="65"/>
      <c r="F35" s="64" t="s">
        <v>980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981</v>
      </c>
      <c r="E36" s="76"/>
      <c r="F36" s="80" t="s">
        <v>981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530</v>
      </c>
      <c r="C40" s="893" t="s">
        <v>531</v>
      </c>
      <c r="D40" s="58" t="s">
        <v>532</v>
      </c>
      <c r="E40" s="889" t="s">
        <v>533</v>
      </c>
      <c r="F40" s="58" t="s">
        <v>534</v>
      </c>
      <c r="G40" s="889" t="s">
        <v>533</v>
      </c>
      <c r="H40" s="58" t="s">
        <v>535</v>
      </c>
      <c r="I40" s="889" t="s">
        <v>533</v>
      </c>
      <c r="J40" s="58" t="s">
        <v>536</v>
      </c>
      <c r="K40" s="889" t="s">
        <v>533</v>
      </c>
      <c r="L40" s="58" t="s">
        <v>537</v>
      </c>
      <c r="M40" s="889" t="s">
        <v>533</v>
      </c>
      <c r="N40" s="59" t="s">
        <v>538</v>
      </c>
    </row>
    <row r="41" spans="1:15" ht="36" customHeight="1">
      <c r="A41" s="459"/>
      <c r="B41" s="892"/>
      <c r="C41" s="894"/>
      <c r="D41" s="60" t="s">
        <v>539</v>
      </c>
      <c r="E41" s="890"/>
      <c r="F41" s="60" t="s">
        <v>540</v>
      </c>
      <c r="G41" s="890"/>
      <c r="H41" s="60" t="s">
        <v>541</v>
      </c>
      <c r="I41" s="890"/>
      <c r="J41" s="60" t="s">
        <v>542</v>
      </c>
      <c r="K41" s="890"/>
      <c r="L41" s="60" t="s">
        <v>543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955</v>
      </c>
      <c r="E43" s="478" t="s">
        <v>341</v>
      </c>
      <c r="F43" s="374" t="s">
        <v>955</v>
      </c>
      <c r="G43" s="478" t="s">
        <v>341</v>
      </c>
      <c r="H43" s="374" t="s">
        <v>983</v>
      </c>
      <c r="I43" s="76" t="s">
        <v>984</v>
      </c>
      <c r="J43" s="202" t="s">
        <v>983</v>
      </c>
      <c r="K43" s="65" t="s">
        <v>984</v>
      </c>
      <c r="L43" s="64"/>
      <c r="M43" s="77"/>
      <c r="N43" s="82" t="s">
        <v>955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980</v>
      </c>
      <c r="E46" s="65"/>
      <c r="F46" s="64" t="s">
        <v>980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981</v>
      </c>
      <c r="E47" s="65"/>
      <c r="F47" s="80" t="s">
        <v>981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982</v>
      </c>
      <c r="E51" s="65"/>
      <c r="F51" s="129" t="s">
        <v>982</v>
      </c>
      <c r="G51" s="65"/>
      <c r="H51" s="64" t="s">
        <v>983</v>
      </c>
      <c r="I51" s="65" t="s">
        <v>229</v>
      </c>
      <c r="J51" s="64" t="s">
        <v>983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980</v>
      </c>
      <c r="E53" s="65"/>
      <c r="F53" s="64" t="s">
        <v>980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981</v>
      </c>
      <c r="E54" s="126"/>
      <c r="F54" s="80" t="s">
        <v>981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982</v>
      </c>
      <c r="E58" s="126"/>
      <c r="F58" s="129" t="s">
        <v>982</v>
      </c>
      <c r="G58" s="126"/>
      <c r="H58" s="64" t="s">
        <v>983</v>
      </c>
      <c r="I58" s="65" t="s">
        <v>229</v>
      </c>
      <c r="J58" s="64" t="s">
        <v>983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980</v>
      </c>
      <c r="E60" s="65"/>
      <c r="F60" s="64" t="s">
        <v>980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981</v>
      </c>
      <c r="E61" s="65"/>
      <c r="F61" s="80" t="s">
        <v>981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958</v>
      </c>
      <c r="E65" s="126" t="s">
        <v>341</v>
      </c>
      <c r="F65" s="129" t="s">
        <v>958</v>
      </c>
      <c r="G65" s="126" t="s">
        <v>341</v>
      </c>
      <c r="H65" s="64" t="s">
        <v>958</v>
      </c>
      <c r="I65" s="126" t="s">
        <v>341</v>
      </c>
      <c r="J65" s="64" t="s">
        <v>958</v>
      </c>
      <c r="K65" s="126" t="s">
        <v>341</v>
      </c>
      <c r="L65" s="64"/>
      <c r="M65" s="77"/>
      <c r="N65" s="82" t="s">
        <v>958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980</v>
      </c>
      <c r="E67" s="65"/>
      <c r="F67" s="64" t="s">
        <v>980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981</v>
      </c>
      <c r="E68" s="126"/>
      <c r="F68" s="103" t="s">
        <v>981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1:15" ht="18" customHeight="1">
      <c r="A75" s="459"/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982</v>
      </c>
      <c r="E76" s="126"/>
      <c r="F76" s="132" t="s">
        <v>982</v>
      </c>
      <c r="G76" s="126"/>
      <c r="H76" s="64" t="s">
        <v>983</v>
      </c>
      <c r="I76" s="65" t="s">
        <v>229</v>
      </c>
      <c r="J76" s="64" t="s">
        <v>983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980</v>
      </c>
      <c r="E78" s="65"/>
      <c r="F78" s="64" t="s">
        <v>980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981</v>
      </c>
      <c r="E79" s="126"/>
      <c r="F79" s="64" t="s">
        <v>981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982</v>
      </c>
      <c r="E83" s="76"/>
      <c r="F83" s="80" t="s">
        <v>982</v>
      </c>
      <c r="G83" s="76"/>
      <c r="H83" s="202" t="s">
        <v>983</v>
      </c>
      <c r="I83" s="65" t="s">
        <v>229</v>
      </c>
      <c r="J83" s="64" t="s">
        <v>983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960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980</v>
      </c>
      <c r="E85" s="65"/>
      <c r="F85" s="64" t="s">
        <v>980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985</v>
      </c>
      <c r="E90" s="76"/>
      <c r="F90" s="132" t="s">
        <v>985</v>
      </c>
      <c r="G90" s="65"/>
      <c r="H90" s="64" t="s">
        <v>986</v>
      </c>
      <c r="I90" s="65"/>
      <c r="J90" s="64" t="s">
        <v>986</v>
      </c>
      <c r="K90" s="65"/>
      <c r="L90" s="103"/>
      <c r="M90" s="76"/>
      <c r="N90" s="82" t="s">
        <v>967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980</v>
      </c>
      <c r="E92" s="65"/>
      <c r="F92" s="64" t="s">
        <v>980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985</v>
      </c>
      <c r="E97" s="76"/>
      <c r="F97" s="129" t="s">
        <v>985</v>
      </c>
      <c r="G97" s="65"/>
      <c r="H97" s="103" t="s">
        <v>986</v>
      </c>
      <c r="I97" s="76"/>
      <c r="J97" s="581" t="s">
        <v>986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980</v>
      </c>
      <c r="E99" s="76"/>
      <c r="F99" s="103" t="s">
        <v>980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1:15" ht="36" customHeigh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985</v>
      </c>
      <c r="E115" s="94"/>
      <c r="F115" s="64" t="s">
        <v>985</v>
      </c>
      <c r="G115" s="94"/>
      <c r="H115" s="129" t="s">
        <v>986</v>
      </c>
      <c r="I115" s="81"/>
      <c r="J115" s="129" t="s">
        <v>986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980</v>
      </c>
      <c r="E117" s="65"/>
      <c r="F117" s="64" t="s">
        <v>980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985</v>
      </c>
      <c r="E122" s="65"/>
      <c r="F122" s="64" t="s">
        <v>985</v>
      </c>
      <c r="G122" s="65"/>
      <c r="H122" s="64" t="s">
        <v>986</v>
      </c>
      <c r="I122" s="65"/>
      <c r="J122" s="610" t="s">
        <v>986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980</v>
      </c>
      <c r="E124" s="65"/>
      <c r="F124" s="64" t="s">
        <v>980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985</v>
      </c>
      <c r="E129" s="76"/>
      <c r="F129" s="132" t="s">
        <v>985</v>
      </c>
      <c r="G129" s="126"/>
      <c r="H129" s="64" t="s">
        <v>986</v>
      </c>
      <c r="I129" s="65"/>
      <c r="J129" s="64" t="s">
        <v>986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980</v>
      </c>
      <c r="E131" s="65"/>
      <c r="F131" s="64" t="s">
        <v>980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985</v>
      </c>
      <c r="E136" s="94"/>
      <c r="F136" s="172" t="s">
        <v>985</v>
      </c>
      <c r="G136" s="94"/>
      <c r="H136" s="64" t="s">
        <v>986</v>
      </c>
      <c r="I136" s="81"/>
      <c r="J136" s="64" t="s">
        <v>986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969</v>
      </c>
      <c r="E138" s="65" t="s">
        <v>450</v>
      </c>
      <c r="F138" s="64" t="s">
        <v>969</v>
      </c>
      <c r="G138" s="65" t="s">
        <v>450</v>
      </c>
      <c r="H138" s="64" t="s">
        <v>969</v>
      </c>
      <c r="I138" s="65" t="s">
        <v>450</v>
      </c>
      <c r="J138" s="64" t="s">
        <v>969</v>
      </c>
      <c r="K138" s="65" t="s">
        <v>450</v>
      </c>
      <c r="L138" s="64" t="s">
        <v>969</v>
      </c>
      <c r="M138" s="65" t="s">
        <v>450</v>
      </c>
      <c r="N138" s="177" t="s">
        <v>970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1:15" ht="36" customHeight="1">
      <c r="A145" s="462"/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985</v>
      </c>
      <c r="E147" s="94"/>
      <c r="F147" s="132" t="s">
        <v>985</v>
      </c>
      <c r="G147" s="94"/>
      <c r="H147" s="132" t="s">
        <v>986</v>
      </c>
      <c r="I147" s="94"/>
      <c r="J147" s="132" t="s">
        <v>986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980</v>
      </c>
      <c r="E149" s="65"/>
      <c r="F149" s="132" t="s">
        <v>980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752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985</v>
      </c>
      <c r="E154" s="94"/>
      <c r="F154" s="64" t="s">
        <v>985</v>
      </c>
      <c r="G154" s="94"/>
      <c r="H154" s="64" t="s">
        <v>986</v>
      </c>
      <c r="I154" s="94"/>
      <c r="J154" s="64" t="s">
        <v>986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985</v>
      </c>
      <c r="E161" s="94"/>
      <c r="F161" s="64" t="s">
        <v>985</v>
      </c>
      <c r="G161" s="94"/>
      <c r="H161" s="64" t="s">
        <v>986</v>
      </c>
      <c r="I161" s="94"/>
      <c r="J161" s="64" t="s">
        <v>986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980</v>
      </c>
      <c r="E163" s="94"/>
      <c r="F163" s="64" t="s">
        <v>980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1:15" ht="18" customHeight="1">
      <c r="A177" s="460"/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971</v>
      </c>
      <c r="E182" s="150"/>
      <c r="F182" s="64" t="s">
        <v>971</v>
      </c>
      <c r="G182" s="94"/>
      <c r="H182" s="103" t="s">
        <v>971</v>
      </c>
      <c r="I182" s="150"/>
      <c r="J182" s="64" t="s">
        <v>971</v>
      </c>
      <c r="K182" s="77"/>
      <c r="L182" s="64" t="s">
        <v>326</v>
      </c>
      <c r="M182" s="77"/>
      <c r="N182" s="177" t="s">
        <v>972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530</v>
      </c>
      <c r="C5" s="893" t="s">
        <v>531</v>
      </c>
      <c r="D5" s="58" t="s">
        <v>532</v>
      </c>
      <c r="E5" s="889" t="s">
        <v>533</v>
      </c>
      <c r="F5" s="58" t="s">
        <v>534</v>
      </c>
      <c r="G5" s="889" t="s">
        <v>533</v>
      </c>
      <c r="H5" s="58" t="s">
        <v>535</v>
      </c>
      <c r="I5" s="889" t="s">
        <v>533</v>
      </c>
      <c r="J5" s="58" t="s">
        <v>536</v>
      </c>
      <c r="K5" s="889" t="s">
        <v>533</v>
      </c>
      <c r="L5" s="58" t="s">
        <v>537</v>
      </c>
      <c r="M5" s="889" t="s">
        <v>533</v>
      </c>
      <c r="N5" s="59" t="s">
        <v>538</v>
      </c>
    </row>
    <row r="6" spans="1:15" ht="18" customHeight="1">
      <c r="B6" s="892"/>
      <c r="C6" s="894"/>
      <c r="D6" s="60" t="s">
        <v>539</v>
      </c>
      <c r="E6" s="890"/>
      <c r="F6" s="60" t="s">
        <v>540</v>
      </c>
      <c r="G6" s="890"/>
      <c r="H6" s="60" t="s">
        <v>541</v>
      </c>
      <c r="I6" s="890"/>
      <c r="J6" s="60" t="s">
        <v>542</v>
      </c>
      <c r="K6" s="890"/>
      <c r="L6" s="60" t="s">
        <v>543</v>
      </c>
      <c r="M6" s="890"/>
      <c r="N6" s="61"/>
    </row>
    <row r="7" spans="1:15" ht="36" customHeight="1">
      <c r="A7" s="458" t="s">
        <v>930</v>
      </c>
      <c r="B7" s="62">
        <v>46296</v>
      </c>
      <c r="C7" s="63">
        <f>B7</f>
        <v>46296</v>
      </c>
      <c r="D7" s="64" t="s">
        <v>988</v>
      </c>
      <c r="E7" s="65"/>
      <c r="F7" s="66" t="s">
        <v>988</v>
      </c>
      <c r="G7" s="65"/>
      <c r="H7" s="67" t="s">
        <v>988</v>
      </c>
      <c r="I7" s="68"/>
      <c r="J7" s="67" t="s">
        <v>988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988</v>
      </c>
      <c r="E8" s="65"/>
      <c r="F8" s="64" t="s">
        <v>988</v>
      </c>
      <c r="G8" s="65"/>
      <c r="H8" s="75" t="s">
        <v>988</v>
      </c>
      <c r="I8" s="76"/>
      <c r="J8" s="64" t="s">
        <v>988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988</v>
      </c>
      <c r="E11" s="76"/>
      <c r="F11" s="103" t="s">
        <v>988</v>
      </c>
      <c r="G11" s="76"/>
      <c r="H11" s="103" t="s">
        <v>988</v>
      </c>
      <c r="I11" s="76"/>
      <c r="J11" s="103" t="s">
        <v>988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988</v>
      </c>
      <c r="E12" s="76"/>
      <c r="F12" s="103" t="s">
        <v>988</v>
      </c>
      <c r="G12" s="76"/>
      <c r="H12" s="64" t="s">
        <v>988</v>
      </c>
      <c r="I12" s="65"/>
      <c r="J12" s="64" t="s">
        <v>988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988</v>
      </c>
      <c r="E13" s="65"/>
      <c r="F13" s="64" t="s">
        <v>988</v>
      </c>
      <c r="G13" s="65"/>
      <c r="H13" s="64" t="s">
        <v>988</v>
      </c>
      <c r="I13" s="65"/>
      <c r="J13" s="64" t="s">
        <v>988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988</v>
      </c>
      <c r="E14" s="65"/>
      <c r="F14" s="64" t="s">
        <v>988</v>
      </c>
      <c r="G14" s="65"/>
      <c r="H14" s="64" t="s">
        <v>988</v>
      </c>
      <c r="I14" s="65"/>
      <c r="J14" s="64" t="s">
        <v>988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988</v>
      </c>
      <c r="E15" s="92"/>
      <c r="F15" s="64" t="s">
        <v>988</v>
      </c>
      <c r="G15" s="65"/>
      <c r="H15" s="64" t="s">
        <v>988</v>
      </c>
      <c r="I15" s="65"/>
      <c r="J15" s="64" t="s">
        <v>988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988</v>
      </c>
      <c r="E19" s="92"/>
      <c r="F19" s="64" t="s">
        <v>988</v>
      </c>
      <c r="G19" s="65"/>
      <c r="H19" s="64" t="s">
        <v>988</v>
      </c>
      <c r="I19" s="65"/>
      <c r="J19" s="64" t="s">
        <v>988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988</v>
      </c>
      <c r="E20" s="65"/>
      <c r="F20" s="64" t="s">
        <v>988</v>
      </c>
      <c r="G20" s="65"/>
      <c r="H20" s="64" t="s">
        <v>988</v>
      </c>
      <c r="I20" s="65"/>
      <c r="J20" s="64" t="s">
        <v>988</v>
      </c>
      <c r="K20" s="77"/>
      <c r="L20" s="64"/>
      <c r="M20" s="77"/>
      <c r="N20" s="82" t="s">
        <v>949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988</v>
      </c>
      <c r="E21" s="65"/>
      <c r="F21" s="99" t="s">
        <v>988</v>
      </c>
      <c r="G21" s="100"/>
      <c r="H21" s="64" t="s">
        <v>988</v>
      </c>
      <c r="I21" s="92"/>
      <c r="J21" s="64" t="s">
        <v>988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988</v>
      </c>
      <c r="E22" s="81"/>
      <c r="F22" s="75" t="s">
        <v>988</v>
      </c>
      <c r="G22" s="76"/>
      <c r="H22" s="77" t="s">
        <v>988</v>
      </c>
      <c r="I22" s="76"/>
      <c r="J22" s="64" t="s">
        <v>988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988</v>
      </c>
      <c r="E25" s="152"/>
      <c r="F25" s="103" t="s">
        <v>988</v>
      </c>
      <c r="G25" s="152"/>
      <c r="H25" s="64" t="s">
        <v>988</v>
      </c>
      <c r="I25" s="65"/>
      <c r="J25" s="64" t="s">
        <v>988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988</v>
      </c>
      <c r="E26" s="152"/>
      <c r="F26" s="103" t="s">
        <v>988</v>
      </c>
      <c r="G26" s="152"/>
      <c r="H26" s="64" t="s">
        <v>988</v>
      </c>
      <c r="I26" s="65"/>
      <c r="J26" s="64" t="s">
        <v>988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988</v>
      </c>
      <c r="E27" s="76"/>
      <c r="F27" s="103" t="s">
        <v>988</v>
      </c>
      <c r="G27" s="76"/>
      <c r="H27" s="103" t="s">
        <v>988</v>
      </c>
      <c r="I27" s="76"/>
      <c r="J27" s="103" t="s">
        <v>988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988</v>
      </c>
      <c r="E28" s="65"/>
      <c r="F28" s="64" t="s">
        <v>988</v>
      </c>
      <c r="G28" s="65"/>
      <c r="H28" s="64" t="s">
        <v>988</v>
      </c>
      <c r="I28" s="65"/>
      <c r="J28" s="64" t="s">
        <v>988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988</v>
      </c>
      <c r="E29" s="65"/>
      <c r="F29" s="64" t="s">
        <v>988</v>
      </c>
      <c r="G29" s="65"/>
      <c r="H29" s="64" t="s">
        <v>988</v>
      </c>
      <c r="I29" s="65"/>
      <c r="J29" s="64" t="s">
        <v>988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988</v>
      </c>
      <c r="E32" s="65"/>
      <c r="F32" s="129" t="s">
        <v>988</v>
      </c>
      <c r="G32" s="81"/>
      <c r="H32" s="64" t="s">
        <v>988</v>
      </c>
      <c r="I32" s="65"/>
      <c r="J32" s="64" t="s">
        <v>988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953</v>
      </c>
      <c r="E33" s="65">
        <v>301</v>
      </c>
      <c r="F33" s="129" t="s">
        <v>953</v>
      </c>
      <c r="G33" s="65">
        <v>301</v>
      </c>
      <c r="H33" s="64" t="s">
        <v>953</v>
      </c>
      <c r="I33" s="65">
        <v>301</v>
      </c>
      <c r="J33" s="64" t="s">
        <v>953</v>
      </c>
      <c r="K33" s="65">
        <v>301</v>
      </c>
      <c r="L33" s="64"/>
      <c r="M33" s="77"/>
      <c r="N33" s="82" t="s">
        <v>954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988</v>
      </c>
      <c r="E34" s="65"/>
      <c r="F34" s="64" t="s">
        <v>988</v>
      </c>
      <c r="G34" s="65"/>
      <c r="H34" s="64" t="s">
        <v>988</v>
      </c>
      <c r="I34" s="65"/>
      <c r="J34" s="64" t="s">
        <v>988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988</v>
      </c>
      <c r="E35" s="65"/>
      <c r="F35" s="64" t="s">
        <v>988</v>
      </c>
      <c r="G35" s="65"/>
      <c r="H35" s="64" t="s">
        <v>988</v>
      </c>
      <c r="I35" s="92"/>
      <c r="J35" s="64" t="s">
        <v>988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988</v>
      </c>
      <c r="E36" s="76"/>
      <c r="F36" s="80" t="s">
        <v>988</v>
      </c>
      <c r="G36" s="76"/>
      <c r="H36" s="80" t="s">
        <v>988</v>
      </c>
      <c r="I36" s="76"/>
      <c r="J36" s="64" t="s">
        <v>988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530</v>
      </c>
      <c r="C40" s="893" t="s">
        <v>531</v>
      </c>
      <c r="D40" s="58" t="s">
        <v>532</v>
      </c>
      <c r="E40" s="889" t="s">
        <v>533</v>
      </c>
      <c r="F40" s="58" t="s">
        <v>534</v>
      </c>
      <c r="G40" s="889" t="s">
        <v>533</v>
      </c>
      <c r="H40" s="58" t="s">
        <v>535</v>
      </c>
      <c r="I40" s="889" t="s">
        <v>533</v>
      </c>
      <c r="J40" s="58" t="s">
        <v>536</v>
      </c>
      <c r="K40" s="889" t="s">
        <v>533</v>
      </c>
      <c r="L40" s="58" t="s">
        <v>537</v>
      </c>
      <c r="M40" s="889" t="s">
        <v>533</v>
      </c>
      <c r="N40" s="59" t="s">
        <v>538</v>
      </c>
    </row>
    <row r="41" spans="1:15" ht="36" customHeight="1">
      <c r="A41" s="459"/>
      <c r="B41" s="892"/>
      <c r="C41" s="894"/>
      <c r="D41" s="60" t="s">
        <v>539</v>
      </c>
      <c r="E41" s="890"/>
      <c r="F41" s="60" t="s">
        <v>540</v>
      </c>
      <c r="G41" s="890"/>
      <c r="H41" s="60" t="s">
        <v>541</v>
      </c>
      <c r="I41" s="890"/>
      <c r="J41" s="60" t="s">
        <v>542</v>
      </c>
      <c r="K41" s="890"/>
      <c r="L41" s="60" t="s">
        <v>543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955</v>
      </c>
      <c r="E43" s="478" t="s">
        <v>341</v>
      </c>
      <c r="F43" s="64" t="s">
        <v>955</v>
      </c>
      <c r="G43" s="478" t="s">
        <v>341</v>
      </c>
      <c r="H43" s="64" t="s">
        <v>988</v>
      </c>
      <c r="I43" s="65"/>
      <c r="J43" s="64" t="s">
        <v>988</v>
      </c>
      <c r="K43" s="65"/>
      <c r="L43" s="64"/>
      <c r="M43" s="77"/>
      <c r="N43" s="82" t="s">
        <v>955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988</v>
      </c>
      <c r="E45" s="65"/>
      <c r="F45" s="64" t="s">
        <v>988</v>
      </c>
      <c r="G45" s="65"/>
      <c r="H45" s="64" t="s">
        <v>988</v>
      </c>
      <c r="I45" s="65"/>
      <c r="J45" s="64" t="s">
        <v>988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988</v>
      </c>
      <c r="E46" s="65"/>
      <c r="F46" s="64" t="s">
        <v>988</v>
      </c>
      <c r="G46" s="65"/>
      <c r="H46" s="64" t="s">
        <v>988</v>
      </c>
      <c r="I46" s="65"/>
      <c r="J46" s="64" t="s">
        <v>988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988</v>
      </c>
      <c r="E47" s="65"/>
      <c r="F47" s="80" t="s">
        <v>988</v>
      </c>
      <c r="G47" s="76"/>
      <c r="H47" s="80" t="s">
        <v>988</v>
      </c>
      <c r="I47" s="76"/>
      <c r="J47" s="64" t="s">
        <v>988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988</v>
      </c>
      <c r="E50" s="65"/>
      <c r="F50" s="64" t="s">
        <v>988</v>
      </c>
      <c r="G50" s="65"/>
      <c r="H50" s="64" t="s">
        <v>988</v>
      </c>
      <c r="I50" s="65"/>
      <c r="J50" s="64" t="s">
        <v>988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988</v>
      </c>
      <c r="E51" s="65"/>
      <c r="F51" s="129" t="s">
        <v>988</v>
      </c>
      <c r="G51" s="65"/>
      <c r="H51" s="64" t="s">
        <v>988</v>
      </c>
      <c r="I51" s="65"/>
      <c r="J51" s="64" t="s">
        <v>988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988</v>
      </c>
      <c r="E52" s="65"/>
      <c r="F52" s="64" t="s">
        <v>988</v>
      </c>
      <c r="G52" s="65"/>
      <c r="H52" s="64" t="s">
        <v>988</v>
      </c>
      <c r="I52" s="65"/>
      <c r="J52" s="64" t="s">
        <v>988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988</v>
      </c>
      <c r="E53" s="65"/>
      <c r="F53" s="64" t="s">
        <v>988</v>
      </c>
      <c r="G53" s="65"/>
      <c r="H53" s="64" t="s">
        <v>988</v>
      </c>
      <c r="I53" s="65"/>
      <c r="J53" s="64" t="s">
        <v>988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988</v>
      </c>
      <c r="E54" s="126"/>
      <c r="F54" s="80" t="s">
        <v>988</v>
      </c>
      <c r="G54" s="76"/>
      <c r="H54" s="80" t="s">
        <v>988</v>
      </c>
      <c r="I54" s="76"/>
      <c r="J54" s="64" t="s">
        <v>988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988</v>
      </c>
      <c r="E57" s="126"/>
      <c r="F57" s="484" t="s">
        <v>988</v>
      </c>
      <c r="G57" s="76"/>
      <c r="H57" s="484" t="s">
        <v>988</v>
      </c>
      <c r="I57" s="76"/>
      <c r="J57" s="64" t="s">
        <v>988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988</v>
      </c>
      <c r="E58" s="126"/>
      <c r="F58" s="129" t="s">
        <v>988</v>
      </c>
      <c r="G58" s="126"/>
      <c r="H58" s="64" t="s">
        <v>988</v>
      </c>
      <c r="I58" s="65"/>
      <c r="J58" s="64" t="s">
        <v>988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988</v>
      </c>
      <c r="E59" s="65"/>
      <c r="F59" s="64" t="s">
        <v>988</v>
      </c>
      <c r="G59" s="65"/>
      <c r="H59" s="64" t="s">
        <v>988</v>
      </c>
      <c r="I59" s="65"/>
      <c r="J59" s="64" t="s">
        <v>988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988</v>
      </c>
      <c r="E60" s="65"/>
      <c r="F60" s="64" t="s">
        <v>988</v>
      </c>
      <c r="G60" s="65"/>
      <c r="H60" s="64" t="s">
        <v>988</v>
      </c>
      <c r="I60" s="65"/>
      <c r="J60" s="64" t="s">
        <v>988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988</v>
      </c>
      <c r="E61" s="65"/>
      <c r="F61" s="80" t="s">
        <v>988</v>
      </c>
      <c r="G61" s="76"/>
      <c r="H61" s="80" t="s">
        <v>988</v>
      </c>
      <c r="I61" s="76"/>
      <c r="J61" s="129" t="s">
        <v>988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958</v>
      </c>
      <c r="E65" s="126" t="s">
        <v>341</v>
      </c>
      <c r="F65" s="64" t="s">
        <v>958</v>
      </c>
      <c r="G65" s="126" t="s">
        <v>341</v>
      </c>
      <c r="H65" s="64" t="s">
        <v>958</v>
      </c>
      <c r="I65" s="126" t="s">
        <v>341</v>
      </c>
      <c r="J65" s="64" t="s">
        <v>958</v>
      </c>
      <c r="K65" s="126" t="s">
        <v>341</v>
      </c>
      <c r="L65" s="64"/>
      <c r="M65" s="77"/>
      <c r="N65" s="82" t="s">
        <v>958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988</v>
      </c>
      <c r="E66" s="65"/>
      <c r="F66" s="64" t="s">
        <v>988</v>
      </c>
      <c r="G66" s="65"/>
      <c r="H66" s="64" t="s">
        <v>988</v>
      </c>
      <c r="I66" s="65"/>
      <c r="J66" s="64" t="s">
        <v>988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988</v>
      </c>
      <c r="E67" s="65"/>
      <c r="F67" s="64" t="s">
        <v>988</v>
      </c>
      <c r="G67" s="65"/>
      <c r="H67" s="64" t="s">
        <v>988</v>
      </c>
      <c r="I67" s="65"/>
      <c r="J67" s="64" t="s">
        <v>988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988</v>
      </c>
      <c r="E68" s="126"/>
      <c r="F68" s="103" t="s">
        <v>988</v>
      </c>
      <c r="G68" s="76"/>
      <c r="H68" s="131" t="s">
        <v>988</v>
      </c>
      <c r="I68" s="76"/>
      <c r="J68" s="229" t="s">
        <v>988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988</v>
      </c>
      <c r="E71" s="494"/>
      <c r="F71" s="495" t="s">
        <v>988</v>
      </c>
      <c r="G71" s="113"/>
      <c r="H71" s="496" t="s">
        <v>988</v>
      </c>
      <c r="I71" s="598"/>
      <c r="J71" s="112" t="s">
        <v>988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530</v>
      </c>
      <c r="C74" s="893" t="s">
        <v>531</v>
      </c>
      <c r="D74" s="58" t="s">
        <v>532</v>
      </c>
      <c r="E74" s="889" t="s">
        <v>533</v>
      </c>
      <c r="F74" s="58" t="s">
        <v>534</v>
      </c>
      <c r="G74" s="889" t="s">
        <v>533</v>
      </c>
      <c r="H74" s="58" t="s">
        <v>535</v>
      </c>
      <c r="I74" s="889" t="s">
        <v>533</v>
      </c>
      <c r="J74" s="58" t="s">
        <v>536</v>
      </c>
      <c r="K74" s="889" t="s">
        <v>533</v>
      </c>
      <c r="L74" s="58" t="s">
        <v>537</v>
      </c>
      <c r="M74" s="889" t="s">
        <v>533</v>
      </c>
      <c r="N74" s="59" t="s">
        <v>538</v>
      </c>
    </row>
    <row r="75" spans="1:15" ht="18" customHeight="1">
      <c r="A75" s="459"/>
      <c r="B75" s="892"/>
      <c r="C75" s="894"/>
      <c r="D75" s="60" t="s">
        <v>539</v>
      </c>
      <c r="E75" s="890"/>
      <c r="F75" s="60" t="s">
        <v>540</v>
      </c>
      <c r="G75" s="890"/>
      <c r="H75" s="60" t="s">
        <v>541</v>
      </c>
      <c r="I75" s="890"/>
      <c r="J75" s="60" t="s">
        <v>542</v>
      </c>
      <c r="K75" s="890"/>
      <c r="L75" s="60" t="s">
        <v>543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988</v>
      </c>
      <c r="E76" s="126"/>
      <c r="F76" s="132" t="s">
        <v>988</v>
      </c>
      <c r="G76" s="126"/>
      <c r="H76" s="64" t="s">
        <v>988</v>
      </c>
      <c r="I76" s="65"/>
      <c r="J76" s="64" t="s">
        <v>988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988</v>
      </c>
      <c r="E77" s="65"/>
      <c r="F77" s="64" t="s">
        <v>988</v>
      </c>
      <c r="G77" s="65"/>
      <c r="H77" s="64" t="s">
        <v>988</v>
      </c>
      <c r="I77" s="65"/>
      <c r="J77" s="64" t="s">
        <v>988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988</v>
      </c>
      <c r="E78" s="65"/>
      <c r="F78" s="64" t="s">
        <v>988</v>
      </c>
      <c r="G78" s="65"/>
      <c r="H78" s="145" t="s">
        <v>988</v>
      </c>
      <c r="I78" s="104"/>
      <c r="J78" s="132" t="s">
        <v>988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988</v>
      </c>
      <c r="E79" s="126"/>
      <c r="F79" s="64" t="s">
        <v>988</v>
      </c>
      <c r="G79" s="76"/>
      <c r="H79" s="131" t="s">
        <v>988</v>
      </c>
      <c r="I79" s="76"/>
      <c r="J79" s="103" t="s">
        <v>988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988</v>
      </c>
      <c r="E82" s="76"/>
      <c r="F82" s="80" t="s">
        <v>988</v>
      </c>
      <c r="G82" s="76"/>
      <c r="H82" s="202" t="s">
        <v>988</v>
      </c>
      <c r="I82" s="65"/>
      <c r="J82" s="64" t="s">
        <v>988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988</v>
      </c>
      <c r="E83" s="76"/>
      <c r="F83" s="484" t="s">
        <v>988</v>
      </c>
      <c r="G83" s="76"/>
      <c r="H83" s="202" t="s">
        <v>988</v>
      </c>
      <c r="I83" s="65"/>
      <c r="J83" s="64" t="s">
        <v>988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960</v>
      </c>
      <c r="B84" s="73">
        <f t="shared" si="13"/>
        <v>46365</v>
      </c>
      <c r="C84" s="74">
        <f t="shared" si="14"/>
        <v>46365</v>
      </c>
      <c r="D84" s="64" t="s">
        <v>988</v>
      </c>
      <c r="E84" s="65"/>
      <c r="F84" s="64" t="s">
        <v>988</v>
      </c>
      <c r="G84" s="65"/>
      <c r="H84" s="64" t="s">
        <v>988</v>
      </c>
      <c r="I84" s="65"/>
      <c r="J84" s="64" t="s">
        <v>988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988</v>
      </c>
      <c r="E85" s="65"/>
      <c r="F85" s="64" t="s">
        <v>988</v>
      </c>
      <c r="G85" s="65"/>
      <c r="H85" s="103" t="s">
        <v>988</v>
      </c>
      <c r="I85" s="76"/>
      <c r="J85" s="64" t="s">
        <v>988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988</v>
      </c>
      <c r="E86" s="76"/>
      <c r="F86" s="80" t="s">
        <v>988</v>
      </c>
      <c r="G86" s="76"/>
      <c r="H86" s="80" t="s">
        <v>988</v>
      </c>
      <c r="I86" s="76"/>
      <c r="J86" s="132" t="s">
        <v>988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988</v>
      </c>
      <c r="E89" s="126"/>
      <c r="F89" s="103" t="s">
        <v>988</v>
      </c>
      <c r="G89" s="76"/>
      <c r="H89" s="64" t="s">
        <v>988</v>
      </c>
      <c r="I89" s="65"/>
      <c r="J89" s="64" t="s">
        <v>988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988</v>
      </c>
      <c r="E90" s="76"/>
      <c r="F90" s="132" t="s">
        <v>988</v>
      </c>
      <c r="G90" s="65"/>
      <c r="H90" s="64" t="s">
        <v>988</v>
      </c>
      <c r="I90" s="65"/>
      <c r="J90" s="64" t="s">
        <v>988</v>
      </c>
      <c r="K90" s="65"/>
      <c r="L90" s="103"/>
      <c r="M90" s="76"/>
      <c r="N90" s="82" t="s">
        <v>967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988</v>
      </c>
      <c r="E91" s="65"/>
      <c r="F91" s="64" t="s">
        <v>988</v>
      </c>
      <c r="G91" s="65"/>
      <c r="H91" s="64" t="s">
        <v>988</v>
      </c>
      <c r="I91" s="65"/>
      <c r="J91" s="93" t="s">
        <v>988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988</v>
      </c>
      <c r="E92" s="65"/>
      <c r="F92" s="64" t="s">
        <v>988</v>
      </c>
      <c r="G92" s="65"/>
      <c r="H92" s="103" t="s">
        <v>988</v>
      </c>
      <c r="I92" s="76"/>
      <c r="J92" s="64" t="s">
        <v>988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988</v>
      </c>
      <c r="E93" s="76"/>
      <c r="F93" s="151" t="s">
        <v>988</v>
      </c>
      <c r="G93" s="152"/>
      <c r="H93" s="75" t="s">
        <v>988</v>
      </c>
      <c r="I93" s="152"/>
      <c r="J93" s="64" t="s">
        <v>988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988</v>
      </c>
      <c r="E96" s="76"/>
      <c r="F96" s="129" t="s">
        <v>988</v>
      </c>
      <c r="G96" s="65"/>
      <c r="H96" s="103" t="s">
        <v>988</v>
      </c>
      <c r="I96" s="76"/>
      <c r="J96" s="581" t="s">
        <v>988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988</v>
      </c>
      <c r="E97" s="76"/>
      <c r="F97" s="129" t="s">
        <v>988</v>
      </c>
      <c r="G97" s="65"/>
      <c r="H97" s="103" t="s">
        <v>988</v>
      </c>
      <c r="I97" s="76"/>
      <c r="J97" s="581" t="s">
        <v>988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988</v>
      </c>
      <c r="E98" s="65"/>
      <c r="F98" s="64" t="s">
        <v>988</v>
      </c>
      <c r="G98" s="65"/>
      <c r="H98" s="64" t="s">
        <v>988</v>
      </c>
      <c r="I98" s="65"/>
      <c r="J98" s="103" t="s">
        <v>988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988</v>
      </c>
      <c r="E99" s="76"/>
      <c r="F99" s="103" t="s">
        <v>988</v>
      </c>
      <c r="G99" s="76"/>
      <c r="H99" s="103" t="s">
        <v>988</v>
      </c>
      <c r="I99" s="76"/>
      <c r="J99" s="103" t="s">
        <v>988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988</v>
      </c>
      <c r="E100" s="76"/>
      <c r="F100" s="154" t="s">
        <v>988</v>
      </c>
      <c r="G100" s="65"/>
      <c r="H100" s="64" t="s">
        <v>988</v>
      </c>
      <c r="I100" s="76"/>
      <c r="J100" s="103" t="s">
        <v>988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530</v>
      </c>
      <c r="C109" s="893" t="s">
        <v>531</v>
      </c>
      <c r="D109" s="58" t="s">
        <v>532</v>
      </c>
      <c r="E109" s="889" t="s">
        <v>533</v>
      </c>
      <c r="F109" s="58" t="s">
        <v>534</v>
      </c>
      <c r="G109" s="889" t="s">
        <v>533</v>
      </c>
      <c r="H109" s="58" t="s">
        <v>535</v>
      </c>
      <c r="I109" s="889" t="s">
        <v>533</v>
      </c>
      <c r="J109" s="58" t="s">
        <v>536</v>
      </c>
      <c r="K109" s="889" t="s">
        <v>533</v>
      </c>
      <c r="L109" s="58" t="s">
        <v>537</v>
      </c>
      <c r="M109" s="889" t="s">
        <v>533</v>
      </c>
      <c r="N109" s="59" t="s">
        <v>538</v>
      </c>
    </row>
    <row r="110" spans="1:15" ht="36" customHeight="1">
      <c r="B110" s="892"/>
      <c r="C110" s="894"/>
      <c r="D110" s="60" t="s">
        <v>539</v>
      </c>
      <c r="E110" s="890"/>
      <c r="F110" s="60" t="s">
        <v>540</v>
      </c>
      <c r="G110" s="890"/>
      <c r="H110" s="60" t="s">
        <v>541</v>
      </c>
      <c r="I110" s="890"/>
      <c r="J110" s="60" t="s">
        <v>542</v>
      </c>
      <c r="K110" s="890"/>
      <c r="L110" s="60" t="s">
        <v>543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988</v>
      </c>
      <c r="E114" s="94"/>
      <c r="F114" s="64" t="s">
        <v>988</v>
      </c>
      <c r="G114" s="94"/>
      <c r="H114" s="129" t="s">
        <v>988</v>
      </c>
      <c r="I114" s="81"/>
      <c r="J114" s="129" t="s">
        <v>988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988</v>
      </c>
      <c r="E115" s="94"/>
      <c r="F115" s="64" t="s">
        <v>988</v>
      </c>
      <c r="G115" s="94"/>
      <c r="H115" s="129" t="s">
        <v>988</v>
      </c>
      <c r="I115" s="81"/>
      <c r="J115" s="129" t="s">
        <v>988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988</v>
      </c>
      <c r="E116" s="65"/>
      <c r="F116" s="99" t="s">
        <v>988</v>
      </c>
      <c r="G116" s="65"/>
      <c r="H116" s="64" t="s">
        <v>988</v>
      </c>
      <c r="I116" s="65"/>
      <c r="J116" s="64" t="s">
        <v>988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988</v>
      </c>
      <c r="E117" s="65"/>
      <c r="F117" s="64" t="s">
        <v>988</v>
      </c>
      <c r="G117" s="65"/>
      <c r="H117" s="64" t="s">
        <v>988</v>
      </c>
      <c r="I117" s="110"/>
      <c r="J117" s="64" t="s">
        <v>988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988</v>
      </c>
      <c r="E118" s="65"/>
      <c r="F118" s="64" t="s">
        <v>988</v>
      </c>
      <c r="G118" s="65"/>
      <c r="H118" s="64" t="s">
        <v>988</v>
      </c>
      <c r="I118" s="65"/>
      <c r="J118" s="64" t="s">
        <v>988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988</v>
      </c>
      <c r="E122" s="65"/>
      <c r="F122" s="64" t="s">
        <v>988</v>
      </c>
      <c r="G122" s="65"/>
      <c r="H122" s="64" t="s">
        <v>988</v>
      </c>
      <c r="I122" s="65"/>
      <c r="J122" s="64" t="s">
        <v>988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988</v>
      </c>
      <c r="E123" s="65"/>
      <c r="F123" s="64" t="s">
        <v>988</v>
      </c>
      <c r="G123" s="65"/>
      <c r="H123" s="64" t="s">
        <v>988</v>
      </c>
      <c r="I123" s="65"/>
      <c r="J123" s="64" t="s">
        <v>988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988</v>
      </c>
      <c r="E124" s="65"/>
      <c r="F124" s="64" t="s">
        <v>988</v>
      </c>
      <c r="G124" s="65"/>
      <c r="H124" s="64" t="s">
        <v>988</v>
      </c>
      <c r="I124" s="65"/>
      <c r="J124" s="64" t="s">
        <v>988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988</v>
      </c>
      <c r="E125" s="65"/>
      <c r="F125" s="132" t="s">
        <v>988</v>
      </c>
      <c r="G125" s="65"/>
      <c r="H125" s="80" t="s">
        <v>988</v>
      </c>
      <c r="I125" s="76"/>
      <c r="J125" s="80" t="s">
        <v>988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988</v>
      </c>
      <c r="E128" s="76"/>
      <c r="F128" s="132" t="s">
        <v>988</v>
      </c>
      <c r="G128" s="126"/>
      <c r="H128" s="64" t="s">
        <v>988</v>
      </c>
      <c r="I128" s="65"/>
      <c r="J128" s="64" t="s">
        <v>988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988</v>
      </c>
      <c r="E129" s="76"/>
      <c r="F129" s="132" t="s">
        <v>988</v>
      </c>
      <c r="G129" s="126"/>
      <c r="H129" s="64" t="s">
        <v>988</v>
      </c>
      <c r="I129" s="65"/>
      <c r="J129" s="64" t="s">
        <v>988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988</v>
      </c>
      <c r="E130" s="65"/>
      <c r="F130" s="64" t="s">
        <v>988</v>
      </c>
      <c r="G130" s="65"/>
      <c r="H130" s="64" t="s">
        <v>988</v>
      </c>
      <c r="I130" s="65"/>
      <c r="J130" s="64" t="s">
        <v>988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988</v>
      </c>
      <c r="E131" s="65"/>
      <c r="F131" s="64" t="s">
        <v>988</v>
      </c>
      <c r="G131" s="65"/>
      <c r="H131" s="64" t="s">
        <v>988</v>
      </c>
      <c r="I131" s="65"/>
      <c r="J131" s="64" t="s">
        <v>988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988</v>
      </c>
      <c r="E132" s="171"/>
      <c r="F132" s="64" t="s">
        <v>988</v>
      </c>
      <c r="G132" s="171"/>
      <c r="H132" s="172" t="s">
        <v>988</v>
      </c>
      <c r="I132" s="171"/>
      <c r="J132" s="64" t="s">
        <v>988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988</v>
      </c>
      <c r="E135" s="94"/>
      <c r="F135" s="172" t="s">
        <v>988</v>
      </c>
      <c r="G135" s="94"/>
      <c r="H135" s="64" t="s">
        <v>988</v>
      </c>
      <c r="I135" s="81"/>
      <c r="J135" s="64" t="s">
        <v>988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988</v>
      </c>
      <c r="E136" s="94"/>
      <c r="F136" s="172" t="s">
        <v>988</v>
      </c>
      <c r="G136" s="94"/>
      <c r="H136" s="64" t="s">
        <v>988</v>
      </c>
      <c r="I136" s="81"/>
      <c r="J136" s="64" t="s">
        <v>988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988</v>
      </c>
      <c r="E137" s="65"/>
      <c r="F137" s="64" t="s">
        <v>988</v>
      </c>
      <c r="G137" s="65"/>
      <c r="H137" s="64" t="s">
        <v>988</v>
      </c>
      <c r="I137" s="65"/>
      <c r="J137" s="64" t="s">
        <v>988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969</v>
      </c>
      <c r="E138" s="65" t="s">
        <v>450</v>
      </c>
      <c r="F138" s="64" t="s">
        <v>969</v>
      </c>
      <c r="G138" s="65" t="s">
        <v>450</v>
      </c>
      <c r="H138" s="64" t="s">
        <v>969</v>
      </c>
      <c r="I138" s="65" t="s">
        <v>450</v>
      </c>
      <c r="J138" s="64" t="s">
        <v>969</v>
      </c>
      <c r="K138" s="65" t="s">
        <v>450</v>
      </c>
      <c r="L138" s="64" t="s">
        <v>969</v>
      </c>
      <c r="M138" s="65" t="s">
        <v>450</v>
      </c>
      <c r="N138" s="177" t="s">
        <v>970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988</v>
      </c>
      <c r="E139" s="65"/>
      <c r="F139" s="64" t="s">
        <v>988</v>
      </c>
      <c r="G139" s="65"/>
      <c r="H139" s="64" t="s">
        <v>988</v>
      </c>
      <c r="I139" s="178"/>
      <c r="J139" s="64" t="s">
        <v>988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530</v>
      </c>
      <c r="C144" s="893" t="s">
        <v>531</v>
      </c>
      <c r="D144" s="58" t="s">
        <v>532</v>
      </c>
      <c r="E144" s="889" t="s">
        <v>533</v>
      </c>
      <c r="F144" s="58" t="s">
        <v>534</v>
      </c>
      <c r="G144" s="889" t="s">
        <v>533</v>
      </c>
      <c r="H144" s="58" t="s">
        <v>535</v>
      </c>
      <c r="I144" s="889" t="s">
        <v>533</v>
      </c>
      <c r="J144" s="58" t="s">
        <v>536</v>
      </c>
      <c r="K144" s="889" t="s">
        <v>533</v>
      </c>
      <c r="L144" s="58" t="s">
        <v>537</v>
      </c>
      <c r="M144" s="889" t="s">
        <v>533</v>
      </c>
      <c r="N144" s="59" t="s">
        <v>538</v>
      </c>
    </row>
    <row r="145" spans="1:15" ht="36" customHeight="1">
      <c r="A145" s="462"/>
      <c r="B145" s="892"/>
      <c r="C145" s="894"/>
      <c r="D145" s="60" t="s">
        <v>539</v>
      </c>
      <c r="E145" s="890"/>
      <c r="F145" s="60" t="s">
        <v>540</v>
      </c>
      <c r="G145" s="890"/>
      <c r="H145" s="60" t="s">
        <v>541</v>
      </c>
      <c r="I145" s="890"/>
      <c r="J145" s="60" t="s">
        <v>542</v>
      </c>
      <c r="K145" s="890"/>
      <c r="L145" s="60" t="s">
        <v>543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988</v>
      </c>
      <c r="E146" s="510"/>
      <c r="F146" s="480" t="s">
        <v>988</v>
      </c>
      <c r="G146" s="511"/>
      <c r="H146" s="509" t="s">
        <v>988</v>
      </c>
      <c r="I146" s="510"/>
      <c r="J146" s="509" t="s">
        <v>988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988</v>
      </c>
      <c r="E147" s="94"/>
      <c r="F147" s="132" t="s">
        <v>988</v>
      </c>
      <c r="G147" s="94"/>
      <c r="H147" s="132" t="s">
        <v>988</v>
      </c>
      <c r="I147" s="94"/>
      <c r="J147" s="132" t="s">
        <v>988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988</v>
      </c>
      <c r="E148" s="65"/>
      <c r="F148" s="132" t="s">
        <v>988</v>
      </c>
      <c r="G148" s="65"/>
      <c r="H148" s="132" t="s">
        <v>988</v>
      </c>
      <c r="I148" s="65"/>
      <c r="J148" s="132" t="s">
        <v>988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988</v>
      </c>
      <c r="E149" s="65"/>
      <c r="F149" s="132" t="s">
        <v>988</v>
      </c>
      <c r="G149" s="65"/>
      <c r="H149" s="132" t="s">
        <v>988</v>
      </c>
      <c r="I149" s="65"/>
      <c r="J149" s="132" t="s">
        <v>988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752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988</v>
      </c>
      <c r="E153" s="94"/>
      <c r="F153" s="64" t="s">
        <v>988</v>
      </c>
      <c r="G153" s="94"/>
      <c r="H153" s="64" t="s">
        <v>988</v>
      </c>
      <c r="I153" s="94"/>
      <c r="J153" s="64" t="s">
        <v>988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988</v>
      </c>
      <c r="E154" s="94"/>
      <c r="F154" s="64" t="s">
        <v>988</v>
      </c>
      <c r="G154" s="94"/>
      <c r="H154" s="64" t="s">
        <v>988</v>
      </c>
      <c r="I154" s="94"/>
      <c r="J154" s="64" t="s">
        <v>988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988</v>
      </c>
      <c r="E155" s="65"/>
      <c r="F155" s="64" t="s">
        <v>988</v>
      </c>
      <c r="G155" s="65"/>
      <c r="H155" s="64" t="s">
        <v>988</v>
      </c>
      <c r="I155" s="94"/>
      <c r="J155" s="64" t="s">
        <v>988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752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988</v>
      </c>
      <c r="E160" s="150"/>
      <c r="F160" s="64" t="s">
        <v>988</v>
      </c>
      <c r="G160" s="94"/>
      <c r="H160" s="64" t="s">
        <v>988</v>
      </c>
      <c r="I160" s="94"/>
      <c r="J160" s="64" t="s">
        <v>988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988</v>
      </c>
      <c r="E161" s="94"/>
      <c r="F161" s="64" t="s">
        <v>988</v>
      </c>
      <c r="G161" s="94"/>
      <c r="H161" s="64" t="s">
        <v>988</v>
      </c>
      <c r="I161" s="94"/>
      <c r="J161" s="64" t="s">
        <v>988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988</v>
      </c>
      <c r="E162" s="94"/>
      <c r="F162" s="64" t="s">
        <v>988</v>
      </c>
      <c r="G162" s="94"/>
      <c r="H162" s="64" t="s">
        <v>988</v>
      </c>
      <c r="I162" s="94"/>
      <c r="J162" s="64" t="s">
        <v>988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988</v>
      </c>
      <c r="E163" s="94"/>
      <c r="F163" s="64" t="s">
        <v>988</v>
      </c>
      <c r="G163" s="94"/>
      <c r="H163" s="64" t="s">
        <v>988</v>
      </c>
      <c r="I163" s="94"/>
      <c r="J163" s="64" t="s">
        <v>988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988</v>
      </c>
      <c r="E164" s="94"/>
      <c r="F164" s="64" t="s">
        <v>988</v>
      </c>
      <c r="G164" s="94"/>
      <c r="H164" s="64" t="s">
        <v>988</v>
      </c>
      <c r="I164" s="94"/>
      <c r="J164" s="64" t="s">
        <v>988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988</v>
      </c>
      <c r="E167" s="94"/>
      <c r="F167" s="64" t="s">
        <v>988</v>
      </c>
      <c r="G167" s="94"/>
      <c r="H167" s="64" t="s">
        <v>988</v>
      </c>
      <c r="I167" s="94"/>
      <c r="J167" s="64" t="s">
        <v>988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530</v>
      </c>
      <c r="C176" s="893" t="s">
        <v>531</v>
      </c>
      <c r="D176" s="58" t="s">
        <v>532</v>
      </c>
      <c r="E176" s="889" t="s">
        <v>533</v>
      </c>
      <c r="F176" s="58" t="s">
        <v>534</v>
      </c>
      <c r="G176" s="889" t="s">
        <v>533</v>
      </c>
      <c r="H176" s="58" t="s">
        <v>535</v>
      </c>
      <c r="I176" s="889" t="s">
        <v>533</v>
      </c>
      <c r="J176" s="58" t="s">
        <v>536</v>
      </c>
      <c r="K176" s="889" t="s">
        <v>533</v>
      </c>
      <c r="L176" s="58" t="s">
        <v>537</v>
      </c>
      <c r="M176" s="889" t="s">
        <v>533</v>
      </c>
      <c r="N176" s="59" t="s">
        <v>538</v>
      </c>
    </row>
    <row r="177" spans="1:15" ht="18" customHeight="1">
      <c r="A177" s="460"/>
      <c r="B177" s="892"/>
      <c r="C177" s="894"/>
      <c r="D177" s="60" t="s">
        <v>539</v>
      </c>
      <c r="E177" s="890"/>
      <c r="F177" s="60" t="s">
        <v>540</v>
      </c>
      <c r="G177" s="890"/>
      <c r="H177" s="60" t="s">
        <v>541</v>
      </c>
      <c r="I177" s="890"/>
      <c r="J177" s="60" t="s">
        <v>542</v>
      </c>
      <c r="K177" s="890"/>
      <c r="L177" s="60" t="s">
        <v>543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971</v>
      </c>
      <c r="E182" s="150"/>
      <c r="F182" s="64" t="s">
        <v>971</v>
      </c>
      <c r="G182" s="94"/>
      <c r="H182" s="103" t="s">
        <v>971</v>
      </c>
      <c r="I182" s="150"/>
      <c r="J182" s="64" t="s">
        <v>971</v>
      </c>
      <c r="K182" s="77"/>
      <c r="L182" s="64" t="s">
        <v>326</v>
      </c>
      <c r="M182" s="77"/>
      <c r="N182" s="177" t="s">
        <v>972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989</v>
      </c>
    </row>
    <row r="2" spans="1:2">
      <c r="A2" s="400" t="s">
        <v>614</v>
      </c>
      <c r="B2" s="400" t="s">
        <v>990</v>
      </c>
    </row>
    <row r="3" spans="1:2">
      <c r="A3" s="400" t="s">
        <v>291</v>
      </c>
      <c r="B3" s="400" t="s">
        <v>991</v>
      </c>
    </row>
    <row r="4" spans="1:2">
      <c r="A4" s="400" t="s">
        <v>282</v>
      </c>
      <c r="B4" s="400" t="s">
        <v>992</v>
      </c>
    </row>
    <row r="5" spans="1:2">
      <c r="A5" s="400" t="s">
        <v>616</v>
      </c>
      <c r="B5" s="400" t="s">
        <v>993</v>
      </c>
    </row>
    <row r="6" spans="1:2">
      <c r="A6" s="400" t="s">
        <v>994</v>
      </c>
      <c r="B6" s="400" t="s">
        <v>995</v>
      </c>
    </row>
    <row r="7" spans="1:2">
      <c r="A7" s="400" t="s">
        <v>556</v>
      </c>
      <c r="B7" s="400" t="s">
        <v>991</v>
      </c>
    </row>
    <row r="8" spans="1:2">
      <c r="A8" s="400" t="s">
        <v>348</v>
      </c>
      <c r="B8" s="400" t="s">
        <v>996</v>
      </c>
    </row>
    <row r="9" spans="1:2" ht="27" customHeight="1">
      <c r="A9" s="400" t="s">
        <v>997</v>
      </c>
      <c r="B9" s="401" t="s">
        <v>998</v>
      </c>
    </row>
    <row r="10" spans="1:2">
      <c r="A10" s="400" t="s">
        <v>999</v>
      </c>
      <c r="B10" s="400" t="s">
        <v>1000</v>
      </c>
    </row>
    <row r="11" spans="1:2">
      <c r="A11" s="400" t="s">
        <v>1001</v>
      </c>
      <c r="B11" s="400" t="s">
        <v>1002</v>
      </c>
    </row>
    <row r="12" spans="1:2">
      <c r="A12" s="400" t="s">
        <v>1003</v>
      </c>
      <c r="B12" s="400" t="s">
        <v>1004</v>
      </c>
    </row>
    <row r="13" spans="1:2">
      <c r="A13" s="400" t="s">
        <v>154</v>
      </c>
      <c r="B13" s="400" t="s">
        <v>1005</v>
      </c>
    </row>
    <row r="14" spans="1:2">
      <c r="A14" s="400" t="s">
        <v>596</v>
      </c>
      <c r="B14" s="400" t="s">
        <v>1006</v>
      </c>
    </row>
    <row r="15" spans="1:2">
      <c r="A15" s="400" t="s">
        <v>1007</v>
      </c>
      <c r="B15" s="400" t="s">
        <v>1002</v>
      </c>
    </row>
    <row r="16" spans="1:2">
      <c r="A16" s="400" t="s">
        <v>1008</v>
      </c>
      <c r="B16" s="400" t="s">
        <v>1009</v>
      </c>
    </row>
    <row r="17" spans="1:2">
      <c r="A17" s="400" t="s">
        <v>615</v>
      </c>
      <c r="B17" s="400" t="s">
        <v>1010</v>
      </c>
    </row>
    <row r="18" spans="1:2">
      <c r="A18" s="400" t="s">
        <v>622</v>
      </c>
      <c r="B18" s="400" t="s">
        <v>1011</v>
      </c>
    </row>
    <row r="19" spans="1:2">
      <c r="A19" s="400" t="s">
        <v>623</v>
      </c>
      <c r="B19" s="400" t="s">
        <v>1012</v>
      </c>
    </row>
    <row r="20" spans="1:2" ht="14.45">
      <c r="A20" s="400" t="s">
        <v>552</v>
      </c>
      <c r="B20" s="400" t="s">
        <v>1013</v>
      </c>
    </row>
    <row r="21" spans="1:2" ht="14.45">
      <c r="A21" s="400" t="s">
        <v>587</v>
      </c>
      <c r="B21" s="400" t="s">
        <v>1014</v>
      </c>
    </row>
    <row r="22" spans="1:2" ht="14.45">
      <c r="A22" s="400" t="s">
        <v>1015</v>
      </c>
      <c r="B22" s="400" t="s">
        <v>1016</v>
      </c>
    </row>
    <row r="23" spans="1:2" ht="14.45">
      <c r="A23" s="400" t="s">
        <v>604</v>
      </c>
      <c r="B23" s="400" t="s">
        <v>1016</v>
      </c>
    </row>
    <row r="24" spans="1:2" ht="14.45">
      <c r="A24" s="400" t="s">
        <v>602</v>
      </c>
      <c r="B24" s="400" t="s">
        <v>1017</v>
      </c>
    </row>
    <row r="25" spans="1:2" ht="14.45">
      <c r="A25" s="400" t="s">
        <v>635</v>
      </c>
      <c r="B25" s="400" t="s">
        <v>1017</v>
      </c>
    </row>
    <row r="26" spans="1:2" ht="14.45">
      <c r="A26" s="400" t="s">
        <v>637</v>
      </c>
      <c r="B26" s="400" t="s">
        <v>1017</v>
      </c>
    </row>
    <row r="27" spans="1:2" ht="14.45">
      <c r="A27" s="400" t="s">
        <v>226</v>
      </c>
      <c r="B27" s="400" t="s">
        <v>991</v>
      </c>
    </row>
    <row r="28" spans="1:2" ht="14.45">
      <c r="A28" s="400" t="s">
        <v>355</v>
      </c>
      <c r="B28" s="400" t="s">
        <v>1002</v>
      </c>
    </row>
    <row r="29" spans="1:2" ht="14.45">
      <c r="A29" s="483" t="s">
        <v>1</v>
      </c>
    </row>
    <row r="30" spans="1:2" ht="14.45">
      <c r="A30" s="400" t="s">
        <v>1018</v>
      </c>
      <c r="B30" s="400" t="s">
        <v>1019</v>
      </c>
    </row>
    <row r="31" spans="1:2" ht="14.45">
      <c r="A31" s="400" t="s">
        <v>155</v>
      </c>
      <c r="B31" s="400" t="s">
        <v>1019</v>
      </c>
    </row>
    <row r="32" spans="1:2" ht="14.45">
      <c r="A32" s="400" t="s">
        <v>1020</v>
      </c>
      <c r="B32" s="400" t="s">
        <v>1009</v>
      </c>
    </row>
    <row r="33" spans="1:2" ht="14.45">
      <c r="A33" s="400" t="s">
        <v>1021</v>
      </c>
      <c r="B33" s="400" t="s">
        <v>1013</v>
      </c>
    </row>
    <row r="34" spans="1:2" ht="14.45">
      <c r="A34" s="400" t="s">
        <v>1022</v>
      </c>
      <c r="B34" s="400" t="s">
        <v>1023</v>
      </c>
    </row>
    <row r="35" spans="1:2" ht="14.45">
      <c r="A35" s="400" t="s">
        <v>1024</v>
      </c>
      <c r="B35" s="400" t="s">
        <v>1023</v>
      </c>
    </row>
    <row r="36" spans="1:2" ht="14.45">
      <c r="A36" s="400" t="s">
        <v>1025</v>
      </c>
      <c r="B36" s="400" t="s">
        <v>1016</v>
      </c>
    </row>
    <row r="37" spans="1:2" ht="14.45">
      <c r="A37" s="400" t="s">
        <v>707</v>
      </c>
      <c r="B37" s="400" t="s">
        <v>1026</v>
      </c>
    </row>
    <row r="38" spans="1:2" ht="14.45">
      <c r="A38" s="400" t="s">
        <v>305</v>
      </c>
      <c r="B38" s="400" t="s">
        <v>1026</v>
      </c>
    </row>
    <row r="39" spans="1:2" ht="14.45">
      <c r="A39" s="400" t="s">
        <v>1027</v>
      </c>
      <c r="B39" s="400" t="s">
        <v>1010</v>
      </c>
    </row>
    <row r="40" spans="1:2" ht="14.45">
      <c r="A40" s="400" t="s">
        <v>1028</v>
      </c>
      <c r="B40" s="400" t="s">
        <v>1029</v>
      </c>
    </row>
    <row r="41" spans="1:2" ht="14.45">
      <c r="A41" s="400" t="s">
        <v>1030</v>
      </c>
      <c r="B41" s="400" t="s">
        <v>1031</v>
      </c>
    </row>
    <row r="42" spans="1:2" ht="14.45">
      <c r="A42" s="400" t="s">
        <v>1032</v>
      </c>
      <c r="B42" s="400" t="s">
        <v>1033</v>
      </c>
    </row>
    <row r="43" spans="1:2" ht="14.45">
      <c r="A43" s="400" t="s">
        <v>1034</v>
      </c>
      <c r="B43" s="400" t="s">
        <v>1035</v>
      </c>
    </row>
    <row r="44" spans="1:2" ht="14.45">
      <c r="A44" s="400" t="s">
        <v>1036</v>
      </c>
      <c r="B44" s="400" t="s">
        <v>1037</v>
      </c>
    </row>
    <row r="45" spans="1:2" ht="14.45">
      <c r="A45" s="400" t="s">
        <v>1038</v>
      </c>
      <c r="B45" s="400" t="s">
        <v>1039</v>
      </c>
    </row>
    <row r="46" spans="1:2" ht="14.45">
      <c r="A46" s="400" t="s">
        <v>1040</v>
      </c>
      <c r="B46" s="400" t="s">
        <v>1041</v>
      </c>
    </row>
    <row r="47" spans="1:2" ht="14.45">
      <c r="A47" s="483" t="s">
        <v>2</v>
      </c>
    </row>
    <row r="48" spans="1:2" ht="14.45">
      <c r="A48" s="400" t="s">
        <v>1042</v>
      </c>
      <c r="B48" s="400" t="s">
        <v>1026</v>
      </c>
    </row>
    <row r="49" spans="1:2" ht="14.45">
      <c r="A49" s="400" t="s">
        <v>1043</v>
      </c>
      <c r="B49" s="400" t="s">
        <v>1044</v>
      </c>
    </row>
    <row r="50" spans="1:2" ht="14.45">
      <c r="A50" s="400" t="s">
        <v>1045</v>
      </c>
      <c r="B50" s="400" t="s">
        <v>1046</v>
      </c>
    </row>
    <row r="51" spans="1:2" ht="14.45">
      <c r="A51" s="400" t="s">
        <v>1047</v>
      </c>
      <c r="B51" s="400" t="s">
        <v>1017</v>
      </c>
    </row>
    <row r="52" spans="1:2" ht="14.45">
      <c r="A52" s="400" t="s">
        <v>1048</v>
      </c>
      <c r="B52" s="400" t="s">
        <v>1049</v>
      </c>
    </row>
    <row r="53" spans="1:2" ht="14.45">
      <c r="A53" s="400" t="s">
        <v>1050</v>
      </c>
      <c r="B53" s="400" t="s">
        <v>1051</v>
      </c>
    </row>
    <row r="54" spans="1:2" ht="14.45">
      <c r="A54" s="400" t="s">
        <v>1052</v>
      </c>
      <c r="B54" s="400" t="s">
        <v>1035</v>
      </c>
    </row>
    <row r="55" spans="1:2" ht="14.45">
      <c r="A55" s="400" t="s">
        <v>1053</v>
      </c>
      <c r="B55" s="400" t="s">
        <v>1054</v>
      </c>
    </row>
    <row r="56" spans="1:2" ht="14.45">
      <c r="A56" s="483" t="s">
        <v>819</v>
      </c>
    </row>
    <row r="57" spans="1:2" ht="14.45">
      <c r="A57" s="400" t="s">
        <v>1055</v>
      </c>
      <c r="B57" s="400" t="s">
        <v>1014</v>
      </c>
    </row>
    <row r="58" spans="1:2" ht="14.45">
      <c r="A58" s="400" t="s">
        <v>343</v>
      </c>
      <c r="B58" s="400" t="s">
        <v>1056</v>
      </c>
    </row>
    <row r="59" spans="1:2" ht="14.45">
      <c r="A59" s="400" t="s">
        <v>1057</v>
      </c>
      <c r="B59" s="401" t="s">
        <v>1058</v>
      </c>
    </row>
    <row r="60" spans="1:2" ht="14.45">
      <c r="A60" s="400" t="s">
        <v>866</v>
      </c>
      <c r="B60" s="400" t="s">
        <v>995</v>
      </c>
    </row>
    <row r="61" spans="1:2" ht="14.45">
      <c r="A61" s="400" t="s">
        <v>856</v>
      </c>
      <c r="B61" s="400" t="s">
        <v>1059</v>
      </c>
    </row>
    <row r="62" spans="1:2" ht="14.45">
      <c r="A62" s="400" t="s">
        <v>1060</v>
      </c>
      <c r="B62" s="401" t="s">
        <v>1061</v>
      </c>
    </row>
    <row r="63" spans="1:2" ht="14.45">
      <c r="A63" s="400" t="s">
        <v>823</v>
      </c>
      <c r="B63" s="401" t="s">
        <v>1061</v>
      </c>
    </row>
    <row r="64" spans="1:2" ht="14.45">
      <c r="A64" s="400" t="s">
        <v>1062</v>
      </c>
      <c r="B64" s="401" t="s">
        <v>1063</v>
      </c>
    </row>
    <row r="65" spans="1:2" ht="14.45">
      <c r="A65" s="400" t="s">
        <v>371</v>
      </c>
      <c r="B65" s="401" t="s">
        <v>1004</v>
      </c>
    </row>
    <row r="66" spans="1:2" ht="14.45">
      <c r="A66" s="400" t="s">
        <v>385</v>
      </c>
      <c r="B66" s="400" t="s">
        <v>1037</v>
      </c>
    </row>
    <row r="67" spans="1:2" ht="14.45">
      <c r="A67" s="400" t="s">
        <v>376</v>
      </c>
      <c r="B67" s="400" t="s">
        <v>1037</v>
      </c>
    </row>
    <row r="68" spans="1:2" ht="14.45">
      <c r="A68" s="400" t="s">
        <v>1064</v>
      </c>
      <c r="B68" s="400" t="s">
        <v>1037</v>
      </c>
    </row>
    <row r="69" spans="1:2" ht="14.45">
      <c r="A69" s="400" t="s">
        <v>1065</v>
      </c>
      <c r="B69" s="400" t="s">
        <v>1035</v>
      </c>
    </row>
    <row r="70" spans="1:2" ht="14.45">
      <c r="A70" s="400" t="s">
        <v>1066</v>
      </c>
      <c r="B70" s="400" t="s">
        <v>1037</v>
      </c>
    </row>
    <row r="71" spans="1:2" ht="14.45">
      <c r="A71" s="400" t="s">
        <v>1067</v>
      </c>
      <c r="B71" s="400" t="s">
        <v>1035</v>
      </c>
    </row>
    <row r="72" spans="1:2" ht="14.45">
      <c r="A72" s="400" t="s">
        <v>1068</v>
      </c>
      <c r="B72" s="400" t="s">
        <v>1035</v>
      </c>
    </row>
    <row r="73" spans="1:2" ht="14.45">
      <c r="A73" s="400" t="s">
        <v>1069</v>
      </c>
      <c r="B73" s="400" t="s">
        <v>1037</v>
      </c>
    </row>
    <row r="74" spans="1:2" ht="14.45">
      <c r="A74" s="400" t="s">
        <v>1070</v>
      </c>
      <c r="B74" s="400" t="s">
        <v>1071</v>
      </c>
    </row>
    <row r="75" spans="1:2" ht="14.45">
      <c r="A75" s="400" t="s">
        <v>380</v>
      </c>
      <c r="B75" s="400" t="s">
        <v>1071</v>
      </c>
    </row>
    <row r="76" spans="1:2" ht="14.45">
      <c r="A76" s="400" t="s">
        <v>381</v>
      </c>
      <c r="B76" s="400" t="s">
        <v>1071</v>
      </c>
    </row>
    <row r="77" spans="1:2" ht="14.45">
      <c r="A77" s="400" t="s">
        <v>1072</v>
      </c>
      <c r="B77" s="400" t="s">
        <v>1071</v>
      </c>
    </row>
    <row r="78" spans="1:2" ht="14.45">
      <c r="A78" s="400" t="s">
        <v>1073</v>
      </c>
      <c r="B78" s="400" t="s">
        <v>1071</v>
      </c>
    </row>
    <row r="81" spans="1:2" ht="14.45">
      <c r="A81" s="400" t="s">
        <v>1074</v>
      </c>
    </row>
    <row r="82" spans="1:2" ht="14.45">
      <c r="A82" s="400" t="s">
        <v>1075</v>
      </c>
      <c r="B82" s="400" t="s">
        <v>1076</v>
      </c>
    </row>
    <row r="83" spans="1:2" ht="14.45">
      <c r="A83" s="400" t="s">
        <v>1077</v>
      </c>
      <c r="B83" s="400" t="s">
        <v>1078</v>
      </c>
    </row>
    <row r="84" spans="1:2" ht="14.45">
      <c r="A84" s="400" t="s">
        <v>1079</v>
      </c>
      <c r="B84" s="400" t="s">
        <v>1080</v>
      </c>
    </row>
    <row r="85" spans="1:2" ht="14.45">
      <c r="A85" s="400" t="s">
        <v>1081</v>
      </c>
      <c r="B85" s="400" t="s">
        <v>1082</v>
      </c>
    </row>
    <row r="86" spans="1:2" ht="14.45">
      <c r="A86" s="400" t="s">
        <v>1083</v>
      </c>
      <c r="B86" s="400" t="s">
        <v>1084</v>
      </c>
    </row>
    <row r="87" spans="1:2" ht="14.45">
      <c r="A87" s="400" t="s">
        <v>1085</v>
      </c>
      <c r="B87" s="400" t="s">
        <v>1080</v>
      </c>
    </row>
    <row r="88" spans="1:2" ht="14.45">
      <c r="A88" s="400" t="s">
        <v>1086</v>
      </c>
      <c r="B88" s="400" t="s">
        <v>1087</v>
      </c>
    </row>
    <row r="89" spans="1:2" ht="14.45">
      <c r="A89" s="400" t="s">
        <v>1088</v>
      </c>
      <c r="B89" s="400" t="s">
        <v>1014</v>
      </c>
    </row>
    <row r="90" spans="1:2" ht="14.45">
      <c r="A90" s="400" t="s">
        <v>1089</v>
      </c>
      <c r="B90" s="400" t="s">
        <v>1004</v>
      </c>
    </row>
    <row r="91" spans="1:2" ht="14.45">
      <c r="A91" s="400" t="s">
        <v>1090</v>
      </c>
      <c r="B91" s="400" t="s">
        <v>1029</v>
      </c>
    </row>
    <row r="92" spans="1:2" ht="14.45">
      <c r="A92" s="400" t="s">
        <v>1091</v>
      </c>
      <c r="B92" s="400" t="s">
        <v>1002</v>
      </c>
    </row>
    <row r="93" spans="1:2" ht="14.45">
      <c r="A93" s="400" t="s">
        <v>1092</v>
      </c>
      <c r="B93" s="400" t="s">
        <v>1093</v>
      </c>
    </row>
    <row r="94" spans="1:2" ht="14.45">
      <c r="A94" s="400" t="s">
        <v>1094</v>
      </c>
      <c r="B94" s="400" t="s">
        <v>995</v>
      </c>
    </row>
    <row r="95" spans="1:2" ht="14.45">
      <c r="A95" s="400" t="s">
        <v>1095</v>
      </c>
      <c r="B95" s="400" t="s">
        <v>995</v>
      </c>
    </row>
    <row r="96" spans="1:2" ht="14.45">
      <c r="A96" s="400" t="s">
        <v>1096</v>
      </c>
      <c r="B96" s="400" t="s">
        <v>995</v>
      </c>
    </row>
    <row r="97" spans="1:2" ht="14.45">
      <c r="A97" s="400" t="s">
        <v>1097</v>
      </c>
      <c r="B97" s="400" t="s">
        <v>995</v>
      </c>
    </row>
    <row r="98" spans="1:2" ht="14.45">
      <c r="A98" s="400" t="s">
        <v>1098</v>
      </c>
      <c r="B98" s="400" t="s">
        <v>995</v>
      </c>
    </row>
    <row r="99" spans="1:2" ht="14.45">
      <c r="A99" s="400" t="s">
        <v>1099</v>
      </c>
      <c r="B99" s="400" t="s">
        <v>1080</v>
      </c>
    </row>
    <row r="100" spans="1:2" ht="14.45">
      <c r="A100" s="400" t="s">
        <v>1100</v>
      </c>
      <c r="B100" s="400" t="s">
        <v>1080</v>
      </c>
    </row>
    <row r="101" spans="1:2" ht="14.45">
      <c r="A101" s="400" t="s">
        <v>1101</v>
      </c>
      <c r="B101" s="400" t="s">
        <v>1080</v>
      </c>
    </row>
    <row r="102" spans="1:2" ht="14.45">
      <c r="A102" s="400" t="s">
        <v>1102</v>
      </c>
      <c r="B102" s="400" t="s">
        <v>1080</v>
      </c>
    </row>
    <row r="103" spans="1:2" ht="14.45">
      <c r="A103" s="400" t="s">
        <v>1103</v>
      </c>
      <c r="B103" s="400" t="s">
        <v>1080</v>
      </c>
    </row>
    <row r="104" spans="1:2" ht="14.45">
      <c r="A104" s="400" t="s">
        <v>1104</v>
      </c>
      <c r="B104" s="400" t="s">
        <v>1087</v>
      </c>
    </row>
    <row r="105" spans="1:2" ht="14.45">
      <c r="A105" s="400" t="s">
        <v>1105</v>
      </c>
      <c r="B105" s="400" t="s">
        <v>1087</v>
      </c>
    </row>
    <row r="106" spans="1:2" ht="14.45">
      <c r="A106" s="400" t="s">
        <v>1106</v>
      </c>
      <c r="B106" s="400" t="s">
        <v>1087</v>
      </c>
    </row>
    <row r="107" spans="1:2" ht="14.45">
      <c r="A107" s="400" t="s">
        <v>1107</v>
      </c>
      <c r="B107" s="400" t="s">
        <v>1087</v>
      </c>
    </row>
    <row r="108" spans="1:2" ht="14.45">
      <c r="A108" s="400" t="s">
        <v>1108</v>
      </c>
      <c r="B108" s="400" t="s">
        <v>1087</v>
      </c>
    </row>
    <row r="109" spans="1:2" ht="14.45">
      <c r="A109" s="400" t="s">
        <v>1109</v>
      </c>
      <c r="B109" s="400" t="s">
        <v>1044</v>
      </c>
    </row>
    <row r="110" spans="1:2" ht="14.45">
      <c r="A110" s="400" t="s">
        <v>1110</v>
      </c>
      <c r="B110" s="400" t="s">
        <v>1111</v>
      </c>
    </row>
    <row r="111" spans="1:2" ht="14.45">
      <c r="A111" s="400" t="s">
        <v>1112</v>
      </c>
      <c r="B111" s="400" t="s">
        <v>1044</v>
      </c>
    </row>
    <row r="112" spans="1:2" ht="14.45">
      <c r="A112" s="400" t="s">
        <v>1113</v>
      </c>
      <c r="B112" s="400" t="s">
        <v>1111</v>
      </c>
    </row>
    <row r="113" spans="1:2" ht="14.45">
      <c r="A113" s="400" t="s">
        <v>1114</v>
      </c>
      <c r="B113" s="400" t="s">
        <v>1115</v>
      </c>
    </row>
    <row r="114" spans="1:2" ht="14.45">
      <c r="A114" s="400" t="s">
        <v>1116</v>
      </c>
      <c r="B114" s="400" t="s">
        <v>1115</v>
      </c>
    </row>
    <row r="115" spans="1:2" ht="14.45">
      <c r="A115" s="400" t="s">
        <v>1117</v>
      </c>
      <c r="B115" s="400" t="s">
        <v>1115</v>
      </c>
    </row>
    <row r="116" spans="1:2" ht="14.45">
      <c r="A116" s="400" t="s">
        <v>1118</v>
      </c>
      <c r="B116" s="400" t="s">
        <v>1115</v>
      </c>
    </row>
    <row r="117" spans="1:2" ht="14.45">
      <c r="A117" s="400" t="s">
        <v>1119</v>
      </c>
      <c r="B117" s="400" t="s">
        <v>1115</v>
      </c>
    </row>
    <row r="118" spans="1:2" ht="14.45">
      <c r="A118" s="400" t="s">
        <v>1120</v>
      </c>
      <c r="B118" s="400" t="s">
        <v>1115</v>
      </c>
    </row>
    <row r="119" spans="1:2" ht="14.45">
      <c r="A119" s="400" t="s">
        <v>1121</v>
      </c>
      <c r="B119" s="400" t="s">
        <v>1115</v>
      </c>
    </row>
    <row r="120" spans="1:2" ht="14.45">
      <c r="A120" s="400" t="s">
        <v>1122</v>
      </c>
      <c r="B120" s="400" t="s">
        <v>1044</v>
      </c>
    </row>
    <row r="121" spans="1:2" ht="14.45">
      <c r="A121" s="400" t="s">
        <v>1123</v>
      </c>
      <c r="B121" s="400" t="s">
        <v>1115</v>
      </c>
    </row>
    <row r="122" spans="1:2" ht="14.45">
      <c r="A122" s="400" t="s">
        <v>1124</v>
      </c>
      <c r="B122" s="400" t="s">
        <v>1115</v>
      </c>
    </row>
    <row r="123" spans="1:2" ht="14.45">
      <c r="A123" s="400" t="s">
        <v>1125</v>
      </c>
      <c r="B123" s="400" t="s">
        <v>1115</v>
      </c>
    </row>
    <row r="124" spans="1:2" ht="14.45">
      <c r="A124" s="400" t="s">
        <v>1126</v>
      </c>
      <c r="B124" s="400" t="s">
        <v>1115</v>
      </c>
    </row>
    <row r="125" spans="1:2" ht="14.45">
      <c r="A125" s="400" t="s">
        <v>1127</v>
      </c>
      <c r="B125" s="400" t="s">
        <v>1084</v>
      </c>
    </row>
    <row r="126" spans="1:2" ht="14.45">
      <c r="A126" s="400" t="s">
        <v>1128</v>
      </c>
      <c r="B126" s="400" t="s">
        <v>1084</v>
      </c>
    </row>
    <row r="127" spans="1:2" ht="14.45">
      <c r="A127" s="400" t="s">
        <v>1129</v>
      </c>
      <c r="B127" s="400" t="s">
        <v>1084</v>
      </c>
    </row>
    <row r="128" spans="1:2" ht="14.45">
      <c r="A128" s="400" t="s">
        <v>1130</v>
      </c>
      <c r="B128" s="400" t="s">
        <v>1084</v>
      </c>
    </row>
    <row r="129" spans="1:2" ht="14.45">
      <c r="A129" s="400" t="s">
        <v>1131</v>
      </c>
      <c r="B129" s="400" t="s">
        <v>1084</v>
      </c>
    </row>
    <row r="130" spans="1:2" ht="14.45">
      <c r="A130" s="400" t="s">
        <v>1132</v>
      </c>
      <c r="B130" s="400" t="s">
        <v>1084</v>
      </c>
    </row>
    <row r="131" spans="1:2" ht="14.45">
      <c r="A131" s="400" t="s">
        <v>1133</v>
      </c>
      <c r="B131" s="400" t="s">
        <v>1084</v>
      </c>
    </row>
    <row r="132" spans="1:2" ht="14.45">
      <c r="A132" s="400" t="s">
        <v>1134</v>
      </c>
      <c r="B132" s="400" t="s">
        <v>1084</v>
      </c>
    </row>
    <row r="133" spans="1:2" ht="14.45">
      <c r="A133" s="400" t="s">
        <v>1135</v>
      </c>
      <c r="B133" s="400" t="s">
        <v>1084</v>
      </c>
    </row>
    <row r="134" spans="1:2" ht="14.45">
      <c r="A134" s="400" t="s">
        <v>1136</v>
      </c>
      <c r="B134" s="400" t="s">
        <v>1084</v>
      </c>
    </row>
    <row r="135" spans="1:2" ht="14.45">
      <c r="A135" s="400" t="s">
        <v>1137</v>
      </c>
      <c r="B135" s="400" t="s">
        <v>1084</v>
      </c>
    </row>
    <row r="136" spans="1:2" ht="14.45">
      <c r="A136" s="400" t="s">
        <v>1138</v>
      </c>
      <c r="B136" s="400" t="s">
        <v>1084</v>
      </c>
    </row>
    <row r="137" spans="1:2" ht="14.45">
      <c r="A137" s="400" t="s">
        <v>1139</v>
      </c>
      <c r="B137" s="400" t="s">
        <v>1082</v>
      </c>
    </row>
    <row r="138" spans="1:2" ht="14.45">
      <c r="A138" s="400" t="s">
        <v>1140</v>
      </c>
      <c r="B138" s="400" t="s">
        <v>1141</v>
      </c>
    </row>
    <row r="139" spans="1:2" ht="14.45">
      <c r="A139" s="400" t="s">
        <v>1142</v>
      </c>
      <c r="B139" s="400" t="s">
        <v>1082</v>
      </c>
    </row>
    <row r="140" spans="1:2" ht="14.45">
      <c r="A140" s="400" t="s">
        <v>1143</v>
      </c>
      <c r="B140" s="400" t="s">
        <v>1082</v>
      </c>
    </row>
    <row r="141" spans="1:2" ht="14.45">
      <c r="A141" s="400" t="s">
        <v>1144</v>
      </c>
      <c r="B141" s="400" t="s">
        <v>1082</v>
      </c>
    </row>
    <row r="142" spans="1:2" ht="14.45">
      <c r="A142" s="400" t="s">
        <v>1145</v>
      </c>
      <c r="B142" s="400" t="s">
        <v>1082</v>
      </c>
    </row>
    <row r="143" spans="1:2" ht="14.45">
      <c r="A143" s="400" t="s">
        <v>1146</v>
      </c>
      <c r="B143" s="400" t="s">
        <v>1147</v>
      </c>
    </row>
    <row r="144" spans="1:2" ht="14.45">
      <c r="A144" s="400" t="s">
        <v>1148</v>
      </c>
      <c r="B144" s="400" t="s">
        <v>1082</v>
      </c>
    </row>
    <row r="145" spans="1:2" ht="14.45">
      <c r="A145" s="400" t="s">
        <v>1149</v>
      </c>
      <c r="B145" s="400" t="s">
        <v>1147</v>
      </c>
    </row>
    <row r="146" spans="1:2" ht="14.45">
      <c r="A146" s="400" t="s">
        <v>1150</v>
      </c>
      <c r="B146" s="400" t="s">
        <v>1082</v>
      </c>
    </row>
    <row r="147" spans="1:2" ht="14.45">
      <c r="A147" s="400" t="s">
        <v>1151</v>
      </c>
      <c r="B147" s="400" t="s">
        <v>1147</v>
      </c>
    </row>
    <row r="148" spans="1:2" ht="14.45">
      <c r="A148" s="400" t="s">
        <v>1152</v>
      </c>
      <c r="B148" s="400" t="s">
        <v>1082</v>
      </c>
    </row>
    <row r="149" spans="1:2" ht="14.45">
      <c r="A149" s="400" t="s">
        <v>1153</v>
      </c>
      <c r="B149" s="400" t="s">
        <v>1082</v>
      </c>
    </row>
    <row r="150" spans="1:2" ht="14.45">
      <c r="A150" s="400" t="s">
        <v>1154</v>
      </c>
      <c r="B150" s="400" t="s">
        <v>1082</v>
      </c>
    </row>
    <row r="151" spans="1:2" ht="14.45">
      <c r="A151" s="400" t="s">
        <v>1155</v>
      </c>
      <c r="B151" s="400" t="s">
        <v>1082</v>
      </c>
    </row>
    <row r="152" spans="1:2" ht="14.45">
      <c r="A152" s="400" t="s">
        <v>1156</v>
      </c>
      <c r="B152" s="400" t="s">
        <v>1049</v>
      </c>
    </row>
    <row r="153" spans="1:2" ht="14.45">
      <c r="A153" s="400" t="s">
        <v>1157</v>
      </c>
      <c r="B153" s="400" t="s">
        <v>1158</v>
      </c>
    </row>
    <row r="154" spans="1:2" ht="14.45">
      <c r="A154" s="400" t="s">
        <v>1159</v>
      </c>
      <c r="B154" s="400" t="s">
        <v>1049</v>
      </c>
    </row>
    <row r="155" spans="1:2" ht="14.45">
      <c r="A155" s="400" t="s">
        <v>1160</v>
      </c>
      <c r="B155" s="400" t="s">
        <v>1158</v>
      </c>
    </row>
    <row r="156" spans="1:2" ht="14.45">
      <c r="A156" s="400" t="s">
        <v>1161</v>
      </c>
      <c r="B156" s="400" t="s">
        <v>1049</v>
      </c>
    </row>
    <row r="157" spans="1:2" ht="14.45">
      <c r="A157" s="400" t="s">
        <v>1162</v>
      </c>
      <c r="B157" s="400" t="s">
        <v>1163</v>
      </c>
    </row>
    <row r="158" spans="1:2" ht="14.45">
      <c r="A158" s="400" t="s">
        <v>1164</v>
      </c>
      <c r="B158" s="400" t="s">
        <v>1163</v>
      </c>
    </row>
    <row r="159" spans="1:2" ht="14.45">
      <c r="A159" s="400" t="s">
        <v>1165</v>
      </c>
      <c r="B159" s="400" t="s">
        <v>1163</v>
      </c>
    </row>
    <row r="160" spans="1:2" ht="14.45">
      <c r="A160" s="400" t="s">
        <v>1166</v>
      </c>
      <c r="B160" s="400" t="s">
        <v>1012</v>
      </c>
    </row>
    <row r="161" spans="1:2" ht="14.45">
      <c r="A161" s="400" t="s">
        <v>1167</v>
      </c>
      <c r="B161" s="400" t="s">
        <v>1093</v>
      </c>
    </row>
    <row r="162" spans="1:2" ht="14.45">
      <c r="A162" s="400" t="s">
        <v>1168</v>
      </c>
      <c r="B162" s="400" t="s">
        <v>1012</v>
      </c>
    </row>
    <row r="163" spans="1:2" ht="14.45">
      <c r="A163" s="400" t="s">
        <v>1169</v>
      </c>
      <c r="B163" s="400" t="s">
        <v>1163</v>
      </c>
    </row>
    <row r="164" spans="1:2" ht="14.45">
      <c r="A164" s="400" t="s">
        <v>1170</v>
      </c>
      <c r="B164" s="400" t="s">
        <v>1093</v>
      </c>
    </row>
    <row r="165" spans="1:2" ht="14.45">
      <c r="A165" s="400" t="s">
        <v>1171</v>
      </c>
      <c r="B165" s="400" t="s">
        <v>1163</v>
      </c>
    </row>
    <row r="166" spans="1:2" ht="14.45">
      <c r="A166" s="400" t="s">
        <v>1172</v>
      </c>
      <c r="B166" s="400" t="s">
        <v>1163</v>
      </c>
    </row>
    <row r="167" spans="1:2" ht="14.45">
      <c r="A167" s="400" t="s">
        <v>1173</v>
      </c>
      <c r="B167" s="400" t="s">
        <v>1163</v>
      </c>
    </row>
    <row r="168" spans="1:2" ht="14.45">
      <c r="A168" s="400" t="s">
        <v>1174</v>
      </c>
      <c r="B168" s="400" t="s">
        <v>1163</v>
      </c>
    </row>
    <row r="170" spans="1:2" ht="14.45">
      <c r="A170" s="400" t="s">
        <v>1175</v>
      </c>
    </row>
    <row r="171" spans="1:2" ht="14.45">
      <c r="A171" s="400" t="s">
        <v>1176</v>
      </c>
      <c r="B171" s="400" t="s">
        <v>1078</v>
      </c>
    </row>
    <row r="172" spans="1:2" ht="14.45">
      <c r="A172" s="400" t="s">
        <v>1177</v>
      </c>
      <c r="B172" s="400" t="s">
        <v>1004</v>
      </c>
    </row>
    <row r="173" spans="1:2" ht="14.45">
      <c r="A173" s="400" t="s">
        <v>1178</v>
      </c>
      <c r="B173" s="400" t="s">
        <v>1078</v>
      </c>
    </row>
    <row r="174" spans="1:2" ht="14.45">
      <c r="A174" s="400" t="s">
        <v>1179</v>
      </c>
      <c r="B174" s="400" t="s">
        <v>1180</v>
      </c>
    </row>
    <row r="175" spans="1:2" ht="14.45">
      <c r="A175" s="400" t="s">
        <v>1181</v>
      </c>
      <c r="B175" s="400" t="s">
        <v>1180</v>
      </c>
    </row>
    <row r="176" spans="1:2" ht="14.45">
      <c r="A176" s="400" t="s">
        <v>1182</v>
      </c>
      <c r="B176" s="400" t="s">
        <v>1080</v>
      </c>
    </row>
    <row r="177" spans="1:2" ht="14.45">
      <c r="A177" s="400" t="s">
        <v>1183</v>
      </c>
      <c r="B177" s="400" t="s">
        <v>1080</v>
      </c>
    </row>
    <row r="178" spans="1:2" ht="14.45">
      <c r="A178" s="400" t="s">
        <v>1184</v>
      </c>
      <c r="B178" s="400" t="s">
        <v>1087</v>
      </c>
    </row>
    <row r="179" spans="1:2" ht="14.45">
      <c r="A179" s="400" t="s">
        <v>1185</v>
      </c>
      <c r="B179" s="400" t="s">
        <v>1087</v>
      </c>
    </row>
    <row r="180" spans="1:2" ht="14.45">
      <c r="A180" s="400" t="s">
        <v>1186</v>
      </c>
      <c r="B180" s="402" t="s">
        <v>1180</v>
      </c>
    </row>
    <row r="181" spans="1:2" ht="14.45">
      <c r="A181" s="400" t="s">
        <v>1187</v>
      </c>
      <c r="B181" s="400" t="s">
        <v>1080</v>
      </c>
    </row>
    <row r="182" spans="1:2" ht="14.45">
      <c r="A182" s="400" t="s">
        <v>1188</v>
      </c>
      <c r="B182" s="400" t="s">
        <v>1087</v>
      </c>
    </row>
    <row r="183" spans="1:2" ht="14.45">
      <c r="A183" s="400" t="s">
        <v>1189</v>
      </c>
      <c r="B183" s="400" t="s">
        <v>1190</v>
      </c>
    </row>
    <row r="184" spans="1:2" ht="14.45">
      <c r="A184" s="400" t="s">
        <v>1191</v>
      </c>
      <c r="B184" s="400" t="s">
        <v>1190</v>
      </c>
    </row>
    <row r="185" spans="1:2" ht="14.45">
      <c r="A185" s="400" t="s">
        <v>1192</v>
      </c>
      <c r="B185" s="400" t="s">
        <v>1084</v>
      </c>
    </row>
    <row r="186" spans="1:2" ht="14.45">
      <c r="A186" s="400" t="s">
        <v>1193</v>
      </c>
      <c r="B186" s="400" t="s">
        <v>1084</v>
      </c>
    </row>
    <row r="187" spans="1:2" ht="14.45">
      <c r="A187" s="400" t="s">
        <v>1194</v>
      </c>
      <c r="B187" s="400" t="s">
        <v>1195</v>
      </c>
    </row>
    <row r="188" spans="1:2" ht="14.45">
      <c r="A188" s="400" t="s">
        <v>1196</v>
      </c>
      <c r="B188" s="400" t="s">
        <v>1195</v>
      </c>
    </row>
    <row r="189" spans="1:2" ht="14.45">
      <c r="A189" s="400" t="s">
        <v>1197</v>
      </c>
      <c r="B189" s="400" t="s">
        <v>1049</v>
      </c>
    </row>
    <row r="190" spans="1:2" ht="14.45">
      <c r="A190" s="400" t="s">
        <v>1198</v>
      </c>
      <c r="B190" s="400" t="s">
        <v>1158</v>
      </c>
    </row>
    <row r="191" spans="1:2" ht="14.45">
      <c r="A191" s="400" t="s">
        <v>1199</v>
      </c>
      <c r="B191" s="400" t="s">
        <v>1163</v>
      </c>
    </row>
    <row r="192" spans="1:2" ht="14.45">
      <c r="A192" s="400" t="s">
        <v>1200</v>
      </c>
      <c r="B192" s="400" t="s">
        <v>1163</v>
      </c>
    </row>
    <row r="193" spans="1:2" ht="14.45">
      <c r="A193" s="400" t="s">
        <v>1201</v>
      </c>
      <c r="B193" s="400" t="s">
        <v>1202</v>
      </c>
    </row>
    <row r="194" spans="1:2" ht="14.45">
      <c r="A194" s="400" t="s">
        <v>1203</v>
      </c>
      <c r="B194" s="400" t="s">
        <v>1084</v>
      </c>
    </row>
    <row r="195" spans="1:2" ht="14.45">
      <c r="A195" s="400" t="s">
        <v>1204</v>
      </c>
      <c r="B195" s="400" t="s">
        <v>1195</v>
      </c>
    </row>
    <row r="196" spans="1:2" ht="14.45">
      <c r="A196" s="400" t="s">
        <v>1205</v>
      </c>
      <c r="B196" s="400" t="s">
        <v>1049</v>
      </c>
    </row>
    <row r="197" spans="1:2" ht="14.45">
      <c r="A197" s="400" t="s">
        <v>1206</v>
      </c>
      <c r="B197" s="400" t="s">
        <v>1163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2026-10-14T05:29:28Z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