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73" documentId="13_ncr:1_{859A10DB-C8D6-4511-A3DD-93D7098AA0D6}" xr6:coauthVersionLast="47" xr6:coauthVersionMax="47" xr10:uidLastSave="{8D23CDFE-726D-4C86-8321-720B6A79318E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<sst xmlns="http://schemas.openxmlformats.org/spreadsheetml/2006/main" count="22956" uniqueCount="1280">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</sst>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45931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45931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45931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2"/>
      <c r="U2" s="771">
        <f>C2</f>
        <v>45931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>　</v>
      </c>
      <c r="D3" s="796"/>
      <c r="E3" s="795" t="str">
        <f>VLOOKUP($C2,'2025年度(2年後期)'!$B$5:$N$207,COLUMN('2025年度(2年後期)'!$C$5),0)&amp;""</f>
        <v>必修科目教科書販売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>助産学実習Ⅰ</v>
      </c>
      <c r="L3" s="794"/>
      <c r="M3" s="793" t="str">
        <f>VLOOKUP($C2,'2025年度(M1後期)'!$B$5:$N$207,COLUMN('2025年度(M1後期)'!$C$5),0)&amp;""</f>
        <v>看護情報・管理学演習Ａ－Ⅰ
成育看護学演習Ａ－Ⅳ(母性)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>看護教育学演習Ｂ</v>
      </c>
      <c r="R3" s="796"/>
      <c r="S3" s="806" t="str">
        <f>VLOOKUP($C2,'2025年度(D23後期)'!$B$5:$N$207,COLUMN('2025年度(D23後期)'!$C$5),0)&amp;""</f>
        <v>特別研究</v>
      </c>
      <c r="T3" s="796"/>
      <c r="U3" s="13"/>
      <c r="V3" s="582" t="s">
        <v>56</v>
      </c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 t="s">
        <v>57</v>
      </c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>池田　真弓</v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V4" s="582" t="s">
        <v>59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>　</v>
      </c>
      <c r="D5" s="789"/>
      <c r="E5" s="790" t="str">
        <f>VLOOKUP($C2,'2025年度(2年後期)'!$B$5:$N$207,COLUMN('2025年度(2年後期)'!$C$5)+1,0)&amp;""</f>
        <v>講堂前
ロビー</v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情報:別途指定
成育:別途指定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>別途指定</v>
      </c>
      <c r="R5" s="789"/>
      <c r="S5" s="809" t="str">
        <f>VLOOKUP($C2,'2025年度(D23後期)'!$B$5:$N$207,COLUMN('2025年度(D23後期)'!$C$5)+1,0)&amp;""</f>
        <v/>
      </c>
      <c r="T5" s="789"/>
      <c r="U5" s="13"/>
      <c r="V5" s="582" t="s">
        <v>61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V6" s="582" t="s">
        <v>63</v>
      </c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必修科目教科書販売</v>
      </c>
      <c r="D7" s="796"/>
      <c r="E7" s="795" t="str">
        <f>VLOOKUP($C2,'2025年度(2年後期)'!$B$5:$N$207,COLUMN('2025年度(2年後期)'!$E$5),0)&amp;""</f>
        <v>後期ガイダンス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>助産学実習Ⅰ</v>
      </c>
      <c r="L7" s="794"/>
      <c r="M7" s="805" t="str">
        <f>VLOOKUP($C2,'2025年度(M1後期)'!$B$5:$N$207,COLUMN('2025年度(M1後期)'!$E$5),0)&amp;""</f>
        <v>看護情報・管理学演習Ａ－Ⅰ
成育看護学演習Ａ－Ⅳ(母性)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>看護教育学演習Ｂ</v>
      </c>
      <c r="R7" s="796"/>
      <c r="S7" s="806" t="str">
        <f>VLOOKUP($C2,'2025年度(D23後期)'!$B$5:$N$207,COLUMN('2025年度(D23後期)'!$E$5),0)&amp;""</f>
        <v>特別研究</v>
      </c>
      <c r="T7" s="796"/>
      <c r="U7" s="607" t="s">
        <v>65</v>
      </c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 t="s">
        <v>66</v>
      </c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 t="s">
        <v>67</v>
      </c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>池田　真弓</v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07" t="s">
        <v>68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講堂前
ロビー</v>
      </c>
      <c r="D9" s="789"/>
      <c r="E9" s="790" t="str">
        <f>VLOOKUP($C2,'2025年度(2年後期)'!$B$5:$N$207,COLUMN('2025年度(2年後期)'!$E$5)+1,0)&amp;""</f>
        <v>201</v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情報:別途指定
成育:別途指定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>別途指定</v>
      </c>
      <c r="R9" s="789"/>
      <c r="S9" s="809" t="str">
        <f>VLOOKUP($C2,'2025年度(D23後期)'!$B$5:$N$207,COLUMN('2025年度(D23後期)'!$E$5)+1,0)&amp;""</f>
        <v/>
      </c>
      <c r="T9" s="789"/>
      <c r="U9" s="607" t="s">
        <v>67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07" t="s">
        <v>69</v>
      </c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 t="s">
        <v>72</v>
      </c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人体の構造と機能Ⅲ</v>
      </c>
      <c r="D15" s="806"/>
      <c r="E15" s="823" t="str">
        <f>VLOOKUP($C2,'2025年度(2年後期)'!$B$5:$N$207,COLUMN('2025年度(2年後期)'!$G$5),0)&amp;""</f>
        <v>成人看護援助論Ⅱ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>助産学実習Ⅰ</v>
      </c>
      <c r="L15" s="824"/>
      <c r="M15" s="822" t="str">
        <f>VLOOKUP($C2,'2025年度(M1後期)'!$B$5:$N$207,COLUMN('2025年度(M1後期)'!$G$5),0)&amp;""</f>
        <v>成人看護学演習Ａ－Ⅰ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72</v>
      </c>
      <c r="Z15" s="807" t="str">
        <f>A15</f>
        <v>３時限（13：30～15：00）</v>
      </c>
      <c r="AA15" s="768" t="s">
        <v>75</v>
      </c>
      <c r="AB15" s="768"/>
      <c r="AC15" s="768"/>
      <c r="AD15" s="768"/>
      <c r="AE15" s="768"/>
      <c r="AF15" s="768"/>
      <c r="AG15" s="768" t="s">
        <v>76</v>
      </c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本間　典子</v>
      </c>
      <c r="D16" s="809"/>
      <c r="E16" s="813" t="str">
        <f>IFERROR(VLOOKUP(E15,科目・教員!$A$2:$B$349,2,0),"")</f>
        <v>藤澤　雄太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>池田　真弓</v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77</v>
      </c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>201</v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別途指定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78</v>
      </c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 t="s">
        <v>79</v>
      </c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後期ガイダンス</v>
      </c>
      <c r="D19" s="806"/>
      <c r="E19" s="823" t="str">
        <f>VLOOKUP($C2,'2025年度(2年後期)'!$B$5:$N$207,COLUMN('2025年度(2年後期)'!$I$5),0)&amp;""</f>
        <v>成人看護援助論Ⅱ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>助産学実習Ⅰ</v>
      </c>
      <c r="L19" s="824"/>
      <c r="M19" s="822" t="str">
        <f>VLOOKUP($C2,'2025年度(M1後期)'!$B$5:$N$207,COLUMN('2025年度(M1後期)'!$I$5),0)&amp;""</f>
        <v>成人看護学演習Ａ－Ⅰ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U19" s="637" t="s">
        <v>81</v>
      </c>
      <c r="Z19" s="807" t="str">
        <f>A19</f>
        <v>４時限（15：10～16：40）</v>
      </c>
      <c r="AA19" s="768" t="s">
        <v>82</v>
      </c>
      <c r="AB19" s="768"/>
      <c r="AC19" s="768"/>
      <c r="AD19" s="768"/>
      <c r="AE19" s="768"/>
      <c r="AF19" s="768" t="s">
        <v>83</v>
      </c>
      <c r="AG19" s="768" t="s">
        <v>76</v>
      </c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 t="s">
        <v>84</v>
      </c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>藤澤　雄太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>池田　真弓</v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U20" s="637" t="s">
        <v>85</v>
      </c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>201</v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別途指定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U21" s="637" t="s">
        <v>84</v>
      </c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U22" s="637" t="s">
        <v>86</v>
      </c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>　</v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>助産学実習Ⅰ</v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W23" s="640" t="s">
        <v>88</v>
      </c>
      <c r="X23" s="471" t="s">
        <v>89</v>
      </c>
      <c r="Y23" s="596" t="s">
        <v>83</v>
      </c>
      <c r="Z23" s="807" t="str">
        <f>A23</f>
        <v>５時限（16：50～18：20）</v>
      </c>
      <c r="AA23" s="768"/>
      <c r="AB23" s="768"/>
      <c r="AC23" s="768"/>
      <c r="AD23" s="768"/>
      <c r="AE23" s="768" t="s">
        <v>88</v>
      </c>
      <c r="AF23" s="768" t="s">
        <v>90</v>
      </c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>池田　真弓</v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W24" s="640" t="s">
        <v>91</v>
      </c>
      <c r="X24" s="471" t="s">
        <v>92</v>
      </c>
      <c r="Y24" s="596" t="s">
        <v>93</v>
      </c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>　</v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W25" s="640" t="s">
        <v>94</v>
      </c>
      <c r="X25" s="471" t="s">
        <v>95</v>
      </c>
      <c r="Y25" s="596" t="s">
        <v>96</v>
      </c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641"/>
      <c r="X26" s="472" t="s">
        <v>97</v>
      </c>
      <c r="Y26" s="609" t="s">
        <v>98</v>
      </c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45932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4">
        <f>C27</f>
        <v>45932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>人体の構造と機能Ⅳ</v>
      </c>
      <c r="D28" s="796"/>
      <c r="E28" s="830" t="str">
        <f>VLOOKUP($C27,'2025年度(2年後期)'!$B$5:$N$207,COLUMN('2025年度(2年後期)'!$C$5),0)&amp;""</f>
        <v>英語S</v>
      </c>
      <c r="F28" s="831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>助産学実習Ⅰ</v>
      </c>
      <c r="L28" s="794"/>
      <c r="M28" s="793" t="str">
        <f>VLOOKUP($C27,'2025年度(M1後期)'!$B$5:$N$207,COLUMN('2025年度(M1後期)'!$C$5),0)&amp;""</f>
        <v>がん看護学演習Ａ－Ⅰ
感染症学特論
感染症学演習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看護情報・管理学演習Ｂ
長寿看護学演習Ｂ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7" t="str">
        <f>A28</f>
        <v xml:space="preserve">１時限（09：20～10：50） </v>
      </c>
      <c r="AA28" s="768" t="s">
        <v>103</v>
      </c>
      <c r="AB28" s="768"/>
      <c r="AC28" s="768"/>
      <c r="AD28" s="768" t="s">
        <v>104</v>
      </c>
      <c r="AE28" s="768"/>
      <c r="AF28" s="768"/>
      <c r="AG28" s="768" t="s">
        <v>105</v>
      </c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106</v>
      </c>
      <c r="AX28" s="768" t="s">
        <v>107</v>
      </c>
      <c r="AY28" s="768" t="s">
        <v>108</v>
      </c>
      <c r="AZ28" s="768"/>
      <c r="BA28" s="768"/>
      <c r="BB28" s="768"/>
      <c r="BC28" s="768"/>
      <c r="BD28" s="768" t="s">
        <v>109</v>
      </c>
      <c r="BE28" s="768"/>
      <c r="BF28" s="768"/>
      <c r="BG28" s="768"/>
      <c r="BH28" s="768"/>
      <c r="BI28" s="768" t="s">
        <v>84</v>
      </c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>本間　典子</v>
      </c>
      <c r="D29" s="789"/>
      <c r="E29" s="832" t="str">
        <f>IFERROR(VLOOKUP(E28,科目・教員!$A$2:$B$349,2,0),"")</f>
        <v>ﾊﾟｳﾗ･ﾍﾞﾙｳﾞｧﾝｹﾞﾙ</v>
      </c>
      <c r="F29" s="833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>池田　真弓</v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>101</v>
      </c>
      <c r="D30" s="789"/>
      <c r="E30" s="832" t="str">
        <f>VLOOKUP($C27,'2025年度(2年後期)'!$B$5:$N$207,COLUMN('2025年度(2年後期)'!$C$5)+1,0)&amp;""</f>
        <v>201</v>
      </c>
      <c r="F30" s="833"/>
      <c r="G30" s="790" t="str">
        <f>VLOOKUP($C27,'2025年度(3年後期)'!$B$5:$N$207,COLUMN('2025年度(3年後期)'!$C$5)+1,0)&amp;""</f>
        <v>在宅:在宅実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がん:別途指定
感染特論:別途指定
感染演習:別途指定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情報:別途指定
長寿:別途指定</v>
      </c>
      <c r="R30" s="789"/>
      <c r="S30" s="809" t="str">
        <f>VLOOKUP($C27,'2025年度(D23後期)'!$B$5:$N$207,COLUMN('2025年度(D23後期)'!$C$5)+1,0)&amp;""</f>
        <v/>
      </c>
      <c r="T30" s="78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834" t="s">
        <v>116</v>
      </c>
      <c r="F31" s="83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食と健康</v>
      </c>
      <c r="D32" s="796"/>
      <c r="E32" s="830" t="str">
        <f>VLOOKUP($C27,'2025年度(2年後期)'!$B$5:$N$207,COLUMN('2025年度(2年後期)'!$E$5),0)&amp;""</f>
        <v>英語Ⅳ(ABCD)</v>
      </c>
      <c r="F32" s="831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>助産学実習Ⅰ</v>
      </c>
      <c r="L32" s="794"/>
      <c r="M32" s="805" t="str">
        <f>VLOOKUP($C27,'2025年度(M1後期)'!$B$5:$N$207,COLUMN('2025年度(M1後期)'!$E$5),0)&amp;""</f>
        <v>がん看護学演習Ａ－Ⅰ
感染症学特論
感染症学演習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看護情報・管理学演習Ｂ
長寿看護学演習Ｂ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U32" s="582" t="s">
        <v>120</v>
      </c>
      <c r="V32" s="607" t="s">
        <v>65</v>
      </c>
      <c r="W32" s="656" t="s">
        <v>65</v>
      </c>
      <c r="Z32" s="807" t="str">
        <f>A32</f>
        <v>２時限（11：00～12：30）</v>
      </c>
      <c r="AA32" s="768" t="s">
        <v>121</v>
      </c>
      <c r="AB32" s="768"/>
      <c r="AC32" s="768"/>
      <c r="AD32" s="768" t="s">
        <v>104</v>
      </c>
      <c r="AE32" s="768"/>
      <c r="AF32" s="768"/>
      <c r="AG32" s="768" t="s">
        <v>122</v>
      </c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123</v>
      </c>
      <c r="AX32" s="768"/>
      <c r="AY32" s="768" t="s">
        <v>108</v>
      </c>
      <c r="AZ32" s="768"/>
      <c r="BA32" s="768"/>
      <c r="BB32" s="768"/>
      <c r="BC32" s="768"/>
      <c r="BD32" s="768" t="s">
        <v>109</v>
      </c>
      <c r="BE32" s="768"/>
      <c r="BF32" s="768"/>
      <c r="BG32" s="768"/>
      <c r="BH32" s="768"/>
      <c r="BI32" s="768"/>
      <c r="BJ32" s="768" t="s">
        <v>124</v>
      </c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本間　典子</v>
      </c>
      <c r="D33" s="789"/>
      <c r="E33" s="832" t="str">
        <f>IFERROR(VLOOKUP(E32,科目・教員!$A$2:$B$349,2,0),"")</f>
        <v>ﾊﾟｳﾗ･ﾍﾞﾙｳﾞｧﾝｹﾞﾙ</v>
      </c>
      <c r="F33" s="833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>池田　真弓</v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582"/>
      <c r="V33" s="607" t="s">
        <v>59</v>
      </c>
      <c r="W33" s="656" t="s">
        <v>125</v>
      </c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832" t="str">
        <f>VLOOKUP($C27,'2025年度(2年後期)'!$B$5:$N$207,COLUMN('2025年度(2年後期)'!$E$5)+1,0)&amp;""</f>
        <v>201</v>
      </c>
      <c r="F34" s="833"/>
      <c r="G34" s="790" t="str">
        <f>VLOOKUP($C27,'2025年度(3年後期)'!$B$5:$N$207,COLUMN('2025年度(3年後期)'!$E$5)+1,0)&amp;""</f>
        <v>在宅:在宅実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がん:別途指定
感染特論:別途指定
感染演習:別途指定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情報:別途指定
長寿:別途指定</v>
      </c>
      <c r="R34" s="789"/>
      <c r="S34" s="809" t="str">
        <f>VLOOKUP($C27,'2025年度(D23後期)'!$B$5:$N$207,COLUMN('2025年度(D23後期)'!$E$5)+1,0)&amp;""</f>
        <v/>
      </c>
      <c r="T34" s="789"/>
      <c r="U34" s="582"/>
      <c r="V34" s="607" t="s">
        <v>126</v>
      </c>
      <c r="W34" s="656" t="s">
        <v>124</v>
      </c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834" t="s">
        <v>116</v>
      </c>
      <c r="F35" s="835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582"/>
      <c r="V35" s="607" t="s">
        <v>113</v>
      </c>
      <c r="W35" s="656" t="s">
        <v>69</v>
      </c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38"/>
      <c r="D36" s="839"/>
      <c r="E36" s="840"/>
      <c r="F36" s="839"/>
      <c r="G36" s="795"/>
      <c r="H36" s="796"/>
      <c r="I36" s="841" t="s">
        <v>127</v>
      </c>
      <c r="J36" s="842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 t="s">
        <v>109</v>
      </c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848"/>
      <c r="D37" s="849"/>
      <c r="E37" s="850"/>
      <c r="F37" s="849"/>
      <c r="G37" s="790"/>
      <c r="H37" s="789"/>
      <c r="I37" s="851"/>
      <c r="J37" s="852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848"/>
      <c r="D38" s="849"/>
      <c r="E38" s="850"/>
      <c r="F38" s="849"/>
      <c r="G38" s="790"/>
      <c r="H38" s="789"/>
      <c r="I38" s="851" t="s">
        <v>128</v>
      </c>
      <c r="J38" s="852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43"/>
      <c r="D39" s="844"/>
      <c r="E39" s="845"/>
      <c r="F39" s="844"/>
      <c r="G39" s="828"/>
      <c r="H39" s="827"/>
      <c r="I39" s="846"/>
      <c r="J39" s="84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53" t="str">
        <f>VLOOKUP($C27,'2025年度(1年後期)'!$B$5:$N$207,COLUMN('2025年度(1年後期)'!$G$5),0)&amp;""</f>
        <v>英語Ⅰ(AC)</v>
      </c>
      <c r="D40" s="854"/>
      <c r="E40" s="823" t="str">
        <f>VLOOKUP($C27,'2025年度(2年後期)'!$B$5:$N$207,COLUMN('2025年度(2年後期)'!$G$5),0)&amp;""</f>
        <v>基礎看護学実習Ⅱ
オリエンテーション①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後期ガイダンス</v>
      </c>
      <c r="J40" s="806"/>
      <c r="K40" s="824" t="str">
        <f>VLOOKUP($C27,'2025年度(助産後期)'!$B$5:$N$207,COLUMN('2025年度(助産後期)'!$G$5),0)&amp;""</f>
        <v>助産学実習Ⅰ</v>
      </c>
      <c r="L40" s="824"/>
      <c r="M40" s="822" t="str">
        <f>VLOOKUP($C27,'2025年度(M1後期)'!$B$5:$N$207,COLUMN('2025年度(M1後期)'!$G$5),0)&amp;""</f>
        <v>感染症学特論
感染症学演習
成育看護学特論Ａ－Ⅲ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607" t="s">
        <v>129</v>
      </c>
      <c r="W40" s="655" t="s">
        <v>130</v>
      </c>
      <c r="Z40" s="807" t="str">
        <f>A40</f>
        <v>３時限（13：30～15：00）</v>
      </c>
      <c r="AA40" s="768" t="s">
        <v>131</v>
      </c>
      <c r="AB40" s="768"/>
      <c r="AC40" s="768"/>
      <c r="AD40" s="768" t="s">
        <v>104</v>
      </c>
      <c r="AE40" s="768"/>
      <c r="AF40" s="768"/>
      <c r="AG40" s="768" t="s">
        <v>132</v>
      </c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 t="s">
        <v>133</v>
      </c>
      <c r="AX40" s="768" t="s">
        <v>134</v>
      </c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 t="s">
        <v>67</v>
      </c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>池田　真弓</v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607" t="s">
        <v>68</v>
      </c>
      <c r="W41" s="655" t="s">
        <v>135</v>
      </c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13" t="str">
        <f>VLOOKUP($C27,'2025年度(2年後期)'!$B$5:$N$207,COLUMN('2025年度(2年後期)'!$G$5)+1,0)&amp;""</f>
        <v>201</v>
      </c>
      <c r="F42" s="809"/>
      <c r="G42" s="813" t="str">
        <f>VLOOKUP($C27,'2025年度(3年後期)'!$B$5:$N$207,COLUMN('2025年度(3年後期)'!$G$5)+1,0)&amp;""</f>
        <v>在宅:在宅実</v>
      </c>
      <c r="H42" s="809"/>
      <c r="I42" s="813" t="str">
        <f>VLOOKUP($C27,'2025年度(4年後期)'!$B$5:$N$206,COLUMN('2025年度(4年後期)'!$G$5)+1,0)&amp;""</f>
        <v>301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感染特論:別途指定
感染演習:別途指定
成育:別途指定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607" t="s">
        <v>67</v>
      </c>
      <c r="W42" s="655" t="s">
        <v>136</v>
      </c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34" t="s">
        <v>116</v>
      </c>
      <c r="D43" s="835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607" t="s">
        <v>69</v>
      </c>
      <c r="W43" s="655" t="s">
        <v>119</v>
      </c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>法と社会</v>
      </c>
      <c r="D44" s="806"/>
      <c r="E44" s="823" t="str">
        <f>VLOOKUP($C27,'2025年度(2年後期)'!$B$5:$N$207,COLUMN('2025年度(2年後期)'!$I$5),0)&amp;""</f>
        <v>基礎看護学実習Ⅱ
オリエンテーション②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>助産学実習Ⅰ</v>
      </c>
      <c r="L44" s="824"/>
      <c r="M44" s="822" t="str">
        <f>VLOOKUP($C27,'2025年度(M1後期)'!$B$5:$N$207,COLUMN('2025年度(M1後期)'!$I$5),0)&amp;""</f>
        <v>感染症学特論
感染症学演習
成育看護学特論Ａ－Ⅲ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634" t="s">
        <v>81</v>
      </c>
      <c r="V44" s="582" t="s">
        <v>81</v>
      </c>
      <c r="Z44" s="807" t="str">
        <f>A44</f>
        <v>４時限（15：10～16：40）</v>
      </c>
      <c r="AA44" s="768" t="s">
        <v>137</v>
      </c>
      <c r="AB44" s="768"/>
      <c r="AC44" s="768"/>
      <c r="AD44" s="768" t="s">
        <v>104</v>
      </c>
      <c r="AE44" s="768"/>
      <c r="AF44" s="768" t="s">
        <v>83</v>
      </c>
      <c r="AG44" s="768" t="s">
        <v>132</v>
      </c>
      <c r="AH44" s="768" t="s">
        <v>132</v>
      </c>
      <c r="AI44" s="768" t="s">
        <v>132</v>
      </c>
      <c r="AJ44" s="768" t="s">
        <v>132</v>
      </c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 t="s">
        <v>138</v>
      </c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 t="s">
        <v>139</v>
      </c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>渡辺　幹司</v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>池田　真弓</v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634" t="s">
        <v>140</v>
      </c>
      <c r="V45" s="582" t="s">
        <v>141</v>
      </c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>101</v>
      </c>
      <c r="D46" s="809"/>
      <c r="E46" s="813" t="str">
        <f>VLOOKUP($C27,'2025年度(2年後期)'!$B$5:$N$207,COLUMN('2025年度(2年後期)'!$I$5)+1,0)&amp;""</f>
        <v>201･202･203･204</v>
      </c>
      <c r="F46" s="809"/>
      <c r="G46" s="813" t="str">
        <f>VLOOKUP($C27,'2025年度(3年後期)'!$B$5:$N$207,COLUMN('2025年度(3年後期)'!$I$5)+1,0)&amp;""</f>
        <v>在宅:在宅実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感染特論:別途指定
感染演習:別途指定
成育:別途指定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634" t="s">
        <v>142</v>
      </c>
      <c r="V46" s="582" t="s">
        <v>139</v>
      </c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55"/>
      <c r="D47" s="85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34" t="s">
        <v>143</v>
      </c>
      <c r="V47" s="582" t="s">
        <v>144</v>
      </c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>　</v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>助産学実習Ⅰ</v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X48" s="640" t="s">
        <v>88</v>
      </c>
      <c r="Y48" s="596" t="s">
        <v>83</v>
      </c>
      <c r="Z48" s="818" t="str">
        <f>A48</f>
        <v>５時限（16：50～18：20）</v>
      </c>
      <c r="AA48" s="768"/>
      <c r="AB48" s="768"/>
      <c r="AC48" s="768"/>
      <c r="AD48" s="768"/>
      <c r="AE48" s="768" t="s">
        <v>88</v>
      </c>
      <c r="AF48" s="768" t="s">
        <v>83</v>
      </c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>池田　真弓</v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X49" s="640" t="s">
        <v>91</v>
      </c>
      <c r="Y49" s="596" t="s">
        <v>93</v>
      </c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>　</v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X50" s="640" t="s">
        <v>94</v>
      </c>
      <c r="Y50" s="596" t="s">
        <v>95</v>
      </c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641"/>
      <c r="Y51" s="609" t="s">
        <v>98</v>
      </c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45933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45933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微生物と人間</v>
      </c>
      <c r="D53" s="796"/>
      <c r="E53" s="830" t="str">
        <f>VLOOKUP($C52,'2025年度(2年後期)'!$B$5:$N$207,COLUMN('2025年度(2年後期)'!$C$5),0)&amp;""</f>
        <v>英語Ⅳ(AB)</v>
      </c>
      <c r="F53" s="831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>助産学実習Ⅰ</v>
      </c>
      <c r="L53" s="794"/>
      <c r="M53" s="793" t="str">
        <f>VLOOKUP($C52,'2025年度(M1後期)'!$B$5:$N$207,COLUMN('2025年度(M1後期)'!$C$5),0)&amp;""</f>
        <v>看護継続教育
長寿看護学演習Ａ－Ⅰ</v>
      </c>
      <c r="N53" s="794"/>
      <c r="O53" s="795" t="str">
        <f>VLOOKUP($C52,'2025年度(M2後期)'!$B$5:$N$207,COLUMN('2025年度(M2後期)'!$C$5),0)&amp;""</f>
        <v>感染管理看護学演習Ａ－Ⅱ
特別研究</v>
      </c>
      <c r="P53" s="796"/>
      <c r="Q53" s="795" t="str">
        <f>VLOOKUP($C52,'2025年度(D1後期)'!$B$5:$N$207,COLUMN('2025年度(D1後期)'!$C$5),0)&amp;""</f>
        <v>精神看護学演習Ｂ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0"/>
      <c r="W53" s="639" t="s">
        <v>100</v>
      </c>
      <c r="Z53" s="818" t="str">
        <f>A53</f>
        <v xml:space="preserve">１時限（09：20～10：50） </v>
      </c>
      <c r="AA53" s="768" t="s">
        <v>146</v>
      </c>
      <c r="AB53" s="768"/>
      <c r="AC53" s="768"/>
      <c r="AD53" s="768"/>
      <c r="AE53" s="768"/>
      <c r="AF53" s="768"/>
      <c r="AG53" s="768" t="s">
        <v>147</v>
      </c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 t="s">
        <v>148</v>
      </c>
      <c r="BB53" s="768"/>
      <c r="BC53" s="768"/>
      <c r="BD53" s="768"/>
      <c r="BE53" s="768"/>
      <c r="BF53" s="768"/>
      <c r="BG53" s="768"/>
      <c r="BH53" s="768"/>
      <c r="BI53" s="768"/>
      <c r="BJ53" s="768"/>
      <c r="BK53" s="857" t="s">
        <v>149</v>
      </c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森　那美子</v>
      </c>
      <c r="D54" s="789"/>
      <c r="E54" s="832" t="str">
        <f>IFERROR(VLOOKUP(E53,科目・教員!$A$2:$B$349,2,0),"")</f>
        <v>ﾊﾟｳﾗ･ﾍﾞﾙｳﾞｧﾝｹﾞﾙ</v>
      </c>
      <c r="F54" s="833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>池田　真弓</v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0"/>
      <c r="W54" s="639" t="s">
        <v>150</v>
      </c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832" t="str">
        <f>VLOOKUP($C52,'2025年度(2年後期)'!$B$5:$N$207,COLUMN('2025年度(2年後期)'!$C$5)+1,0)&amp;""</f>
        <v>201</v>
      </c>
      <c r="F55" s="833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教育:臨床講義室1
長寿:別途指定</v>
      </c>
      <c r="N55" s="789"/>
      <c r="O55" s="790" t="str">
        <f>VLOOKUP($C52,'2025年度(M2後期)'!$B$5:$N$207,COLUMN('2025年度(M2後期)'!$C$5)+1,0)&amp;""</f>
        <v>感染:別途指定</v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0"/>
      <c r="W55" s="639" t="s">
        <v>151</v>
      </c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860" t="s">
        <v>116</v>
      </c>
      <c r="F56" s="861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0"/>
      <c r="W56" s="639" t="s">
        <v>152</v>
      </c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生活援助論Ⅱ</v>
      </c>
      <c r="D57" s="796"/>
      <c r="E57" s="830" t="str">
        <f>VLOOKUP($C52,'2025年度(2年後期)'!$B$5:$N$207,COLUMN('2025年度(2年後期)'!$E$5),0)&amp;""</f>
        <v>英語Ⅳ(AB)</v>
      </c>
      <c r="F57" s="831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助産学実習Ⅰ</v>
      </c>
      <c r="L57" s="794"/>
      <c r="M57" s="805" t="str">
        <f>VLOOKUP($C52,'2025年度(M1後期)'!$B$5:$N$207,COLUMN('2025年度(M1後期)'!$E$5),0)&amp;""</f>
        <v>看護継続教育
長寿看護学演習Ａ－Ⅰ</v>
      </c>
      <c r="N57" s="796"/>
      <c r="O57" s="806" t="str">
        <f>VLOOKUP($C52,'2025年度(M2後期)'!$B$5:$N$207,COLUMN('2025年度(M2後期)'!$E$5),0)&amp;""</f>
        <v>感染管理看護学演習Ａ－Ⅱ
特別研究</v>
      </c>
      <c r="P57" s="796"/>
      <c r="Q57" s="806" t="str">
        <f>VLOOKUP($C52,'2025年度(D1後期)'!$B$5:$N$207,COLUMN('2025年度(D1後期)'!$E$5),0)&amp;""</f>
        <v>精神看護学演習Ｂ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 t="s">
        <v>153</v>
      </c>
      <c r="AB57" s="768"/>
      <c r="AC57" s="768"/>
      <c r="AD57" s="768"/>
      <c r="AE57" s="768"/>
      <c r="AF57" s="768"/>
      <c r="AG57" s="768" t="s">
        <v>147</v>
      </c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 t="s">
        <v>148</v>
      </c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森下　純子</v>
      </c>
      <c r="D58" s="789"/>
      <c r="E58" s="832" t="str">
        <f>IFERROR(VLOOKUP(E57,科目・教員!$A$2:$B$349,2,0),"")</f>
        <v>ﾊﾟｳﾗ･ﾍﾞﾙｳﾞｧﾝｹﾞﾙ</v>
      </c>
      <c r="F58" s="832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832" t="str">
        <f>VLOOKUP($C52,'2025年度(2年後期)'!$B$5:$N$207,COLUMN('2025年度(2年後期)'!$E$5)+1,0)&amp;""</f>
        <v>201</v>
      </c>
      <c r="F59" s="833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教育:臨床講義室1
長寿:別途指定</v>
      </c>
      <c r="N59" s="789"/>
      <c r="O59" s="809" t="str">
        <f>VLOOKUP($C52,'2025年度(M2後期)'!$B$5:$N$207,COLUMN('2025年度(M2後期)'!$E$5)+1,0)&amp;""</f>
        <v>感染:別途指定</v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860" t="s">
        <v>116</v>
      </c>
      <c r="F60" s="861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53" t="str">
        <f>VLOOKUP($C52,'2025年度(1年後期)'!$B$5:$N$207,COLUMN('2025年度(1年後期)'!$G$5),0)&amp;""</f>
        <v>スポーツと健康</v>
      </c>
      <c r="D65" s="854"/>
      <c r="E65" s="823" t="str">
        <f>VLOOKUP($C52,'2025年度(2年後期)'!$B$5:$N$207,COLUMN('2025年度(2年後期)'!$G$5),0)&amp;""</f>
        <v>看護基礎理論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>助産学実習Ⅰ</v>
      </c>
      <c r="L65" s="824"/>
      <c r="M65" s="822" t="str">
        <f>VLOOKUP($C52,'2025年度(M1後期)'!$B$5:$N$207,COLUMN('2025年度(M1後期)'!$G$5),0)&amp;""</f>
        <v>看護統計学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637" t="s">
        <v>129</v>
      </c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 t="s">
        <v>154</v>
      </c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 t="s">
        <v>155</v>
      </c>
      <c r="BG65" s="768"/>
      <c r="BH65" s="768"/>
      <c r="BI65" s="768" t="s">
        <v>84</v>
      </c>
      <c r="BJ65" s="768"/>
      <c r="BK65" s="857"/>
      <c r="BL65" s="857"/>
      <c r="BM65" s="857"/>
      <c r="BN65" s="768" t="s">
        <v>156</v>
      </c>
      <c r="BO65" s="768" t="s">
        <v>156</v>
      </c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36" t="str">
        <f>IFERROR(VLOOKUP(C65,科目・教員!$A$2:$B$349,2,0),"")</f>
        <v>有賀　雅史</v>
      </c>
      <c r="D66" s="837"/>
      <c r="E66" s="813" t="str">
        <f>IFERROR(VLOOKUP(E65,科目・教員!$A$2:$B$349,2,0),"")</f>
        <v>水野　正之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>池田　真弓</v>
      </c>
      <c r="L66" s="814"/>
      <c r="M66" s="825" t="str">
        <f>IFERROR(VLOOKUP(M65,科目・教員!$A$2:$B$349,2,0),"")</f>
        <v>柏木　公一</v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637" t="s">
        <v>85</v>
      </c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13" t="str">
        <f>VLOOKUP($C52,'2025年度(2年後期)'!$B$5:$N$207,COLUMN('2025年度(2年後期)'!$G$5)+1,0)&amp;""</f>
        <v>201</v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情報処理室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637" t="s">
        <v>84</v>
      </c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34" t="s">
        <v>157</v>
      </c>
      <c r="D68" s="835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637" t="s">
        <v>86</v>
      </c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スポーツと健康</v>
      </c>
      <c r="D69" s="854"/>
      <c r="E69" s="823" t="str">
        <f>VLOOKUP($C52,'2025年度(2年後期)'!$B$5:$N$207,COLUMN('2025年度(2年後期)'!$I$5),0)&amp;""</f>
        <v>看護基礎理論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>助産学実習Ⅰ</v>
      </c>
      <c r="L69" s="824"/>
      <c r="M69" s="822" t="str">
        <f>VLOOKUP($C52,'2025年度(M1後期)'!$B$5:$N$207,COLUMN('2025年度(M1後期)'!$I$5),0)&amp;""</f>
        <v>看護統計学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 t="s">
        <v>83</v>
      </c>
      <c r="AG69" s="768" t="s">
        <v>154</v>
      </c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 t="s">
        <v>155</v>
      </c>
      <c r="BG69" s="768"/>
      <c r="BH69" s="768"/>
      <c r="BI69" s="768"/>
      <c r="BJ69" s="768"/>
      <c r="BK69" s="857"/>
      <c r="BL69" s="857"/>
      <c r="BM69" s="857"/>
      <c r="BN69" s="768" t="s">
        <v>156</v>
      </c>
      <c r="BO69" s="768" t="s">
        <v>156</v>
      </c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有賀　雅史</v>
      </c>
      <c r="D70" s="837"/>
      <c r="E70" s="813" t="str">
        <f>IFERROR(VLOOKUP(E69,科目・教員!$A$2:$B$349,2,0),"")</f>
        <v>水野　正之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>池田　真弓</v>
      </c>
      <c r="L70" s="814"/>
      <c r="M70" s="825" t="str">
        <f>IFERROR(VLOOKUP(M69,科目・教員!$A$2:$B$349,2,0),"")</f>
        <v>柏木　公一</v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13" t="str">
        <f>VLOOKUP($C52,'2025年度(2年後期)'!$B$5:$N$207,COLUMN('2025年度(2年後期)'!$I$5)+1,0)&amp;""</f>
        <v>201</v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情報処理室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34" t="s">
        <v>157</v>
      </c>
      <c r="D72" s="835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>　</v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>助産学実習Ⅰ</v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468" t="s">
        <v>158</v>
      </c>
      <c r="Y73" s="596" t="s">
        <v>83</v>
      </c>
      <c r="Z73" s="818" t="str">
        <f>A73</f>
        <v>５時限（16：50～18：20）</v>
      </c>
      <c r="AA73" s="768" t="s">
        <v>159</v>
      </c>
      <c r="AB73" s="768"/>
      <c r="AC73" s="768"/>
      <c r="AD73" s="768"/>
      <c r="AE73" s="768"/>
      <c r="AF73" s="768" t="s">
        <v>83</v>
      </c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>池田　真弓</v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468" t="s">
        <v>78</v>
      </c>
      <c r="Y74" s="596" t="s">
        <v>93</v>
      </c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>　</v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468" t="s">
        <v>160</v>
      </c>
      <c r="Y75" s="596" t="s">
        <v>95</v>
      </c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469"/>
      <c r="V76" s="19"/>
      <c r="W76" s="19"/>
      <c r="X76" s="19"/>
      <c r="Y76" s="609" t="s">
        <v>98</v>
      </c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45934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45934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>　</v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>　</v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　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　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>　</v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>　</v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　</v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　</v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>　</v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>　</v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23"/>
      <c r="B102" s="24"/>
      <c r="C102" s="862">
        <f>C77+1</f>
        <v>45935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777">
        <f>C102</f>
        <v>45935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　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　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　</v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　</v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　</v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　</v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　</v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　</v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　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　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45936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45936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31"/>
      <c r="E128" s="795" t="str">
        <f>VLOOKUP($C127,'2025年度(2年後期)'!$B$5:$N$207,COLUMN('2025年度(2年後期)'!$C$5),0)&amp;""</f>
        <v>地域･在宅看護学概論</v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>卒業研究Ⅱ</v>
      </c>
      <c r="J128" s="796"/>
      <c r="K128" s="806" t="str">
        <f>VLOOKUP($C127,'2025年度(助産後期)'!$B$5:$N$207,COLUMN('2025年度(助産後期)'!$C$5),0)&amp;""</f>
        <v>助産学実習Ⅰ</v>
      </c>
      <c r="L128" s="794"/>
      <c r="M128" s="793" t="str">
        <f>VLOOKUP($C127,'2025年度(M1後期)'!$B$5:$N$207,COLUMN('2025年度(M1後期)'!$C$5),0)&amp;""</f>
        <v>政策医療看護倫理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>特別研究</v>
      </c>
      <c r="T128" s="796"/>
      <c r="U128" s="598" t="s">
        <v>100</v>
      </c>
      <c r="V128" s="646" t="s">
        <v>161</v>
      </c>
      <c r="W128" s="660" t="s">
        <v>100</v>
      </c>
      <c r="X128" s="672" t="s">
        <v>100</v>
      </c>
      <c r="Z128" s="818" t="str">
        <f>A128</f>
        <v xml:space="preserve">１時限（09：20～10：50） </v>
      </c>
      <c r="AA128" s="768" t="s">
        <v>162</v>
      </c>
      <c r="AB128" s="768"/>
      <c r="AC128" s="768"/>
      <c r="AD128" s="768"/>
      <c r="AE128" s="768"/>
      <c r="AF128" s="768"/>
      <c r="AG128" s="768" t="s">
        <v>163</v>
      </c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 t="s">
        <v>165</v>
      </c>
      <c r="AZ128" s="768"/>
      <c r="BA128" s="768" t="s">
        <v>166</v>
      </c>
      <c r="BB128" s="768"/>
      <c r="BC128" s="768"/>
      <c r="BD128" s="768"/>
      <c r="BE128" s="768"/>
      <c r="BF128" s="768"/>
      <c r="BG128" s="768"/>
      <c r="BH128" s="768"/>
      <c r="BI128" s="768" t="s">
        <v>167</v>
      </c>
      <c r="BJ128" s="768" t="s">
        <v>168</v>
      </c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864" t="str">
        <f>IFERROR(VLOOKUP(C128,科目・教員!$A$2:$B$349,2,0),"")</f>
        <v>松本　聡子</v>
      </c>
      <c r="D129" s="833"/>
      <c r="E129" s="790" t="str">
        <f>IFERROR(VLOOKUP(E128,科目・教員!$A$2:$B$349,2,0),"")</f>
        <v>藤田　淳子</v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>各担当教員</v>
      </c>
      <c r="J129" s="789"/>
      <c r="K129" s="809" t="str">
        <f>IFERROR(VLOOKUP(K128,科目・教員!$A$2:$B$349,2,0),"")</f>
        <v>池田　真弓</v>
      </c>
      <c r="L129" s="811"/>
      <c r="M129" s="820" t="str">
        <f>IFERROR(VLOOKUP(M128,科目・教員!$A$2:$B$349,2,0),"")</f>
        <v>来生　奈巳子</v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98" t="s">
        <v>59</v>
      </c>
      <c r="V129" s="647" t="s">
        <v>169</v>
      </c>
      <c r="W129" s="660" t="s">
        <v>170</v>
      </c>
      <c r="X129" s="672" t="s">
        <v>59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864" t="str">
        <f>VLOOKUP($C127,'2025年度(1年後期)'!$B$5:$N$207,COLUMN('2025年度(1年後期)'!$C$5)+1,0)&amp;""</f>
        <v>101</v>
      </c>
      <c r="D130" s="833"/>
      <c r="E130" s="790" t="str">
        <f>VLOOKUP($C127,'2025年度(2年後期)'!$B$5:$N$207,COLUMN('2025年度(2年後期)'!$C$5)+1,0)&amp;""</f>
        <v>201</v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臨床講義室1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598" t="s">
        <v>112</v>
      </c>
      <c r="V130" s="647" t="s">
        <v>171</v>
      </c>
      <c r="W130" s="660" t="s">
        <v>86</v>
      </c>
      <c r="X130" s="672" t="s">
        <v>69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34" t="s">
        <v>116</v>
      </c>
      <c r="D131" s="861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8" t="s">
        <v>120</v>
      </c>
      <c r="V131" s="647" t="s">
        <v>172</v>
      </c>
      <c r="W131" s="660" t="s">
        <v>167</v>
      </c>
      <c r="X131" s="672" t="s">
        <v>168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>加齢と健康</v>
      </c>
      <c r="D132" s="796"/>
      <c r="E132" s="795" t="str">
        <f>VLOOKUP($C127,'2025年度(2年後期)'!$B$5:$N$207,COLUMN('2025年度(2年後期)'!$E$5),0)&amp;""</f>
        <v>感染防止技術論</v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>助産学実習Ⅰ</v>
      </c>
      <c r="L132" s="794"/>
      <c r="M132" s="805" t="str">
        <f>VLOOKUP($C127,'2025年度(M1後期)'!$B$5:$N$207,COLUMN('2025年度(M1後期)'!$E$5),0)&amp;""</f>
        <v>政策医療看護倫理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>特別研究</v>
      </c>
      <c r="T132" s="796"/>
      <c r="U132" s="30"/>
      <c r="Z132" s="807" t="str">
        <f>A132</f>
        <v>２時限（11：00～12：30）</v>
      </c>
      <c r="AA132" s="768" t="s">
        <v>173</v>
      </c>
      <c r="AB132" s="768"/>
      <c r="AC132" s="768"/>
      <c r="AD132" s="768"/>
      <c r="AE132" s="768"/>
      <c r="AF132" s="768"/>
      <c r="AG132" s="768" t="s">
        <v>174</v>
      </c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 t="s">
        <v>166</v>
      </c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>綿貫　成明</v>
      </c>
      <c r="D133" s="789"/>
      <c r="E133" s="790" t="str">
        <f>IFERROR(VLOOKUP(E132,科目・教員!$A$2:$B$349,2,0),"")</f>
        <v>網中　眞由美</v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>池田　真弓</v>
      </c>
      <c r="L133" s="811"/>
      <c r="M133" s="788" t="str">
        <f>IFERROR(VLOOKUP(M132,科目・教員!$A$2:$B$349,2,0),"")</f>
        <v>来生　奈巳子</v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30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>101</v>
      </c>
      <c r="D134" s="789"/>
      <c r="E134" s="790" t="str">
        <f>VLOOKUP($C127,'2025年度(2年後期)'!$B$5:$N$207,COLUMN('2025年度(2年後期)'!$E$5)+1,0)&amp;""</f>
        <v>201</v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臨床講義室1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>微生物と人間</v>
      </c>
      <c r="D140" s="806"/>
      <c r="E140" s="823" t="str">
        <f>VLOOKUP($C127,'2025年度(2年後期)'!$B$5:$N$207,COLUMN('2025年度(2年後期)'!$G$5),0)&amp;""</f>
        <v>成人看護援助論Ⅱ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>助産学実習Ⅰ</v>
      </c>
      <c r="L140" s="824"/>
      <c r="M140" s="822" t="str">
        <f>VLOOKUP($C127,'2025年度(M1後期)'!$B$5:$N$207,COLUMN('2025年度(M1後期)'!$G$5),0)&amp;""</f>
        <v>看護理論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V140" s="638" t="s">
        <v>175</v>
      </c>
      <c r="W140" s="660" t="s">
        <v>129</v>
      </c>
      <c r="Z140" s="807" t="str">
        <f>A140</f>
        <v>３時限（13：30～15：00）</v>
      </c>
      <c r="AA140" s="768" t="s">
        <v>146</v>
      </c>
      <c r="AB140" s="768"/>
      <c r="AC140" s="768"/>
      <c r="AD140" s="768"/>
      <c r="AE140" s="768"/>
      <c r="AF140" s="768"/>
      <c r="AG140" s="768" t="s">
        <v>76</v>
      </c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 t="s">
        <v>176</v>
      </c>
      <c r="BB140" s="768"/>
      <c r="BC140" s="768"/>
      <c r="BD140" s="768"/>
      <c r="BE140" s="768"/>
      <c r="BF140" s="768"/>
      <c r="BG140" s="768"/>
      <c r="BH140" s="768"/>
      <c r="BI140" s="768"/>
      <c r="BJ140" s="768" t="s">
        <v>177</v>
      </c>
      <c r="BK140" s="857" t="s">
        <v>178</v>
      </c>
      <c r="BL140" s="857"/>
      <c r="BM140" s="857" t="s">
        <v>179</v>
      </c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>森　那美子</v>
      </c>
      <c r="D141" s="809"/>
      <c r="E141" s="813" t="str">
        <f>IFERROR(VLOOKUP(E140,科目・教員!$A$2:$B$349,2,0),"")</f>
        <v>藤澤　雄太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>池田　真弓</v>
      </c>
      <c r="L141" s="814"/>
      <c r="M141" s="825" t="str">
        <f>IFERROR(VLOOKUP(M140,科目・教員!$A$2:$B$349,2,0),"")</f>
        <v>亀岡　智美</v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V141" s="638" t="s">
        <v>59</v>
      </c>
      <c r="W141" s="660" t="s">
        <v>180</v>
      </c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>101</v>
      </c>
      <c r="D142" s="809"/>
      <c r="E142" s="813" t="str">
        <f>VLOOKUP($C127,'2025年度(2年後期)'!$B$5:$N$207,COLUMN('2025年度(2年後期)'!$G$5)+1,0)&amp;""</f>
        <v>201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臨床講義室1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V142" s="638" t="s">
        <v>168</v>
      </c>
      <c r="W142" s="660" t="s">
        <v>181</v>
      </c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V143" s="638" t="s">
        <v>182</v>
      </c>
      <c r="W143" s="660" t="s">
        <v>179</v>
      </c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53" t="str">
        <f>VLOOKUP($C127,'2025年度(1年後期)'!$B$5:$N$207,COLUMN('2025年度(1年後期)'!$I$5),0)&amp;""</f>
        <v>スポーツと健康</v>
      </c>
      <c r="D144" s="854"/>
      <c r="E144" s="823" t="str">
        <f>VLOOKUP($C127,'2025年度(2年後期)'!$B$5:$N$207,COLUMN('2025年度(2年後期)'!$I$5),0)&amp;""</f>
        <v>成人看護援助論Ⅱ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</v>
      </c>
      <c r="L144" s="824"/>
      <c r="M144" s="822" t="str">
        <f>VLOOKUP($C127,'2025年度(M1後期)'!$B$5:$N$207,COLUMN('2025年度(M1後期)'!$I$5),0)&amp;""</f>
        <v>看護理論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61" t="s">
        <v>81</v>
      </c>
      <c r="V144" s="63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 t="s">
        <v>83</v>
      </c>
      <c r="AG144" s="768" t="s">
        <v>76</v>
      </c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 t="s">
        <v>176</v>
      </c>
      <c r="BB144" s="768"/>
      <c r="BC144" s="768"/>
      <c r="BD144" s="768"/>
      <c r="BE144" s="768"/>
      <c r="BF144" s="768"/>
      <c r="BG144" s="768"/>
      <c r="BH144" s="768"/>
      <c r="BI144" s="768" t="s">
        <v>84</v>
      </c>
      <c r="BJ144" s="768"/>
      <c r="BK144" s="857" t="s">
        <v>178</v>
      </c>
      <c r="BL144" s="857"/>
      <c r="BM144" s="857"/>
      <c r="BN144" s="768" t="s">
        <v>156</v>
      </c>
      <c r="BO144" s="768" t="s">
        <v>156</v>
      </c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36" t="str">
        <f>IFERROR(VLOOKUP(C144,科目・教員!$A$2:$B$349,2,0),"")</f>
        <v>有賀　雅史</v>
      </c>
      <c r="D145" s="837"/>
      <c r="E145" s="813" t="str">
        <f>IFERROR(VLOOKUP(E144,科目・教員!$A$2:$B$349,2,0),"")</f>
        <v>藤澤　雄太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>池田　真弓</v>
      </c>
      <c r="L145" s="814"/>
      <c r="M145" s="825" t="str">
        <f>IFERROR(VLOOKUP(M144,科目・教員!$A$2:$B$349,2,0),"")</f>
        <v>亀岡　智美</v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61" t="s">
        <v>183</v>
      </c>
      <c r="V145" s="63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13" t="str">
        <f>VLOOKUP($C127,'2025年度(2年後期)'!$B$5:$N$207,COLUMN('2025年度(2年後期)'!$I$5)+1,0)&amp;""</f>
        <v>201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臨床講義室1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61" t="s">
        <v>84</v>
      </c>
      <c r="V146" s="63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34" t="s">
        <v>157</v>
      </c>
      <c r="D147" s="835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61" t="s">
        <v>86</v>
      </c>
      <c r="V147" s="63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53" t="str">
        <f>VLOOKUP($C127,'2025年度(1年後期)'!$B$5:$N$207,COLUMN('2025年度(1年後期)'!$K$5),0)&amp;""</f>
        <v>スポーツと健康</v>
      </c>
      <c r="D148" s="854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</v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Y148" s="596" t="s">
        <v>83</v>
      </c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 t="s">
        <v>83</v>
      </c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 t="s">
        <v>156</v>
      </c>
      <c r="BO148" s="768" t="s">
        <v>156</v>
      </c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36" t="str">
        <f>IFERROR(VLOOKUP(C148,科目・教員!$A$2:$B$349,2,0),"")</f>
        <v>有賀　雅史</v>
      </c>
      <c r="D149" s="837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>池田　真弓</v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Y149" s="596" t="s">
        <v>93</v>
      </c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Y150" s="596" t="s">
        <v>95</v>
      </c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34" t="s">
        <v>157</v>
      </c>
      <c r="D151" s="835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609" t="s">
        <v>98</v>
      </c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45937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45937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795" t="str">
        <f>VLOOKUP($C152,'2025年度(2年後期)'!$B$5:$N$207,COLUMN('2025年度(2年後期)'!$C$5),0)&amp;""</f>
        <v>母性看護援助論Ⅰ</v>
      </c>
      <c r="F153" s="796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</v>
      </c>
      <c r="L153" s="794"/>
      <c r="M153" s="79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成育看護学演習Ｂ
感染管理看護学演習Ｂ
成人看護学演習Ｂ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V153" s="646" t="s">
        <v>161</v>
      </c>
      <c r="W153" s="634" t="s">
        <v>99</v>
      </c>
      <c r="Z153" s="818" t="str">
        <f>A153</f>
        <v xml:space="preserve">１時限（09：20～10：50） </v>
      </c>
      <c r="AA153" s="768" t="s">
        <v>184</v>
      </c>
      <c r="AB153" s="768"/>
      <c r="AC153" s="768"/>
      <c r="AD153" s="768"/>
      <c r="AE153" s="768"/>
      <c r="AF153" s="768"/>
      <c r="AG153" s="768" t="s">
        <v>185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 t="s">
        <v>186</v>
      </c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790" t="str">
        <f>IFERROR(VLOOKUP(E153,科目・教員!$A$2:$B$349,2,0),"")</f>
        <v>日置　智華子</v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>池田　真弓</v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V154" s="647" t="s">
        <v>169</v>
      </c>
      <c r="W154" s="634" t="s">
        <v>187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201</v>
      </c>
      <c r="D155" s="789"/>
      <c r="E155" s="790" t="str">
        <f>VLOOKUP($C152,'2025年度(2年後期)'!$B$5:$N$207,COLUMN('2025年度(2年後期)'!$C$5)+1,0)&amp;""</f>
        <v>101</v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成育:別途指定
感染:別途指定
成人:別途指定</v>
      </c>
      <c r="R155" s="789"/>
      <c r="S155" s="809" t="str">
        <f>VLOOKUP($C152,'2025年度(D23後期)'!$B$5:$N$207,COLUMN('2025年度(D23後期)'!$C$5)+1,0)&amp;""</f>
        <v/>
      </c>
      <c r="T155" s="789"/>
      <c r="V155" s="647" t="s">
        <v>171</v>
      </c>
      <c r="W155" s="634" t="s">
        <v>186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V156" s="647" t="s">
        <v>172</v>
      </c>
      <c r="W156" s="634" t="s">
        <v>69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>生活援助論Ⅱ(ABCD)</v>
      </c>
      <c r="D157" s="796"/>
      <c r="E157" s="795" t="str">
        <f>VLOOKUP($C152,'2025年度(2年後期)'!$B$5:$N$207,COLUMN('2025年度(2年後期)'!$E$5),0)&amp;""</f>
        <v>小児看護学概論</v>
      </c>
      <c r="F157" s="796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</v>
      </c>
      <c r="L157" s="794"/>
      <c r="M157" s="80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成育看護学演習Ｂ
感染管理看護学演習Ｂ
成人看護学演習Ｂ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657" t="s">
        <v>65</v>
      </c>
      <c r="X157" s="643" t="s">
        <v>188</v>
      </c>
      <c r="Z157" s="807" t="str">
        <f>A157</f>
        <v>２時限（11：00～12：30）</v>
      </c>
      <c r="AA157" s="768" t="s">
        <v>189</v>
      </c>
      <c r="AB157" s="768"/>
      <c r="AC157" s="768"/>
      <c r="AD157" s="768"/>
      <c r="AE157" s="768"/>
      <c r="AF157" s="768"/>
      <c r="AG157" s="768" t="s">
        <v>190</v>
      </c>
      <c r="AH157" s="768" t="s">
        <v>190</v>
      </c>
      <c r="AI157" s="768"/>
      <c r="AJ157" s="768"/>
      <c r="AK157" s="768"/>
      <c r="AL157" s="768" t="s">
        <v>190</v>
      </c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 t="s">
        <v>191</v>
      </c>
      <c r="BJ157" s="768" t="s">
        <v>186</v>
      </c>
      <c r="BK157" s="857" t="s">
        <v>192</v>
      </c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>森下　純子</v>
      </c>
      <c r="D158" s="789"/>
      <c r="E158" s="790" t="str">
        <f>IFERROR(VLOOKUP(E157,科目・教員!$A$2:$B$349,2,0),"")</f>
        <v>来生　奈巳子</v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>池田　真弓</v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657" t="s">
        <v>193</v>
      </c>
      <c r="X158" s="643" t="s">
        <v>193</v>
      </c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>201･202･基礎実</v>
      </c>
      <c r="D159" s="789"/>
      <c r="E159" s="790" t="str">
        <f>VLOOKUP($C152,'2025年度(2年後期)'!$B$5:$N$207,COLUMN('2025年度(2年後期)'!$E$5)+1,0)&amp;""</f>
        <v>101</v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成育:別途指定
感染:別途指定
成人:別途指定</v>
      </c>
      <c r="R159" s="789"/>
      <c r="S159" s="809" t="str">
        <f>VLOOKUP($C152,'2025年度(D23後期)'!$B$5:$N$207,COLUMN('2025年度(D23後期)'!$E$5)+1,0)&amp;""</f>
        <v/>
      </c>
      <c r="T159" s="789"/>
      <c r="U159" s="657" t="s">
        <v>192</v>
      </c>
      <c r="X159" s="643" t="s">
        <v>191</v>
      </c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657" t="s">
        <v>182</v>
      </c>
      <c r="X160" s="643" t="s">
        <v>194</v>
      </c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>人間関係論</v>
      </c>
      <c r="D165" s="806"/>
      <c r="E165" s="823" t="str">
        <f>VLOOKUP($C152,'2025年度(2年後期)'!$B$5:$N$207,COLUMN('2025年度(2年後期)'!$G$5),0)&amp;""</f>
        <v>地域生活とヘルスプロモーション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>助産学実習Ⅰ</v>
      </c>
      <c r="L165" s="824"/>
      <c r="M165" s="822" t="str">
        <f>VLOOKUP($C152,'2025年度(M1後期)'!$B$5:$N$207,COLUMN('2025年度(M1後期)'!$G$5),0)&amp;""</f>
        <v>がん看護学演習Ａ－Ⅱ
成育看護学演習Ａ－Ⅰ
感染症学特論
感染症学演習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>量的看護学研究法</v>
      </c>
      <c r="R165" s="806"/>
      <c r="S165" s="824" t="str">
        <f>VLOOKUP($C152,'2025年度(D23後期)'!$B$5:$N$207,COLUMN('2025年度(D23後期)'!$G$5),0)&amp;""</f>
        <v>特別研究</v>
      </c>
      <c r="T165" s="806"/>
      <c r="U165" s="642" t="s">
        <v>129</v>
      </c>
      <c r="Z165" s="807" t="str">
        <f>A165</f>
        <v>３時限（13：30～15：00）</v>
      </c>
      <c r="AA165" s="768" t="s">
        <v>195</v>
      </c>
      <c r="AB165" s="768"/>
      <c r="AC165" s="768"/>
      <c r="AD165" s="768"/>
      <c r="AE165" s="768"/>
      <c r="AF165" s="768"/>
      <c r="AG165" s="768" t="s">
        <v>196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 t="s">
        <v>197</v>
      </c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 t="s">
        <v>198</v>
      </c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>小島　優子</v>
      </c>
      <c r="D166" s="809"/>
      <c r="E166" s="813" t="str">
        <f>IFERROR(VLOOKUP(E165,科目・教員!$A$2:$B$349,2,0),"")</f>
        <v>藤田　淳子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>池田　真弓</v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>柏木　公一</v>
      </c>
      <c r="R166" s="809"/>
      <c r="S166" s="814" t="str">
        <f>IFERROR(VLOOKUP(S165,科目・教員!$A$2:$B$349,2,0),"")</f>
        <v/>
      </c>
      <c r="T166" s="809"/>
      <c r="U166" s="642" t="s">
        <v>199</v>
      </c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>201</v>
      </c>
      <c r="D167" s="809"/>
      <c r="E167" s="813" t="str">
        <f>VLOOKUP($C152,'2025年度(2年後期)'!$B$5:$N$207,COLUMN('2025年度(2年後期)'!$G$5)+1,0)&amp;""</f>
        <v>101</v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がん:別途指定
成育:別途指定
感染特論:別途指定
感染演習:別途指定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>臨床講義室1</v>
      </c>
      <c r="R167" s="809"/>
      <c r="S167" s="814" t="str">
        <f>VLOOKUP($C152,'2025年度(D23後期)'!$B$5:$N$207,COLUMN('2025年度(D23後期)'!$G$5)+1,0)&amp;""</f>
        <v/>
      </c>
      <c r="T167" s="809"/>
      <c r="U167" s="642" t="s">
        <v>198</v>
      </c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642" t="s">
        <v>182</v>
      </c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>人体の構造と機能Ⅳ</v>
      </c>
      <c r="D169" s="806"/>
      <c r="E169" s="823" t="str">
        <f>VLOOKUP($C152,'2025年度(2年後期)'!$B$5:$N$207,COLUMN('2025年度(2年後期)'!$I$5),0)&amp;""</f>
        <v>老年看護学概論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>助産学実習Ⅰ</v>
      </c>
      <c r="L169" s="824"/>
      <c r="M169" s="822" t="str">
        <f>VLOOKUP($C152,'2025年度(M1後期)'!$B$5:$N$207,COLUMN('2025年度(M1後期)'!$I$5),0)&amp;""</f>
        <v>がん看護学演習Ａ－Ⅱ
成育看護学演習Ａ－Ⅰ
感染症学特論
感染症学演習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>量的看護学研究法</v>
      </c>
      <c r="R169" s="806"/>
      <c r="S169" s="824" t="str">
        <f>VLOOKUP($C152,'2025年度(D23後期)'!$B$5:$N$207,COLUMN('2025年度(D23後期)'!$I$5),0)&amp;""</f>
        <v>特別研究</v>
      </c>
      <c r="T169" s="806"/>
      <c r="U169" s="656" t="s">
        <v>81</v>
      </c>
      <c r="Z169" s="807" t="str">
        <f>A169</f>
        <v>４時限（15：10～16：40）</v>
      </c>
      <c r="AA169" s="768" t="s">
        <v>200</v>
      </c>
      <c r="AB169" s="768"/>
      <c r="AC169" s="768"/>
      <c r="AD169" s="768"/>
      <c r="AE169" s="768"/>
      <c r="AF169" s="768" t="s">
        <v>83</v>
      </c>
      <c r="AG169" s="768" t="s">
        <v>103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 t="s">
        <v>197</v>
      </c>
      <c r="BB169" s="768"/>
      <c r="BC169" s="768"/>
      <c r="BD169" s="768"/>
      <c r="BE169" s="768"/>
      <c r="BF169" s="768"/>
      <c r="BG169" s="768"/>
      <c r="BH169" s="768"/>
      <c r="BI169" s="768"/>
      <c r="BJ169" s="768" t="s">
        <v>124</v>
      </c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>本間　典子</v>
      </c>
      <c r="D170" s="809"/>
      <c r="E170" s="813" t="str">
        <f>IFERROR(VLOOKUP(E169,科目・教員!$A$2:$B$349,2,0),"")</f>
        <v>綿貫　成明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>池田　真弓</v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>柏木　公一</v>
      </c>
      <c r="R170" s="809"/>
      <c r="S170" s="814" t="str">
        <f>IFERROR(VLOOKUP(S169,科目・教員!$A$2:$B$349,2,0),"")</f>
        <v/>
      </c>
      <c r="T170" s="809"/>
      <c r="U170" s="656" t="s">
        <v>125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>201</v>
      </c>
      <c r="D171" s="809"/>
      <c r="E171" s="813" t="str">
        <f>VLOOKUP($C152,'2025年度(2年後期)'!$B$5:$N$207,COLUMN('2025年度(2年後期)'!$I$5)+1,0)&amp;""</f>
        <v>101</v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がん:別途指定
成育:別途指定
感染特論:別途指定
感染演習:別途指定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>臨床講義室1</v>
      </c>
      <c r="R171" s="809"/>
      <c r="S171" s="814" t="str">
        <f>VLOOKUP($C152,'2025年度(D23後期)'!$B$5:$N$207,COLUMN('2025年度(D23後期)'!$I$5)+1,0)&amp;""</f>
        <v/>
      </c>
      <c r="T171" s="809"/>
      <c r="U171" s="656" t="s">
        <v>124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65"/>
      <c r="D172" s="867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656" t="s">
        <v>69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>　</v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</v>
      </c>
      <c r="L173" s="824"/>
      <c r="M173" s="822" t="str">
        <f>VLOOKUP($C152,'2025年度(M1後期)'!$B$5:$N$207,COLUMN('2025年度(M1後期)'!$K$5),0)&amp;""</f>
        <v>感染症学特論
感染症学演習</v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61" t="s">
        <v>94</v>
      </c>
      <c r="V173" s="468" t="s">
        <v>201</v>
      </c>
      <c r="X173" s="596" t="s">
        <v>83</v>
      </c>
      <c r="Y173" s="640" t="s">
        <v>88</v>
      </c>
      <c r="Z173" s="807" t="str">
        <f>A173</f>
        <v>５時限（16：50～18：20）</v>
      </c>
      <c r="AA173" s="768" t="s">
        <v>202</v>
      </c>
      <c r="AB173" s="768"/>
      <c r="AC173" s="768"/>
      <c r="AD173" s="768"/>
      <c r="AE173" s="768" t="s">
        <v>88</v>
      </c>
      <c r="AF173" s="768" t="s">
        <v>83</v>
      </c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>池田　真弓</v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61" t="s">
        <v>202</v>
      </c>
      <c r="V174" s="468" t="s">
        <v>78</v>
      </c>
      <c r="X174" s="596" t="s">
        <v>93</v>
      </c>
      <c r="Y174" s="640" t="s">
        <v>91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>　</v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>感染特論:別途指定
感染演習:別途指定</v>
      </c>
      <c r="N175" s="809"/>
      <c r="O175" s="814" t="str">
        <f>VLOOKUP($C152,'2025年度(M1後期)'!$B$5:$N$207,COLUMN('2025年度(M1後期)'!$K$5)+1,0)&amp;""</f>
        <v>感染特論:別途指定
感染演習:別途指定</v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61" t="s">
        <v>203</v>
      </c>
      <c r="V175" s="468" t="s">
        <v>204</v>
      </c>
      <c r="X175" s="596" t="s">
        <v>95</v>
      </c>
      <c r="Y175" s="640" t="s">
        <v>94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562" t="s">
        <v>205</v>
      </c>
      <c r="V176" s="469"/>
      <c r="W176" s="19"/>
      <c r="X176" s="609" t="s">
        <v>98</v>
      </c>
      <c r="Y176" s="641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45938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45938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8" t="str">
        <f>VLOOKUP($C177,'2025年度(1年後期)'!$B$5:$N$207,COLUMN('2025年度(1年後期)'!$C$5),0)&amp;""</f>
        <v>GTEC(AB)</v>
      </c>
      <c r="D178" s="869"/>
      <c r="E178" s="795" t="str">
        <f>VLOOKUP($C177,'2025年度(2年後期)'!$B$5:$N$207,COLUMN('2025年度(2年後期)'!$C$5),0)&amp;""</f>
        <v>成人看護援助論Ⅱ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>助産学実習Ⅰ</v>
      </c>
      <c r="L178" s="794"/>
      <c r="M178" s="793" t="str">
        <f>VLOOKUP($C177,'2025年度(M1後期)'!$B$5:$N$207,COLUMN('2025年度(M1後期)'!$C$5),0)&amp;""</f>
        <v>看護情報・管理学演習Ａ－Ⅰ
成育看護学演習Ａ－Ⅳ(母性)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看護教育学演習Ｂ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82" t="s">
        <v>206</v>
      </c>
      <c r="W178" s="634" t="s">
        <v>207</v>
      </c>
      <c r="X178" s="677" t="s">
        <v>100</v>
      </c>
      <c r="Z178" s="818" t="str">
        <f>A178</f>
        <v xml:space="preserve">１時限（09：20～10：50） </v>
      </c>
      <c r="AA178" s="768" t="s">
        <v>208</v>
      </c>
      <c r="AB178" s="768"/>
      <c r="AC178" s="768"/>
      <c r="AD178" s="768"/>
      <c r="AE178" s="768"/>
      <c r="AF178" s="768"/>
      <c r="AG178" s="768" t="s">
        <v>76</v>
      </c>
      <c r="AH178" s="768" t="s">
        <v>209</v>
      </c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 t="s">
        <v>210</v>
      </c>
      <c r="BA178" s="768"/>
      <c r="BB178" s="768"/>
      <c r="BC178" s="768"/>
      <c r="BD178" s="768"/>
      <c r="BE178" s="768"/>
      <c r="BF178" s="768" t="s">
        <v>211</v>
      </c>
      <c r="BG178" s="768"/>
      <c r="BH178" s="768"/>
      <c r="BI178" s="768" t="s">
        <v>84</v>
      </c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70" t="str">
        <f>IFERROR(VLOOKUP(C178,科目・教員!$A$2:$B$349,2,0),"")</f>
        <v/>
      </c>
      <c r="D179" s="871"/>
      <c r="E179" s="790" t="str">
        <f>IFERROR(VLOOKUP(E178,科目・教員!$A$2:$B$349,2,0),"")</f>
        <v>藤澤　雄太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>池田　真弓</v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82" t="s">
        <v>212</v>
      </c>
      <c r="W179" s="634" t="s">
        <v>213</v>
      </c>
      <c r="X179" s="678" t="s">
        <v>183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70" t="str">
        <f>VLOOKUP($C177,'2025年度(1年後期)'!$B$5:$N$207,COLUMN('2025年度(1年後期)'!$C$5)+1,0)&amp;""</f>
        <v>101</v>
      </c>
      <c r="D180" s="871"/>
      <c r="E180" s="790" t="str">
        <f>VLOOKUP($C177,'2025年度(2年後期)'!$B$5:$N$207,COLUMN('2025年度(2年後期)'!$C$5)+1,0)&amp;""</f>
        <v>201</v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情報:別途指定
成育:別途指定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82" t="s">
        <v>214</v>
      </c>
      <c r="W180" s="634" t="s">
        <v>215</v>
      </c>
      <c r="X180" s="677" t="s">
        <v>84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72"/>
      <c r="D181" s="873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82" t="s">
        <v>203</v>
      </c>
      <c r="W181" s="634" t="s">
        <v>216</v>
      </c>
      <c r="X181" s="677" t="s">
        <v>194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疫学・保健統計学Ⅱ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>助産学実習Ⅰ</v>
      </c>
      <c r="L182" s="794"/>
      <c r="M182" s="805" t="str">
        <f>VLOOKUP($C177,'2025年度(M1後期)'!$B$5:$N$207,COLUMN('2025年度(M1後期)'!$E$5),0)&amp;""</f>
        <v>看護情報・管理学演習Ａ－Ⅰ
成育看護学演習Ａ－Ⅳ(母性)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看護教育学演習Ｂ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642" t="s">
        <v>65</v>
      </c>
      <c r="V182" s="596" t="s">
        <v>217</v>
      </c>
      <c r="W182" s="634"/>
      <c r="Z182" s="807" t="str">
        <f>A182</f>
        <v>２時限（11：00～12：30）</v>
      </c>
      <c r="AA182" s="768" t="s">
        <v>218</v>
      </c>
      <c r="AB182" s="768"/>
      <c r="AC182" s="768"/>
      <c r="AD182" s="768"/>
      <c r="AE182" s="768"/>
      <c r="AF182" s="768"/>
      <c r="AG182" s="768" t="s">
        <v>76</v>
      </c>
      <c r="AH182" s="768" t="s">
        <v>209</v>
      </c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 t="s">
        <v>210</v>
      </c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 t="s">
        <v>219</v>
      </c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柏木　公一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>池田　真弓</v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642" t="s">
        <v>220</v>
      </c>
      <c r="V183" s="596" t="s">
        <v>59</v>
      </c>
      <c r="W183" s="634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101</v>
      </c>
      <c r="D184" s="789"/>
      <c r="E184" s="790" t="str">
        <f>VLOOKUP($C177,'2025年度(2年後期)'!$B$5:$N$207,COLUMN('2025年度(2年後期)'!$E$5)+1,0)&amp;""</f>
        <v>201</v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情報:別途指定
成育:別途指定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別途指定</v>
      </c>
      <c r="R184" s="789"/>
      <c r="S184" s="809" t="str">
        <f>VLOOKUP($C177,'2025年度(D23後期)'!$B$5:$N$207,COLUMN('2025年度(D23後期)'!$E$5)+1,0)&amp;""</f>
        <v/>
      </c>
      <c r="T184" s="789"/>
      <c r="U184" s="642" t="s">
        <v>219</v>
      </c>
      <c r="V184" s="596" t="s">
        <v>221</v>
      </c>
      <c r="W184" s="634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642" t="s">
        <v>69</v>
      </c>
      <c r="V185" s="596" t="s">
        <v>143</v>
      </c>
      <c r="W185" s="634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W186" s="634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 t="s">
        <v>209</v>
      </c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W187" s="634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W188" s="634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W189" s="634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食と健康</v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>助産学実習Ⅰ</v>
      </c>
      <c r="L190" s="824"/>
      <c r="M190" s="822" t="str">
        <f>VLOOKUP($C177,'2025年度(M1後期)'!$B$5:$N$207,COLUMN('2025年度(M1後期)'!$G$5),0)&amp;""</f>
        <v>成人看護学演習Ａ－Ⅰ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W190" s="634"/>
      <c r="Z190" s="807" t="str">
        <f>A190</f>
        <v>３時限（13：30～15：00）</v>
      </c>
      <c r="AA190" s="768" t="s">
        <v>121</v>
      </c>
      <c r="AB190" s="768"/>
      <c r="AC190" s="768"/>
      <c r="AD190" s="768"/>
      <c r="AE190" s="768"/>
      <c r="AF190" s="768"/>
      <c r="AG190" s="768"/>
      <c r="AH190" s="768" t="s">
        <v>209</v>
      </c>
      <c r="AI190" s="768"/>
      <c r="AJ190" s="768" t="s">
        <v>222</v>
      </c>
      <c r="AK190" s="768"/>
      <c r="AL190" s="768"/>
      <c r="AM190" s="768" t="s">
        <v>164</v>
      </c>
      <c r="AN190" s="768" t="s">
        <v>222</v>
      </c>
      <c r="AO190" s="768" t="s">
        <v>222</v>
      </c>
      <c r="AP190" s="768" t="s">
        <v>222</v>
      </c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本間　典子</v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>池田　真弓</v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W191" s="634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101</v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別途指定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W192" s="634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W193" s="634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74" t="str">
        <f>VLOOKUP($C177,'2025年度(1年後期)'!$B$5:$N$207,COLUMN('2025年度(1年後期)'!$I$5),0)&amp;""</f>
        <v>GTEC(CD)</v>
      </c>
      <c r="D194" s="875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>助産学実習Ⅰ</v>
      </c>
      <c r="L194" s="824"/>
      <c r="M194" s="822" t="str">
        <f>VLOOKUP($C177,'2025年度(M1後期)'!$B$5:$N$207,COLUMN('2025年度(M1後期)'!$I$5),0)&amp;""</f>
        <v>成人看護学演習Ａ－Ⅰ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W194" s="634"/>
      <c r="Z194" s="807" t="str">
        <f>A194</f>
        <v>４時限（15：10～16：40）</v>
      </c>
      <c r="AA194" s="768" t="s">
        <v>223</v>
      </c>
      <c r="AB194" s="768"/>
      <c r="AC194" s="768"/>
      <c r="AD194" s="768"/>
      <c r="AE194" s="768"/>
      <c r="AF194" s="768" t="s">
        <v>83</v>
      </c>
      <c r="AG194" s="768"/>
      <c r="AH194" s="768" t="s">
        <v>209</v>
      </c>
      <c r="AI194" s="768"/>
      <c r="AJ194" s="768" t="s">
        <v>222</v>
      </c>
      <c r="AK194" s="768"/>
      <c r="AL194" s="768"/>
      <c r="AM194" s="768" t="s">
        <v>164</v>
      </c>
      <c r="AN194" s="768" t="s">
        <v>222</v>
      </c>
      <c r="AO194" s="768" t="s">
        <v>222</v>
      </c>
      <c r="AP194" s="768" t="s">
        <v>222</v>
      </c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 t="s">
        <v>211</v>
      </c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77" t="str">
        <f>IFERROR(VLOOKUP(C194,科目・教員!$A$2:$B$349,2,0),"")</f>
        <v/>
      </c>
      <c r="D195" s="878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>池田　真弓</v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W195" s="634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別途指定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W196" s="634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72"/>
      <c r="D197" s="87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W197" s="634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>　</v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>助産学実習Ⅰ</v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 t="s">
        <v>83</v>
      </c>
      <c r="AG198" s="768"/>
      <c r="AH198" s="768" t="s">
        <v>209</v>
      </c>
      <c r="AI198" s="768"/>
      <c r="AJ198" s="768" t="s">
        <v>222</v>
      </c>
      <c r="AK198" s="768"/>
      <c r="AL198" s="768"/>
      <c r="AM198" s="768" t="s">
        <v>164</v>
      </c>
      <c r="AN198" s="768" t="s">
        <v>222</v>
      </c>
      <c r="AO198" s="768" t="s">
        <v>222</v>
      </c>
      <c r="AP198" s="768" t="s">
        <v>222</v>
      </c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 t="s">
        <v>224</v>
      </c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>池田　真弓</v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>　</v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45939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45939</v>
      </c>
      <c r="V202" s="780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31"/>
      <c r="E203" s="795" t="str">
        <f>VLOOKUP($C202,'2025年度(2年後期)'!$B$5:$N$207,COLUMN('2025年度(2年後期)'!$C$5),0)&amp;""</f>
        <v>小児看護学概論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助産学実習Ⅰ</v>
      </c>
      <c r="L203" s="794"/>
      <c r="M203" s="793" t="str">
        <f>VLOOKUP($C202,'2025年度(M1後期)'!$B$5:$N$207,COLUMN('2025年度(M1後期)'!$C$5),0)&amp;""</f>
        <v>がん看護学演習Ａ－Ⅰ
感染症学特論
感染症学演習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看護情報・管理学演習Ｂ
長寿看護学演習Ｂ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V203" s="648" t="s">
        <v>226</v>
      </c>
      <c r="W203" s="634" t="s">
        <v>207</v>
      </c>
      <c r="X203" s="20"/>
      <c r="Z203" s="818" t="str">
        <f>A203</f>
        <v xml:space="preserve">１時限（09：20～10：50） </v>
      </c>
      <c r="AA203" s="768" t="s">
        <v>227</v>
      </c>
      <c r="AB203" s="768"/>
      <c r="AC203" s="768"/>
      <c r="AD203" s="768"/>
      <c r="AE203" s="768"/>
      <c r="AF203" s="768"/>
      <c r="AG203" s="768" t="s">
        <v>189</v>
      </c>
      <c r="AH203" s="768" t="s">
        <v>209</v>
      </c>
      <c r="AI203" s="768"/>
      <c r="AJ203" s="768" t="s">
        <v>222</v>
      </c>
      <c r="AK203" s="768"/>
      <c r="AL203" s="768"/>
      <c r="AM203" s="768" t="s">
        <v>164</v>
      </c>
      <c r="AN203" s="768" t="s">
        <v>222</v>
      </c>
      <c r="AO203" s="768" t="s">
        <v>222</v>
      </c>
      <c r="AP203" s="768" t="s">
        <v>222</v>
      </c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 t="s">
        <v>228</v>
      </c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ﾊﾟｳﾗ･ﾍﾞﾙｳﾞｧﾝｹﾞﾙ</v>
      </c>
      <c r="D204" s="833"/>
      <c r="E204" s="790" t="str">
        <f>IFERROR(VLOOKUP(E203,科目・教員!$A$2:$B$349,2,0),"")</f>
        <v>来生　奈巳子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V204" s="582" t="s">
        <v>229</v>
      </c>
      <c r="W204" s="634" t="s">
        <v>213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がん:別途指定
感染特論:別途指定
感染演習:別途指定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情報:別途指定
長寿:別途指定</v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V205" s="582" t="s">
        <v>143</v>
      </c>
      <c r="W205" s="634" t="s">
        <v>215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34" t="s">
        <v>116</v>
      </c>
      <c r="D206" s="83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V206" s="582"/>
      <c r="W206" s="657" t="s">
        <v>230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31"/>
      <c r="E207" s="795" t="str">
        <f>VLOOKUP($C202,'2025年度(2年後期)'!$B$5:$N$207,COLUMN('2025年度(2年後期)'!$E$5),0)&amp;""</f>
        <v>生活援助論Ⅳ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助産学実習Ⅰ</v>
      </c>
      <c r="L207" s="794"/>
      <c r="M207" s="805" t="str">
        <f>VLOOKUP($C202,'2025年度(M1後期)'!$B$5:$N$207,COLUMN('2025年度(M1後期)'!$E$5),0)&amp;""</f>
        <v>がん看護学演習Ａ－Ⅰ
感染症学特論
感染症学演習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看護情報・管理学演習Ｂ
長寿看護学演習Ｂ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642" t="s">
        <v>231</v>
      </c>
      <c r="W207" s="657" t="s">
        <v>232</v>
      </c>
      <c r="X207" s="582" t="s">
        <v>233</v>
      </c>
      <c r="Z207" s="807" t="str">
        <f>A207</f>
        <v>２時限（11：00～12：30）</v>
      </c>
      <c r="AA207" s="768" t="s">
        <v>227</v>
      </c>
      <c r="AB207" s="768"/>
      <c r="AC207" s="768"/>
      <c r="AD207" s="768"/>
      <c r="AE207" s="768"/>
      <c r="AF207" s="768"/>
      <c r="AG207" s="768" t="s">
        <v>234</v>
      </c>
      <c r="AH207" s="768" t="s">
        <v>209</v>
      </c>
      <c r="AI207" s="768"/>
      <c r="AJ207" s="768" t="s">
        <v>222</v>
      </c>
      <c r="AK207" s="768"/>
      <c r="AL207" s="768"/>
      <c r="AM207" s="768" t="s">
        <v>164</v>
      </c>
      <c r="AN207" s="768" t="s">
        <v>222</v>
      </c>
      <c r="AO207" s="768" t="s">
        <v>222</v>
      </c>
      <c r="AP207" s="768" t="s">
        <v>222</v>
      </c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 t="s">
        <v>235</v>
      </c>
      <c r="BK207" s="857" t="s">
        <v>192</v>
      </c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64" t="str">
        <f>IFERROR(VLOOKUP(C207,科目・教員!$A$2:$B$349,2,0),"")</f>
        <v>ﾊﾟｳﾗ･ﾍﾞﾙｳﾞｧﾝｹﾞﾙ</v>
      </c>
      <c r="D208" s="833"/>
      <c r="E208" s="790" t="str">
        <f>IFERROR(VLOOKUP(E207,科目・教員!$A$2:$B$349,2,0),"")</f>
        <v>矢富　有見子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642" t="s">
        <v>236</v>
      </c>
      <c r="W208" s="657" t="s">
        <v>237</v>
      </c>
      <c r="X208" s="582" t="s">
        <v>238</v>
      </c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64" t="str">
        <f>VLOOKUP($C202,'2025年度(1年後期)'!$B$5:$N$207,COLUMN('2025年度(1年後期)'!$E$5)+1,0)&amp;""</f>
        <v>101</v>
      </c>
      <c r="D209" s="833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がん:別途指定
感染特論:別途指定
感染演習:別途指定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情報:別途指定
長寿:別途指定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192</v>
      </c>
      <c r="W209" s="657"/>
      <c r="X209" s="582" t="s">
        <v>69</v>
      </c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34" t="s">
        <v>116</v>
      </c>
      <c r="D210" s="835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642" t="s">
        <v>182</v>
      </c>
      <c r="W210" s="657"/>
      <c r="X210" s="582" t="s">
        <v>239</v>
      </c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657"/>
      <c r="Z211" s="818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 t="s">
        <v>209</v>
      </c>
      <c r="AI211" s="768"/>
      <c r="AJ211" s="768" t="s">
        <v>222</v>
      </c>
      <c r="AK211" s="768"/>
      <c r="AL211" s="768"/>
      <c r="AM211" s="768"/>
      <c r="AN211" s="768" t="s">
        <v>222</v>
      </c>
      <c r="AO211" s="768" t="s">
        <v>222</v>
      </c>
      <c r="AP211" s="768" t="s">
        <v>222</v>
      </c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 t="s">
        <v>192</v>
      </c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634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634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634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知の探究</v>
      </c>
      <c r="D215" s="806"/>
      <c r="E215" s="879" t="str">
        <f>VLOOKUP($C202,'2025年度(2年後期)'!$B$5:$N$207,COLUMN('2025年度(2年後期)'!$G$5),0)&amp;""</f>
        <v>英語S</v>
      </c>
      <c r="F215" s="854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助産学実習Ⅰ</v>
      </c>
      <c r="L215" s="824"/>
      <c r="M215" s="822" t="str">
        <f>VLOOKUP($C202,'2025年度(M1後期)'!$B$5:$N$207,COLUMN('2025年度(M1後期)'!$G$5),0)&amp;""</f>
        <v>感染症学特論
感染症学演習
成育看護学特論Ａ－Ⅲ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685" t="s">
        <v>129</v>
      </c>
      <c r="V215" s="671" t="s">
        <v>129</v>
      </c>
      <c r="W215" s="634"/>
      <c r="X215" s="658"/>
      <c r="Y215" s="658"/>
      <c r="Z215" s="818" t="str">
        <f>A215</f>
        <v>３時限（13：30～15：00）</v>
      </c>
      <c r="AA215" s="768" t="s">
        <v>240</v>
      </c>
      <c r="AB215" s="857" t="s">
        <v>240</v>
      </c>
      <c r="AC215" s="857" t="s">
        <v>240</v>
      </c>
      <c r="AD215" s="768"/>
      <c r="AE215" s="857" t="s">
        <v>240</v>
      </c>
      <c r="AF215" s="768"/>
      <c r="AG215" s="768" t="s">
        <v>241</v>
      </c>
      <c r="AH215" s="768" t="s">
        <v>209</v>
      </c>
      <c r="AI215" s="768" t="s">
        <v>222</v>
      </c>
      <c r="AJ215" s="768" t="s">
        <v>222</v>
      </c>
      <c r="AK215" s="768"/>
      <c r="AL215" s="768"/>
      <c r="AM215" s="768" t="s">
        <v>164</v>
      </c>
      <c r="AN215" s="768" t="s">
        <v>222</v>
      </c>
      <c r="AO215" s="768" t="s">
        <v>222</v>
      </c>
      <c r="AP215" s="768" t="s">
        <v>222</v>
      </c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 t="s">
        <v>105</v>
      </c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 t="s">
        <v>235</v>
      </c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>飯野　京子</v>
      </c>
      <c r="D216" s="809"/>
      <c r="E216" s="880" t="str">
        <f>IFERROR(VLOOKUP(E215,科目・教員!$A$2:$B$349,2,0),"")</f>
        <v>ﾊﾟｳﾗ･ﾍﾞﾙｳﾞｧﾝｹﾞﾙ</v>
      </c>
      <c r="F216" s="837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685" t="s">
        <v>222</v>
      </c>
      <c r="V216" s="671" t="s">
        <v>241</v>
      </c>
      <c r="W216" s="634"/>
      <c r="Y216" s="658"/>
      <c r="Z216" s="807"/>
      <c r="AA216" s="769"/>
      <c r="AB216" s="858"/>
      <c r="AC216" s="858"/>
      <c r="AD216" s="769"/>
      <c r="AE216" s="858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>101･102･103･成人実</v>
      </c>
      <c r="D217" s="809"/>
      <c r="E217" s="880" t="str">
        <f>VLOOKUP($C202,'2025年度(2年後期)'!$B$5:$N$207,COLUMN('2025年度(2年後期)'!$G$5)+1,0)&amp;""</f>
        <v>304</v>
      </c>
      <c r="F217" s="837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感染特論:別途指定
感染演習:別途指定
成育:別途指定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686"/>
      <c r="V217" s="671" t="s">
        <v>115</v>
      </c>
      <c r="W217" s="634"/>
      <c r="X217" s="658"/>
      <c r="Y217" s="658"/>
      <c r="Z217" s="807"/>
      <c r="AA217" s="769"/>
      <c r="AB217" s="858"/>
      <c r="AC217" s="858"/>
      <c r="AD217" s="769"/>
      <c r="AE217" s="858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834" t="s">
        <v>116</v>
      </c>
      <c r="F218" s="835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687" t="s">
        <v>242</v>
      </c>
      <c r="V218" s="671" t="s">
        <v>243</v>
      </c>
      <c r="W218" s="634"/>
      <c r="X218" s="658"/>
      <c r="Y218" s="658"/>
      <c r="Z218" s="808"/>
      <c r="AA218" s="770"/>
      <c r="AB218" s="859"/>
      <c r="AC218" s="859"/>
      <c r="AD218" s="770"/>
      <c r="AE218" s="859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>法と社会</v>
      </c>
      <c r="D219" s="806"/>
      <c r="E219" s="823" t="str">
        <f>VLOOKUP($C202,'2025年度(2年後期)'!$B$5:$N$207,COLUMN('2025年度(2年後期)'!$I$5),0)&amp;""</f>
        <v>薬物療法と看護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助産学実習Ⅰ</v>
      </c>
      <c r="L219" s="824"/>
      <c r="M219" s="822" t="str">
        <f>VLOOKUP($C202,'2025年度(M1後期)'!$B$5:$N$207,COLUMN('2025年度(M1後期)'!$I$5),0)&amp;""</f>
        <v>感染症学特論
感染症学演習
成育看護学特論Ａ－Ⅲ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648" t="s">
        <v>81</v>
      </c>
      <c r="W219" s="634"/>
      <c r="X219" s="658"/>
      <c r="Y219" s="658"/>
      <c r="Z219" s="818" t="str">
        <f>A219</f>
        <v>４時限（15：10～16：40）</v>
      </c>
      <c r="AA219" s="768" t="s">
        <v>137</v>
      </c>
      <c r="AB219" s="768"/>
      <c r="AC219" s="768"/>
      <c r="AD219" s="768"/>
      <c r="AE219" s="768"/>
      <c r="AF219" s="768" t="s">
        <v>83</v>
      </c>
      <c r="AG219" s="768" t="s">
        <v>244</v>
      </c>
      <c r="AH219" s="768" t="s">
        <v>209</v>
      </c>
      <c r="AI219" s="768"/>
      <c r="AJ219" s="768" t="s">
        <v>222</v>
      </c>
      <c r="AK219" s="768"/>
      <c r="AL219" s="768"/>
      <c r="AM219" s="768" t="s">
        <v>164</v>
      </c>
      <c r="AN219" s="768" t="s">
        <v>222</v>
      </c>
      <c r="AO219" s="768" t="s">
        <v>222</v>
      </c>
      <c r="AP219" s="768" t="s">
        <v>222</v>
      </c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 t="s">
        <v>84</v>
      </c>
      <c r="BJ219" s="768" t="s">
        <v>235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>渡辺　幹司</v>
      </c>
      <c r="D220" s="809"/>
      <c r="E220" s="813" t="str">
        <f>IFERROR(VLOOKUP(E219,科目・教員!$A$2:$B$349,2,0),"")</f>
        <v>本間　典子</v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582" t="s">
        <v>183</v>
      </c>
      <c r="W220" s="634"/>
      <c r="X220" s="658"/>
      <c r="Y220" s="658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>101</v>
      </c>
      <c r="D221" s="809"/>
      <c r="E221" s="813" t="str">
        <f>VLOOKUP($C202,'2025年度(2年後期)'!$B$5:$N$207,COLUMN('2025年度(2年後期)'!$I$5)+1,0)&amp;""</f>
        <v>201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感染特論:別途指定
感染演習:別途指定
成育:別途指定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582" t="s">
        <v>84</v>
      </c>
      <c r="W221" s="634"/>
      <c r="X221" s="658"/>
      <c r="Y221" s="658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582" t="s">
        <v>86</v>
      </c>
      <c r="W222" s="634"/>
      <c r="X222" s="658"/>
      <c r="Y222" s="658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>　</v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助産学実習Ⅰ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V223" s="468" t="s">
        <v>201</v>
      </c>
      <c r="W223" s="634"/>
      <c r="X223" s="640" t="s">
        <v>88</v>
      </c>
      <c r="Y223" s="596" t="s">
        <v>83</v>
      </c>
      <c r="Z223" s="818" t="str">
        <f>A223</f>
        <v>５時限（16：50～18：20）</v>
      </c>
      <c r="AA223" s="768"/>
      <c r="AB223" s="768"/>
      <c r="AC223" s="768"/>
      <c r="AD223" s="768"/>
      <c r="AE223" s="768" t="s">
        <v>88</v>
      </c>
      <c r="AF223" s="768" t="s">
        <v>83</v>
      </c>
      <c r="AG223" s="768"/>
      <c r="AH223" s="768" t="s">
        <v>209</v>
      </c>
      <c r="AI223" s="768"/>
      <c r="AJ223" s="768" t="s">
        <v>222</v>
      </c>
      <c r="AK223" s="768"/>
      <c r="AL223" s="768"/>
      <c r="AM223" s="768" t="s">
        <v>164</v>
      </c>
      <c r="AN223" s="768" t="s">
        <v>222</v>
      </c>
      <c r="AO223" s="768" t="s">
        <v>222</v>
      </c>
      <c r="AP223" s="768" t="s">
        <v>222</v>
      </c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V224" s="468" t="s">
        <v>78</v>
      </c>
      <c r="W224" s="634"/>
      <c r="X224" s="640" t="s">
        <v>91</v>
      </c>
      <c r="Y224" s="596" t="s">
        <v>93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>　</v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V225" s="468" t="s">
        <v>204</v>
      </c>
      <c r="W225" s="634"/>
      <c r="X225" s="640" t="s">
        <v>94</v>
      </c>
      <c r="Y225" s="596" t="s">
        <v>95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469"/>
      <c r="W226" s="653"/>
      <c r="X226" s="641"/>
      <c r="Y226" s="609" t="s">
        <v>98</v>
      </c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45940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4">
        <f>C227</f>
        <v>45940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加齢と健康</v>
      </c>
      <c r="D228" s="796"/>
      <c r="E228" s="795" t="str">
        <f>VLOOKUP($C227,'2025年度(2年後期)'!$B$5:$N$207,COLUMN('2025年度(2年後期)'!$C$5),0)&amp;""</f>
        <v>大学校祭準備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助産学実習Ⅰ</v>
      </c>
      <c r="L228" s="794"/>
      <c r="M228" s="793" t="str">
        <f>VLOOKUP($C227,'2025年度(M1後期)'!$B$5:$N$207,COLUMN('2025年度(M1後期)'!$C$5),0)&amp;""</f>
        <v>看護継続教育
長寿看護学演習Ａ－Ⅰ</v>
      </c>
      <c r="N228" s="794"/>
      <c r="O228" s="795" t="str">
        <f>VLOOKUP($C227,'2025年度(M2後期)'!$B$5:$N$207,COLUMN('2025年度(M2後期)'!$C$5),0)&amp;""</f>
        <v>感染管理看護学演習Ａ－Ⅱ
特別研究</v>
      </c>
      <c r="P228" s="796"/>
      <c r="Q228" s="795" t="str">
        <f>VLOOKUP($C227,'2025年度(D1後期)'!$B$5:$N$207,COLUMN('2025年度(D1後期)'!$C$5),0)&amp;""</f>
        <v>精神看護学演習Ｂ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582" t="s">
        <v>99</v>
      </c>
      <c r="V228" s="596" t="s">
        <v>245</v>
      </c>
      <c r="W228" s="657" t="s">
        <v>213</v>
      </c>
      <c r="Z228" s="807" t="str">
        <f>A228</f>
        <v xml:space="preserve">１時限（09：20～10：50） </v>
      </c>
      <c r="AA228" s="768" t="s">
        <v>173</v>
      </c>
      <c r="AB228" s="768" t="s">
        <v>222</v>
      </c>
      <c r="AC228" s="768" t="s">
        <v>222</v>
      </c>
      <c r="AD228" s="768" t="s">
        <v>222</v>
      </c>
      <c r="AE228" s="768"/>
      <c r="AF228" s="768" t="s">
        <v>222</v>
      </c>
      <c r="AG228" s="768" t="s">
        <v>222</v>
      </c>
      <c r="AH228" s="768" t="s">
        <v>222</v>
      </c>
      <c r="AI228" s="768" t="s">
        <v>222</v>
      </c>
      <c r="AJ228" s="768" t="s">
        <v>222</v>
      </c>
      <c r="AK228" s="768" t="s">
        <v>222</v>
      </c>
      <c r="AL228" s="768" t="s">
        <v>222</v>
      </c>
      <c r="AM228" s="768" t="s">
        <v>222</v>
      </c>
      <c r="AN228" s="768" t="s">
        <v>222</v>
      </c>
      <c r="AO228" s="768" t="s">
        <v>222</v>
      </c>
      <c r="AP228" s="768" t="s">
        <v>222</v>
      </c>
      <c r="AQ228" s="768"/>
      <c r="AR228" s="768"/>
      <c r="AS228" s="768" t="s">
        <v>222</v>
      </c>
      <c r="AT228" s="768" t="s">
        <v>222</v>
      </c>
      <c r="AU228" s="768" t="s">
        <v>222</v>
      </c>
      <c r="AV228" s="768" t="s">
        <v>222</v>
      </c>
      <c r="AW228" s="768" t="s">
        <v>246</v>
      </c>
      <c r="AX228" s="768" t="s">
        <v>246</v>
      </c>
      <c r="AY228" s="768" t="s">
        <v>246</v>
      </c>
      <c r="AZ228" s="768"/>
      <c r="BA228" s="768" t="s">
        <v>148</v>
      </c>
      <c r="BB228" s="768"/>
      <c r="BC228" s="768"/>
      <c r="BD228" s="768"/>
      <c r="BE228" s="768"/>
      <c r="BF228" s="768"/>
      <c r="BG228" s="768"/>
      <c r="BH228" s="768"/>
      <c r="BI228" s="768" t="s">
        <v>84</v>
      </c>
      <c r="BJ228" s="768"/>
      <c r="BK228" s="768" t="s">
        <v>247</v>
      </c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綿貫　成明</v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582" t="s">
        <v>183</v>
      </c>
      <c r="V229" s="596" t="s">
        <v>248</v>
      </c>
      <c r="W229" s="657" t="s">
        <v>249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769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>成人：301，302，303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教育:臨床講義室1
長寿:別途指定</v>
      </c>
      <c r="N230" s="789"/>
      <c r="O230" s="790" t="str">
        <f>VLOOKUP($C227,'2025年度(M2後期)'!$B$5:$N$207,COLUMN('2025年度(M2後期)'!$C$5)+1,0)&amp;""</f>
        <v>感染:別途指定</v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U230" s="582" t="s">
        <v>84</v>
      </c>
      <c r="V230" s="596" t="s">
        <v>250</v>
      </c>
      <c r="W230" s="657" t="s">
        <v>230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769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582" t="s">
        <v>86</v>
      </c>
      <c r="V231" s="596" t="s">
        <v>182</v>
      </c>
      <c r="W231" s="657" t="s">
        <v>232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770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生活援助論Ⅱ</v>
      </c>
      <c r="D232" s="796"/>
      <c r="E232" s="795" t="str">
        <f>VLOOKUP($C227,'2025年度(2年後期)'!$B$5:$N$207,COLUMN('2025年度(2年後期)'!$E$5),0)&amp;""</f>
        <v>大学校祭準備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助産学実習Ⅰ</v>
      </c>
      <c r="L232" s="794"/>
      <c r="M232" s="805" t="str">
        <f>VLOOKUP($C227,'2025年度(M1後期)'!$B$5:$N$207,COLUMN('2025年度(M1後期)'!$E$5),0)&amp;""</f>
        <v>看護継続教育
長寿看護学演習Ａ－Ⅰ</v>
      </c>
      <c r="N232" s="796"/>
      <c r="O232" s="806" t="str">
        <f>VLOOKUP($C227,'2025年度(M2後期)'!$B$5:$N$207,COLUMN('2025年度(M2後期)'!$E$5),0)&amp;""</f>
        <v>感染管理看護学演習Ａ－Ⅱ
特別研究</v>
      </c>
      <c r="P232" s="796"/>
      <c r="Q232" s="806" t="str">
        <f>VLOOKUP($C227,'2025年度(D1後期)'!$B$5:$N$207,COLUMN('2025年度(D1後期)'!$E$5),0)&amp;""</f>
        <v>精神看護学演習Ｂ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W232" s="657" t="s">
        <v>251</v>
      </c>
      <c r="Z232" s="807" t="str">
        <f>A232</f>
        <v>２時限（11：00～12：30）</v>
      </c>
      <c r="AA232" s="768" t="s">
        <v>153</v>
      </c>
      <c r="AB232" s="768" t="s">
        <v>222</v>
      </c>
      <c r="AC232" s="768" t="s">
        <v>222</v>
      </c>
      <c r="AD232" s="768" t="s">
        <v>222</v>
      </c>
      <c r="AE232" s="768"/>
      <c r="AF232" s="768" t="s">
        <v>222</v>
      </c>
      <c r="AG232" s="768" t="s">
        <v>222</v>
      </c>
      <c r="AH232" s="768" t="s">
        <v>222</v>
      </c>
      <c r="AI232" s="768" t="s">
        <v>222</v>
      </c>
      <c r="AJ232" s="768" t="s">
        <v>222</v>
      </c>
      <c r="AK232" s="768" t="s">
        <v>222</v>
      </c>
      <c r="AL232" s="768" t="s">
        <v>222</v>
      </c>
      <c r="AM232" s="768" t="s">
        <v>222</v>
      </c>
      <c r="AN232" s="768" t="s">
        <v>222</v>
      </c>
      <c r="AO232" s="768" t="s">
        <v>222</v>
      </c>
      <c r="AP232" s="768" t="s">
        <v>222</v>
      </c>
      <c r="AQ232" s="768"/>
      <c r="AR232" s="768"/>
      <c r="AS232" s="768" t="s">
        <v>222</v>
      </c>
      <c r="AT232" s="768" t="s">
        <v>222</v>
      </c>
      <c r="AU232" s="768" t="s">
        <v>222</v>
      </c>
      <c r="AV232" s="768" t="s">
        <v>222</v>
      </c>
      <c r="AW232" s="768" t="s">
        <v>246</v>
      </c>
      <c r="AX232" s="768" t="s">
        <v>246</v>
      </c>
      <c r="AY232" s="768" t="s">
        <v>246</v>
      </c>
      <c r="AZ232" s="768"/>
      <c r="BA232" s="768" t="s">
        <v>148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768" t="s">
        <v>250</v>
      </c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森下　純子</v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W233" s="657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769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>成人：301，302，303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教育:臨床講義室1
長寿:別途指定</v>
      </c>
      <c r="N234" s="789"/>
      <c r="O234" s="809" t="str">
        <f>VLOOKUP($C227,'2025年度(M2後期)'!$B$5:$N$207,COLUMN('2025年度(M2後期)'!$E$5)+1,0)&amp;""</f>
        <v>感染:別途指定</v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W234" s="657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769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W235" s="657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770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657"/>
      <c r="Z236" s="807" t="str">
        <f>A236</f>
        <v>昼休み（12：30～13：30）</v>
      </c>
      <c r="AA236" s="768"/>
      <c r="AB236" s="768" t="s">
        <v>222</v>
      </c>
      <c r="AC236" s="768" t="s">
        <v>222</v>
      </c>
      <c r="AD236" s="768" t="s">
        <v>222</v>
      </c>
      <c r="AE236" s="768"/>
      <c r="AF236" s="768" t="s">
        <v>222</v>
      </c>
      <c r="AG236" s="768" t="s">
        <v>222</v>
      </c>
      <c r="AH236" s="768" t="s">
        <v>222</v>
      </c>
      <c r="AI236" s="768" t="s">
        <v>222</v>
      </c>
      <c r="AJ236" s="768" t="s">
        <v>222</v>
      </c>
      <c r="AK236" s="768" t="s">
        <v>222</v>
      </c>
      <c r="AL236" s="768" t="s">
        <v>222</v>
      </c>
      <c r="AM236" s="768" t="s">
        <v>222</v>
      </c>
      <c r="AN236" s="768" t="s">
        <v>222</v>
      </c>
      <c r="AO236" s="768" t="s">
        <v>222</v>
      </c>
      <c r="AP236" s="768" t="s">
        <v>222</v>
      </c>
      <c r="AQ236" s="768"/>
      <c r="AR236" s="768"/>
      <c r="AS236" s="768" t="s">
        <v>222</v>
      </c>
      <c r="AT236" s="768" t="s">
        <v>222</v>
      </c>
      <c r="AU236" s="768" t="s">
        <v>222</v>
      </c>
      <c r="AV236" s="768" t="s">
        <v>222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657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W238" s="657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W239" s="65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大学校祭準備</v>
      </c>
      <c r="D240" s="806"/>
      <c r="E240" s="823" t="str">
        <f>VLOOKUP($C227,'2025年度(2年後期)'!$B$5:$N$207,COLUMN('2025年度(2年後期)'!$G$5),0)&amp;""</f>
        <v>大学校祭準備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助産学実習Ⅰ</v>
      </c>
      <c r="L240" s="824"/>
      <c r="M240" s="822" t="str">
        <f>VLOOKUP($C227,'2025年度(M1後期)'!$B$5:$N$207,COLUMN('2025年度(M1後期)'!$G$5),0)&amp;""</f>
        <v>看護統計学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634" t="s">
        <v>252</v>
      </c>
      <c r="W240" s="657"/>
      <c r="Z240" s="807" t="str">
        <f>A240</f>
        <v>３時限（13：30～15：00）</v>
      </c>
      <c r="AA240" s="768"/>
      <c r="AB240" s="768" t="s">
        <v>222</v>
      </c>
      <c r="AC240" s="768" t="s">
        <v>222</v>
      </c>
      <c r="AD240" s="768" t="s">
        <v>222</v>
      </c>
      <c r="AE240" s="768"/>
      <c r="AF240" s="768" t="s">
        <v>222</v>
      </c>
      <c r="AG240" s="768" t="s">
        <v>222</v>
      </c>
      <c r="AH240" s="768" t="s">
        <v>222</v>
      </c>
      <c r="AI240" s="768" t="s">
        <v>222</v>
      </c>
      <c r="AJ240" s="768" t="s">
        <v>222</v>
      </c>
      <c r="AK240" s="768" t="s">
        <v>222</v>
      </c>
      <c r="AL240" s="768" t="s">
        <v>222</v>
      </c>
      <c r="AM240" s="768" t="s">
        <v>222</v>
      </c>
      <c r="AN240" s="768" t="s">
        <v>222</v>
      </c>
      <c r="AO240" s="768" t="s">
        <v>222</v>
      </c>
      <c r="AP240" s="768" t="s">
        <v>222</v>
      </c>
      <c r="AQ240" s="768"/>
      <c r="AR240" s="768"/>
      <c r="AS240" s="768" t="s">
        <v>222</v>
      </c>
      <c r="AT240" s="768" t="s">
        <v>222</v>
      </c>
      <c r="AU240" s="768" t="s">
        <v>222</v>
      </c>
      <c r="AV240" s="768" t="s">
        <v>222</v>
      </c>
      <c r="AW240" s="768" t="s">
        <v>246</v>
      </c>
      <c r="AX240" s="768" t="s">
        <v>246</v>
      </c>
      <c r="AY240" s="768" t="s">
        <v>246</v>
      </c>
      <c r="AZ240" s="768"/>
      <c r="BA240" s="768"/>
      <c r="BB240" s="768"/>
      <c r="BC240" s="768"/>
      <c r="BD240" s="768"/>
      <c r="BE240" s="768"/>
      <c r="BF240" s="768" t="s">
        <v>155</v>
      </c>
      <c r="BG240" s="768"/>
      <c r="BH240" s="768"/>
      <c r="BI240" s="768"/>
      <c r="BJ240" s="768" t="s">
        <v>253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柏木　公一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634" t="s">
        <v>68</v>
      </c>
      <c r="W241" s="657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　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>成人：301，302，303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情報処理室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634" t="s">
        <v>253</v>
      </c>
      <c r="W242" s="657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634" t="s">
        <v>69</v>
      </c>
      <c r="W243" s="657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大学校祭準備</v>
      </c>
      <c r="D244" s="806"/>
      <c r="E244" s="823" t="str">
        <f>VLOOKUP($C227,'2025年度(2年後期)'!$B$5:$N$207,COLUMN('2025年度(2年後期)'!$I$5),0)&amp;""</f>
        <v>大学校祭準備</v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>助産学実習Ⅰ</v>
      </c>
      <c r="L244" s="824"/>
      <c r="M244" s="822" t="str">
        <f>VLOOKUP($C227,'2025年度(M1後期)'!$B$5:$N$207,COLUMN('2025年度(M1後期)'!$I$5),0)&amp;""</f>
        <v>看護統計学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W244" s="657"/>
      <c r="Z244" s="807" t="str">
        <f>A244</f>
        <v>４時限（15：10～16：40）</v>
      </c>
      <c r="AA244" s="768"/>
      <c r="AB244" s="768" t="s">
        <v>222</v>
      </c>
      <c r="AC244" s="768" t="s">
        <v>222</v>
      </c>
      <c r="AD244" s="768" t="s">
        <v>222</v>
      </c>
      <c r="AE244" s="768"/>
      <c r="AF244" s="768" t="s">
        <v>222</v>
      </c>
      <c r="AG244" s="768" t="s">
        <v>222</v>
      </c>
      <c r="AH244" s="768" t="s">
        <v>222</v>
      </c>
      <c r="AI244" s="768" t="s">
        <v>222</v>
      </c>
      <c r="AJ244" s="768" t="s">
        <v>222</v>
      </c>
      <c r="AK244" s="768" t="s">
        <v>222</v>
      </c>
      <c r="AL244" s="768" t="s">
        <v>222</v>
      </c>
      <c r="AM244" s="768" t="s">
        <v>222</v>
      </c>
      <c r="AN244" s="768" t="s">
        <v>222</v>
      </c>
      <c r="AO244" s="768" t="s">
        <v>222</v>
      </c>
      <c r="AP244" s="768" t="s">
        <v>222</v>
      </c>
      <c r="AQ244" s="768"/>
      <c r="AR244" s="768"/>
      <c r="AS244" s="768" t="s">
        <v>222</v>
      </c>
      <c r="AT244" s="768" t="s">
        <v>222</v>
      </c>
      <c r="AU244" s="768" t="s">
        <v>222</v>
      </c>
      <c r="AV244" s="768" t="s">
        <v>222</v>
      </c>
      <c r="AW244" s="768" t="s">
        <v>246</v>
      </c>
      <c r="AX244" s="768" t="s">
        <v>246</v>
      </c>
      <c r="AY244" s="768" t="s">
        <v>246</v>
      </c>
      <c r="AZ244" s="768"/>
      <c r="BA244" s="768"/>
      <c r="BB244" s="768"/>
      <c r="BC244" s="768"/>
      <c r="BD244" s="768"/>
      <c r="BE244" s="768"/>
      <c r="BF244" s="768" t="s">
        <v>155</v>
      </c>
      <c r="BG244" s="768"/>
      <c r="BH244" s="768"/>
      <c r="BI244" s="768"/>
      <c r="BJ244" s="768" t="s">
        <v>253</v>
      </c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柏木　公一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W245" s="657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　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>成人：301，302，303</v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情報処理室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W246" s="657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W247" s="657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>大学校祭準備</v>
      </c>
      <c r="D248" s="806"/>
      <c r="E248" s="823" t="str">
        <f>VLOOKUP($C227,'2025年度(2年後期)'!$B$5:$N$207,COLUMN('2025年度(2年後期)'!$K$5),0)&amp;""</f>
        <v>大学校祭準備</v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助産学実習Ⅰ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607" t="s">
        <v>94</v>
      </c>
      <c r="W248" s="657"/>
      <c r="X248" s="638" t="s">
        <v>254</v>
      </c>
      <c r="Y248" s="471" t="s">
        <v>89</v>
      </c>
      <c r="Z248" s="807" t="str">
        <f>A248</f>
        <v>５時限（16：50～18：20）</v>
      </c>
      <c r="AA248" s="768"/>
      <c r="AB248" s="768" t="s">
        <v>222</v>
      </c>
      <c r="AC248" s="768" t="s">
        <v>222</v>
      </c>
      <c r="AD248" s="768" t="s">
        <v>222</v>
      </c>
      <c r="AE248" s="768"/>
      <c r="AF248" s="768" t="s">
        <v>222</v>
      </c>
      <c r="AG248" s="768" t="s">
        <v>222</v>
      </c>
      <c r="AH248" s="768" t="s">
        <v>222</v>
      </c>
      <c r="AI248" s="768" t="s">
        <v>222</v>
      </c>
      <c r="AJ248" s="768" t="s">
        <v>222</v>
      </c>
      <c r="AK248" s="768" t="s">
        <v>222</v>
      </c>
      <c r="AL248" s="768" t="s">
        <v>222</v>
      </c>
      <c r="AM248" s="768" t="s">
        <v>222</v>
      </c>
      <c r="AN248" s="768" t="s">
        <v>222</v>
      </c>
      <c r="AO248" s="768" t="s">
        <v>222</v>
      </c>
      <c r="AP248" s="768" t="s">
        <v>222</v>
      </c>
      <c r="AQ248" s="768"/>
      <c r="AR248" s="768"/>
      <c r="AS248" s="768" t="s">
        <v>222</v>
      </c>
      <c r="AT248" s="768" t="s">
        <v>222</v>
      </c>
      <c r="AU248" s="768" t="s">
        <v>222</v>
      </c>
      <c r="AV248" s="768" t="s">
        <v>222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 t="s">
        <v>139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607" t="s">
        <v>141</v>
      </c>
      <c r="W249" s="657"/>
      <c r="X249" s="638" t="s">
        <v>255</v>
      </c>
      <c r="Y249" s="471" t="s">
        <v>92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>　</v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607" t="s">
        <v>139</v>
      </c>
      <c r="W250" s="657"/>
      <c r="X250" s="638" t="s">
        <v>256</v>
      </c>
      <c r="Y250" s="471" t="s">
        <v>95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45941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45941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　</v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559" t="s">
        <v>258</v>
      </c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 t="s">
        <v>259</v>
      </c>
      <c r="BB253" s="768" t="s">
        <v>259</v>
      </c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582" t="s">
        <v>259</v>
      </c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　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584" t="s">
        <v>260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584" t="s">
        <v>261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>　</v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584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 t="s">
        <v>259</v>
      </c>
      <c r="BB257" s="768" t="s">
        <v>259</v>
      </c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584" t="s">
        <v>115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>　</v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56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583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　</v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　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>　</v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>　</v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>　</v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>　</v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45942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45942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　</v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　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　</v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　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>　</v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U290" s="20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20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>　</v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20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2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>　</v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U294" s="582" t="s">
        <v>262</v>
      </c>
      <c r="Z294" s="807" t="str">
        <f>A294</f>
        <v>４時限（15：10～16：40）</v>
      </c>
      <c r="AA294" s="768"/>
      <c r="AB294" s="768"/>
      <c r="AC294" s="768"/>
      <c r="AD294" s="768" t="s">
        <v>263</v>
      </c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U295" s="582" t="s">
        <v>263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>　</v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U296" s="582" t="s">
        <v>264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U297" s="582" t="s">
        <v>265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>　</v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582"/>
      <c r="Z298" s="807" t="str">
        <f>A298</f>
        <v>５時限（16：50～18：20）</v>
      </c>
      <c r="AA298" s="768"/>
      <c r="AB298" s="768"/>
      <c r="AC298" s="768"/>
      <c r="AD298" s="768" t="s">
        <v>263</v>
      </c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582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>　</v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582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593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45943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45943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>　</v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36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>　</v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>　</v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>　</v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　</v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　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55"/>
      <c r="D318" s="856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　</v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　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55"/>
      <c r="D322" s="856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>　</v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>　</v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45944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45944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人体の構造と機能Ⅳ</v>
      </c>
      <c r="D328" s="796"/>
      <c r="E328" s="795" t="str">
        <f>VLOOKUP($C327,'2025年度(2年後期)'!$B$5:$N$207,COLUMN('2025年度(2年後期)'!$C$5),0)&amp;""</f>
        <v>生活援助論Ⅳ(ABCD)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助産学実習Ⅰ</v>
      </c>
      <c r="L328" s="794"/>
      <c r="M328" s="79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>成育看護学演習Ｂ
感染管理看護学演習Ｂ
成人看護学演習Ｂ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646" t="s">
        <v>161</v>
      </c>
      <c r="V328" s="634" t="s">
        <v>99</v>
      </c>
      <c r="W328" s="660" t="s">
        <v>100</v>
      </c>
      <c r="X328" s="596" t="s">
        <v>207</v>
      </c>
      <c r="Z328" s="818" t="str">
        <f>A328</f>
        <v xml:space="preserve">１時限（09：20～10：50） </v>
      </c>
      <c r="AA328" s="768" t="s">
        <v>103</v>
      </c>
      <c r="AB328" s="768"/>
      <c r="AC328" s="768"/>
      <c r="AD328" s="768" t="s">
        <v>104</v>
      </c>
      <c r="AE328" s="768"/>
      <c r="AF328" s="768"/>
      <c r="AG328" s="768" t="s">
        <v>234</v>
      </c>
      <c r="AH328" s="768" t="s">
        <v>234</v>
      </c>
      <c r="AI328" s="768"/>
      <c r="AJ328" s="768"/>
      <c r="AK328" s="768"/>
      <c r="AL328" s="768" t="s">
        <v>234</v>
      </c>
      <c r="AM328" s="768" t="s">
        <v>164</v>
      </c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 t="s">
        <v>266</v>
      </c>
      <c r="BB328" s="768"/>
      <c r="BC328" s="768"/>
      <c r="BD328" s="768"/>
      <c r="BE328" s="768"/>
      <c r="BF328" s="768"/>
      <c r="BG328" s="768"/>
      <c r="BH328" s="768"/>
      <c r="BI328" s="768"/>
      <c r="BJ328" s="768" t="s">
        <v>186</v>
      </c>
      <c r="BK328" s="857"/>
      <c r="BL328" s="857" t="s">
        <v>225</v>
      </c>
      <c r="BM328" s="857" t="s">
        <v>179</v>
      </c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本間　典子</v>
      </c>
      <c r="D329" s="789"/>
      <c r="E329" s="790" t="str">
        <f>IFERROR(VLOOKUP(E328,科目・教員!$A$2:$B$349,2,0),"")</f>
        <v>矢富　有見子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647" t="s">
        <v>169</v>
      </c>
      <c r="V329" s="634" t="s">
        <v>187</v>
      </c>
      <c r="W329" s="660" t="s">
        <v>180</v>
      </c>
      <c r="X329" s="596" t="s">
        <v>225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>201･202･基礎実</v>
      </c>
      <c r="F330" s="789"/>
      <c r="G330" s="790" t="str">
        <f>VLOOKUP($C327,'2025年度(3年後期)'!$B$5:$N$207,COLUMN('2025年度(3年後期)'!$C$5)+1,0)&amp;""</f>
        <v>在宅:在宅実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>成育:別途指定
感染:別途指定
成人:別途指定</v>
      </c>
      <c r="R330" s="789"/>
      <c r="S330" s="809" t="str">
        <f>VLOOKUP($C327,'2025年度(D23後期)'!$B$5:$N$207,COLUMN('2025年度(D23後期)'!$C$5)+1,0)&amp;""</f>
        <v/>
      </c>
      <c r="T330" s="789"/>
      <c r="U330" s="647" t="s">
        <v>171</v>
      </c>
      <c r="V330" s="634" t="s">
        <v>186</v>
      </c>
      <c r="W330" s="660" t="s">
        <v>181</v>
      </c>
      <c r="X330" s="596" t="s">
        <v>239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647" t="s">
        <v>172</v>
      </c>
      <c r="V331" s="634" t="s">
        <v>69</v>
      </c>
      <c r="W331" s="660" t="s">
        <v>179</v>
      </c>
      <c r="X331" s="596" t="s">
        <v>42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生命倫理</v>
      </c>
      <c r="D332" s="796"/>
      <c r="E332" s="795" t="str">
        <f>VLOOKUP($C327,'2025年度(2年後期)'!$B$5:$N$207,COLUMN('2025年度(2年後期)'!$E$5),0)&amp;""</f>
        <v>生活援助論Ⅳ(ABCD)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助産学実習Ⅰ</v>
      </c>
      <c r="L332" s="794"/>
      <c r="M332" s="80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>成育看護学演習Ｂ
感染管理看護学演習Ｂ
成人看護学演習Ｂ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Y332" s="600" t="s">
        <v>65</v>
      </c>
      <c r="Z332" s="807" t="str">
        <f>A332</f>
        <v>２時限（11：00～12：30）</v>
      </c>
      <c r="AA332" s="768" t="s">
        <v>267</v>
      </c>
      <c r="AB332" s="768"/>
      <c r="AC332" s="768"/>
      <c r="AD332" s="768" t="s">
        <v>104</v>
      </c>
      <c r="AE332" s="768"/>
      <c r="AF332" s="768"/>
      <c r="AG332" s="768" t="s">
        <v>234</v>
      </c>
      <c r="AH332" s="768" t="s">
        <v>234</v>
      </c>
      <c r="AI332" s="768"/>
      <c r="AJ332" s="768"/>
      <c r="AK332" s="768"/>
      <c r="AL332" s="768" t="s">
        <v>234</v>
      </c>
      <c r="AM332" s="768" t="s">
        <v>164</v>
      </c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 t="s">
        <v>266</v>
      </c>
      <c r="BB332" s="768"/>
      <c r="BC332" s="768"/>
      <c r="BD332" s="768"/>
      <c r="BE332" s="768"/>
      <c r="BF332" s="768"/>
      <c r="BG332" s="768"/>
      <c r="BH332" s="768"/>
      <c r="BI332" s="768" t="s">
        <v>219</v>
      </c>
      <c r="BJ332" s="768" t="s">
        <v>186</v>
      </c>
      <c r="BK332" s="857" t="s">
        <v>192</v>
      </c>
      <c r="BL332" s="857" t="s">
        <v>225</v>
      </c>
      <c r="BM332" s="857" t="s">
        <v>198</v>
      </c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小島　優子</v>
      </c>
      <c r="D333" s="789"/>
      <c r="E333" s="790" t="str">
        <f>IFERROR(VLOOKUP(E332,科目・教員!$A$2:$B$349,2,0),"")</f>
        <v>矢富　有見子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642" t="s">
        <v>268</v>
      </c>
      <c r="Y333" s="600" t="s">
        <v>269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>201･202･基礎実</v>
      </c>
      <c r="F334" s="789"/>
      <c r="G334" s="790" t="str">
        <f>VLOOKUP($C327,'2025年度(3年後期)'!$B$5:$N$207,COLUMN('2025年度(3年後期)'!$E$5)+1,0)&amp;""</f>
        <v>在宅:在宅実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>成育:別途指定
感染:別途指定
成人:別途指定</v>
      </c>
      <c r="R334" s="789"/>
      <c r="S334" s="809" t="str">
        <f>VLOOKUP($C327,'2025年度(D23後期)'!$B$5:$N$207,COLUMN('2025年度(D23後期)'!$E$5)+1,0)&amp;""</f>
        <v/>
      </c>
      <c r="T334" s="789"/>
      <c r="U334" s="642" t="s">
        <v>193</v>
      </c>
      <c r="Y334" s="600" t="s">
        <v>198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642" t="s">
        <v>192</v>
      </c>
      <c r="Y335" s="600" t="s">
        <v>181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642" t="s">
        <v>182</v>
      </c>
      <c r="X336" s="65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 t="s">
        <v>192</v>
      </c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X337" s="65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X338" s="65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X339" s="65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疾病･病態論Ⅰ</v>
      </c>
      <c r="D340" s="806"/>
      <c r="E340" s="823" t="str">
        <f>VLOOKUP($C327,'2025年度(2年後期)'!$B$5:$N$207,COLUMN('2025年度(2年後期)'!$G$5),0)&amp;""</f>
        <v>母性看護援助論Ⅰ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助産学実習Ⅰ</v>
      </c>
      <c r="L340" s="824"/>
      <c r="M340" s="822" t="str">
        <f>VLOOKUP($C327,'2025年度(M1後期)'!$B$5:$N$207,COLUMN('2025年度(M1後期)'!$G$5),0)&amp;""</f>
        <v>がん看護学演習Ａ－Ⅱ
成育看護学演習Ａ－Ⅰ
感染症学特論
感染症学演習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>量的看護学研究法</v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W340" s="691" t="s">
        <v>129</v>
      </c>
      <c r="X340" s="658"/>
      <c r="Z340" s="807" t="str">
        <f>A340</f>
        <v>３時限（13：30～15：00）</v>
      </c>
      <c r="AA340" s="768" t="s">
        <v>185</v>
      </c>
      <c r="AB340" s="768"/>
      <c r="AC340" s="768"/>
      <c r="AD340" s="768" t="s">
        <v>104</v>
      </c>
      <c r="AE340" s="768"/>
      <c r="AF340" s="768"/>
      <c r="AG340" s="768" t="s">
        <v>184</v>
      </c>
      <c r="AH340" s="768"/>
      <c r="AI340" s="768"/>
      <c r="AJ340" s="768"/>
      <c r="AK340" s="768"/>
      <c r="AL340" s="768"/>
      <c r="AM340" s="768" t="s">
        <v>164</v>
      </c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 t="s">
        <v>197</v>
      </c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 t="s">
        <v>270</v>
      </c>
      <c r="BL340" s="857" t="s">
        <v>225</v>
      </c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水野　正之</v>
      </c>
      <c r="D341" s="809"/>
      <c r="E341" s="813" t="str">
        <f>IFERROR(VLOOKUP(E340,科目・教員!$A$2:$B$349,2,0),"")</f>
        <v>日置　智華子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>柏木　公一</v>
      </c>
      <c r="R341" s="809"/>
      <c r="S341" s="814" t="str">
        <f>IFERROR(VLOOKUP(S340,科目・教員!$A$2:$B$349,2,0),"")</f>
        <v/>
      </c>
      <c r="T341" s="809"/>
      <c r="U341" s="21"/>
      <c r="W341" s="691" t="s">
        <v>193</v>
      </c>
      <c r="X341" s="65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>在宅:在宅実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がん:別途指定
成育:別途指定
感染特論:別途指定
感染演習:別途指定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>臨床講義室1</v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W342" s="691" t="s">
        <v>270</v>
      </c>
      <c r="X342" s="65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W343" s="691" t="s">
        <v>182</v>
      </c>
      <c r="X343" s="65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>インフルエンザ①
15:00～16:10</v>
      </c>
      <c r="D344" s="806"/>
      <c r="E344" s="823" t="str">
        <f>VLOOKUP($C327,'2025年度(2年後期)'!$B$5:$N$207,COLUMN('2025年度(2年後期)'!$I$5),0)&amp;""</f>
        <v>インフルエンザ①
15:00～16:10</v>
      </c>
      <c r="F344" s="806"/>
      <c r="G344" s="823" t="str">
        <f>VLOOKUP($C327,'2025年度(3年後期)'!$B$5:$N$207,COLUMN('2025年度(3年後期)'!$I$5),0)&amp;""</f>
        <v>領域別実習
(インフルエンザ①)</v>
      </c>
      <c r="H344" s="806"/>
      <c r="I344" s="823" t="str">
        <f>VLOOKUP($C327,'2025年度(4年後期)'!$B$5:$N$206,COLUMN('2025年度(4年後期)'!$I$5),0)&amp;""</f>
        <v>インフルエンザ①
15:00～16:10</v>
      </c>
      <c r="J344" s="806"/>
      <c r="K344" s="824" t="str">
        <f>VLOOKUP($C327,'2025年度(助産後期)'!$B$5:$N$207,COLUMN('2025年度(助産後期)'!$I$5),0)&amp;""</f>
        <v>助産学実習Ⅰ</v>
      </c>
      <c r="L344" s="824"/>
      <c r="M344" s="822" t="str">
        <f>VLOOKUP($C327,'2025年度(M1後期)'!$B$5:$N$207,COLUMN('2025年度(M1後期)'!$I$5),0)&amp;""</f>
        <v>がん看護学演習Ａ－Ⅱ
成育看護学演習Ａ－Ⅰ
感染症学特論
感染症学演習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>量的看護学研究法</v>
      </c>
      <c r="R344" s="806"/>
      <c r="S344" s="824" t="str">
        <f>VLOOKUP($C327,'2025年度(D23後期)'!$B$5:$N$207,COLUMN('2025年度(D23後期)'!$I$5),0)&amp;""</f>
        <v>特別研究</v>
      </c>
      <c r="T344" s="806"/>
      <c r="U344" s="470" t="s">
        <v>81</v>
      </c>
      <c r="W344" s="690" t="s">
        <v>81</v>
      </c>
      <c r="X344" s="65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 t="s">
        <v>164</v>
      </c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 t="s">
        <v>197</v>
      </c>
      <c r="BB344" s="768"/>
      <c r="BC344" s="768"/>
      <c r="BD344" s="768"/>
      <c r="BE344" s="768"/>
      <c r="BF344" s="768"/>
      <c r="BG344" s="768"/>
      <c r="BH344" s="768"/>
      <c r="BI344" s="768"/>
      <c r="BJ344" s="768" t="s">
        <v>271</v>
      </c>
      <c r="BK344" s="857" t="s">
        <v>124</v>
      </c>
      <c r="BL344" s="857" t="s">
        <v>225</v>
      </c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>柏木　公一</v>
      </c>
      <c r="R345" s="809"/>
      <c r="S345" s="814" t="str">
        <f>IFERROR(VLOOKUP(S344,科目・教員!$A$2:$B$349,2,0),"")</f>
        <v/>
      </c>
      <c r="T345" s="809"/>
      <c r="U345" s="470" t="s">
        <v>193</v>
      </c>
      <c r="W345" s="690" t="s">
        <v>193</v>
      </c>
      <c r="X345" s="65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>　</v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がん:別途指定
成育:別途指定
感染特論:別途指定
感染演習:別途指定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>臨床講義室1</v>
      </c>
      <c r="R346" s="809"/>
      <c r="S346" s="814" t="str">
        <f>VLOOKUP($C327,'2025年度(D23後期)'!$B$5:$N$207,COLUMN('2025年度(D23後期)'!$I$5)+1,0)&amp;""</f>
        <v/>
      </c>
      <c r="T346" s="809"/>
      <c r="U346" s="468" t="s">
        <v>271</v>
      </c>
      <c r="W346" s="690" t="s">
        <v>124</v>
      </c>
      <c r="X346" s="65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 t="s">
        <v>69</v>
      </c>
      <c r="W347" s="690" t="s">
        <v>152</v>
      </c>
      <c r="X347" s="65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　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助産学実習Ⅰ</v>
      </c>
      <c r="L348" s="824"/>
      <c r="M348" s="822" t="str">
        <f>VLOOKUP($C327,'2025年度(M1後期)'!$B$5:$N$207,COLUMN('2025年度(M1後期)'!$K$5),0)&amp;""</f>
        <v>感染症学特論
感染症学演習</v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561" t="s">
        <v>94</v>
      </c>
      <c r="X348" s="658"/>
      <c r="Y348" s="693" t="s">
        <v>272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 t="s">
        <v>164</v>
      </c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 t="s">
        <v>273</v>
      </c>
      <c r="BJ348" s="768"/>
      <c r="BK348" s="857"/>
      <c r="BL348" s="857" t="s">
        <v>225</v>
      </c>
      <c r="BM348" s="857"/>
      <c r="BN348" s="768"/>
      <c r="BO348" s="768" t="s">
        <v>274</v>
      </c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561" t="s">
        <v>275</v>
      </c>
      <c r="X349" s="658"/>
      <c r="Y349" s="693" t="s">
        <v>276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　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>感染特論:別途指定
感染演習:別途指定</v>
      </c>
      <c r="N350" s="809"/>
      <c r="O350" s="814" t="str">
        <f>VLOOKUP($C327,'2025年度(M1後期)'!$B$5:$N$207,COLUMN('2025年度(M1後期)'!$K$5)+1,0)&amp;""</f>
        <v>感染特論:別途指定
感染演習:別途指定</v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561" t="s">
        <v>273</v>
      </c>
      <c r="X350" s="658"/>
      <c r="Y350" s="693" t="s">
        <v>277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562" t="s">
        <v>86</v>
      </c>
      <c r="V351" s="19"/>
      <c r="W351" s="19"/>
      <c r="X351" s="683"/>
      <c r="Y351" s="694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45945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45945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>人体の構造と機能Ⅲ</v>
      </c>
      <c r="D353" s="796"/>
      <c r="E353" s="795" t="str">
        <f>VLOOKUP($C352,'2025年度(2年後期)'!$B$5:$N$207,COLUMN('2025年度(2年後期)'!$C$5),0)&amp;""</f>
        <v>老年看護学概論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>助産学実習Ⅰ</v>
      </c>
      <c r="L353" s="794"/>
      <c r="M353" s="793" t="str">
        <f>VLOOKUP($C352,'2025年度(M1後期)'!$B$5:$N$207,COLUMN('2025年度(M1後期)'!$C$5),0)&amp;""</f>
        <v>看護情報・管理学演習Ａ－Ⅰ
成育看護学演習Ａ－Ⅳ(母性)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>看護教育学演習Ｂ</v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V353" s="646" t="s">
        <v>161</v>
      </c>
      <c r="X353" s="675" t="s">
        <v>278</v>
      </c>
      <c r="Z353" s="818" t="str">
        <f>A353</f>
        <v xml:space="preserve">１時限（09：20～10：50） </v>
      </c>
      <c r="AA353" s="768" t="s">
        <v>75</v>
      </c>
      <c r="AB353" s="768"/>
      <c r="AC353" s="768"/>
      <c r="AD353" s="768"/>
      <c r="AE353" s="768"/>
      <c r="AF353" s="768"/>
      <c r="AG353" s="768" t="s">
        <v>200</v>
      </c>
      <c r="AH353" s="768"/>
      <c r="AI353" s="768"/>
      <c r="AJ353" s="768"/>
      <c r="AK353" s="768"/>
      <c r="AL353" s="768"/>
      <c r="AM353" s="768" t="s">
        <v>164</v>
      </c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 t="s">
        <v>279</v>
      </c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 t="s">
        <v>280</v>
      </c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>本間　典子</v>
      </c>
      <c r="D354" s="789"/>
      <c r="E354" s="790" t="str">
        <f>IFERROR(VLOOKUP(E353,科目・教員!$A$2:$B$349,2,0),"")</f>
        <v>綿貫　成明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>池田　真弓</v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V354" s="647" t="s">
        <v>169</v>
      </c>
      <c r="X354" s="676" t="s">
        <v>281</v>
      </c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>101</v>
      </c>
      <c r="D355" s="789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情報:別途指定
成育:別途指定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>別途指定</v>
      </c>
      <c r="R355" s="789"/>
      <c r="S355" s="809" t="str">
        <f>VLOOKUP($C352,'2025年度(D23後期)'!$B$5:$N$207,COLUMN('2025年度(D23後期)'!$C$5)+1,0)&amp;""</f>
        <v/>
      </c>
      <c r="T355" s="789"/>
      <c r="V355" s="647" t="s">
        <v>171</v>
      </c>
      <c r="X355" s="675" t="s">
        <v>280</v>
      </c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V356" s="647" t="s">
        <v>172</v>
      </c>
      <c r="X356" s="675" t="s">
        <v>194</v>
      </c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疫学・保健統計学Ⅱ</v>
      </c>
      <c r="D357" s="796"/>
      <c r="E357" s="795" t="str">
        <f>VLOOKUP($C352,'2025年度(2年後期)'!$B$5:$N$207,COLUMN('2025年度(2年後期)'!$E$5),0)&amp;""</f>
        <v>成人看護援助論Ⅱ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>助産学実習Ⅰ</v>
      </c>
      <c r="L357" s="794"/>
      <c r="M357" s="805" t="str">
        <f>VLOOKUP($C352,'2025年度(M1後期)'!$B$5:$N$207,COLUMN('2025年度(M1後期)'!$E$5),0)&amp;""</f>
        <v>看護情報・管理学演習Ａ－Ⅰ
成育看護学演習Ａ－Ⅳ(母性)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>看護教育学演習Ｂ</v>
      </c>
      <c r="R357" s="796"/>
      <c r="S357" s="806" t="str">
        <f>VLOOKUP($C352,'2025年度(D23後期)'!$B$5:$N$207,COLUMN('2025年度(D23後期)'!$E$5),0)&amp;""</f>
        <v>特別研究</v>
      </c>
      <c r="T357" s="796"/>
      <c r="X357" s="675"/>
      <c r="Z357" s="807" t="str">
        <f>A357</f>
        <v>２時限（11：00～12：30）</v>
      </c>
      <c r="AA357" s="768" t="s">
        <v>218</v>
      </c>
      <c r="AB357" s="768"/>
      <c r="AC357" s="768"/>
      <c r="AD357" s="768"/>
      <c r="AE357" s="768"/>
      <c r="AF357" s="768"/>
      <c r="AG357" s="768" t="s">
        <v>76</v>
      </c>
      <c r="AH357" s="768"/>
      <c r="AI357" s="768"/>
      <c r="AJ357" s="768"/>
      <c r="AK357" s="768"/>
      <c r="AL357" s="768"/>
      <c r="AM357" s="768" t="s">
        <v>164</v>
      </c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 t="s">
        <v>279</v>
      </c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857" t="s">
        <v>280</v>
      </c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柏木　公一</v>
      </c>
      <c r="D358" s="789"/>
      <c r="E358" s="790" t="str">
        <f>IFERROR(VLOOKUP(E357,科目・教員!$A$2:$B$349,2,0),"")</f>
        <v>藤澤　雄太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>池田　真弓</v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X358" s="675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858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情報:別途指定
成育:別途指定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>別途指定</v>
      </c>
      <c r="R359" s="789"/>
      <c r="S359" s="809" t="str">
        <f>VLOOKUP($C352,'2025年度(D23後期)'!$B$5:$N$207,COLUMN('2025年度(D23後期)'!$E$5)+1,0)&amp;""</f>
        <v/>
      </c>
      <c r="T359" s="789"/>
      <c r="X359" s="675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858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X360" s="675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859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食と健康</v>
      </c>
      <c r="D365" s="806"/>
      <c r="E365" s="823" t="str">
        <f>VLOOKUP($C352,'2025年度(2年後期)'!$B$5:$N$207,COLUMN('2025年度(2年後期)'!$G$5),0)&amp;""</f>
        <v>小児看護学概論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>助産学実習Ⅰ</v>
      </c>
      <c r="L365" s="824"/>
      <c r="M365" s="822" t="str">
        <f>VLOOKUP($C352,'2025年度(M1後期)'!$B$5:$N$207,COLUMN('2025年度(M1後期)'!$G$5),0)&amp;""</f>
        <v>成人看護学演習Ａ－Ⅰ</v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7" t="str">
        <f>A365</f>
        <v>３時限（13：30～15：00）</v>
      </c>
      <c r="AA365" s="768" t="s">
        <v>121</v>
      </c>
      <c r="AB365" s="768"/>
      <c r="AC365" s="768"/>
      <c r="AD365" s="768"/>
      <c r="AE365" s="768"/>
      <c r="AF365" s="768"/>
      <c r="AG365" s="768" t="s">
        <v>189</v>
      </c>
      <c r="AH365" s="768" t="s">
        <v>283</v>
      </c>
      <c r="AI365" s="768"/>
      <c r="AJ365" s="768"/>
      <c r="AK365" s="768"/>
      <c r="AL365" s="768"/>
      <c r="AM365" s="768" t="s">
        <v>164</v>
      </c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 t="s">
        <v>165</v>
      </c>
      <c r="AX365" s="768"/>
      <c r="AY365" s="768"/>
      <c r="AZ365" s="768"/>
      <c r="BA365" s="768" t="s">
        <v>198</v>
      </c>
      <c r="BB365" s="768"/>
      <c r="BC365" s="768"/>
      <c r="BD365" s="768"/>
      <c r="BE365" s="768"/>
      <c r="BF365" s="768"/>
      <c r="BG365" s="768"/>
      <c r="BH365" s="768"/>
      <c r="BI365" s="768" t="s">
        <v>224</v>
      </c>
      <c r="BJ365" s="768"/>
      <c r="BK365" s="857" t="s">
        <v>177</v>
      </c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本間　典子</v>
      </c>
      <c r="D366" s="809"/>
      <c r="E366" s="813" t="str">
        <f>IFERROR(VLOOKUP(E365,科目・教員!$A$2:$B$349,2,0),"")</f>
        <v>来生　奈巳子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>池田　真弓</v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>別途指定</v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人間関係論</v>
      </c>
      <c r="D369" s="806"/>
      <c r="E369" s="823" t="str">
        <f>VLOOKUP($C352,'2025年度(2年後期)'!$B$5:$N$207,COLUMN('2025年度(2年後期)'!$I$5),0)&amp;""</f>
        <v>薬物療法と看護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>助産学実習Ⅰ</v>
      </c>
      <c r="L369" s="824"/>
      <c r="M369" s="822" t="str">
        <f>VLOOKUP($C352,'2025年度(M1後期)'!$B$5:$N$207,COLUMN('2025年度(M1後期)'!$I$5),0)&amp;""</f>
        <v>成人看護学演習Ａ－Ⅰ</v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82"/>
      <c r="V369" s="471" t="s">
        <v>81</v>
      </c>
      <c r="W369" s="582" t="s">
        <v>81</v>
      </c>
      <c r="Z369" s="807" t="str">
        <f>A369</f>
        <v>４時限（15：10～16：40）</v>
      </c>
      <c r="AA369" s="768" t="s">
        <v>196</v>
      </c>
      <c r="AB369" s="768"/>
      <c r="AC369" s="768"/>
      <c r="AD369" s="768"/>
      <c r="AE369" s="768"/>
      <c r="AF369" s="768"/>
      <c r="AG369" s="768" t="s">
        <v>244</v>
      </c>
      <c r="AH369" s="768" t="s">
        <v>283</v>
      </c>
      <c r="AI369" s="768"/>
      <c r="AJ369" s="768"/>
      <c r="AK369" s="768"/>
      <c r="AL369" s="768"/>
      <c r="AM369" s="768" t="s">
        <v>164</v>
      </c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857" t="s">
        <v>165</v>
      </c>
      <c r="AX369" s="768"/>
      <c r="AY369" s="768"/>
      <c r="AZ369" s="768"/>
      <c r="BA369" s="768" t="s">
        <v>198</v>
      </c>
      <c r="BB369" s="768"/>
      <c r="BC369" s="768"/>
      <c r="BD369" s="768"/>
      <c r="BE369" s="768"/>
      <c r="BF369" s="768"/>
      <c r="BG369" s="768"/>
      <c r="BH369" s="768"/>
      <c r="BI369" s="768" t="s">
        <v>84</v>
      </c>
      <c r="BJ369" s="857" t="s">
        <v>253</v>
      </c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小島　優子</v>
      </c>
      <c r="D370" s="809"/>
      <c r="E370" s="813" t="str">
        <f>IFERROR(VLOOKUP(E369,科目・教員!$A$2:$B$349,2,0),"")</f>
        <v>本間　典子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>池田　真弓</v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82"/>
      <c r="V370" s="471" t="s">
        <v>183</v>
      </c>
      <c r="W370" s="582" t="s">
        <v>68</v>
      </c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858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858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>別途指定</v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82"/>
      <c r="V371" s="471" t="s">
        <v>84</v>
      </c>
      <c r="W371" s="582" t="s">
        <v>253</v>
      </c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858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858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644"/>
      <c r="V372" s="471" t="s">
        <v>86</v>
      </c>
      <c r="W372" s="582" t="s">
        <v>69</v>
      </c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859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859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>　</v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>助産学実習Ⅰ</v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 t="s">
        <v>283</v>
      </c>
      <c r="AI373" s="768"/>
      <c r="AJ373" s="768"/>
      <c r="AK373" s="768"/>
      <c r="AL373" s="768"/>
      <c r="AM373" s="768" t="s">
        <v>164</v>
      </c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>池田　真弓</v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>　</v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45946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45946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31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>卒業研究Ⅱ</v>
      </c>
      <c r="J378" s="796"/>
      <c r="K378" s="806" t="str">
        <f>VLOOKUP($C377,'2025年度(助産後期)'!$B$5:$N$207,COLUMN('2025年度(助産後期)'!$C$5),0)&amp;""</f>
        <v>助産学実習Ⅰ</v>
      </c>
      <c r="L378" s="794"/>
      <c r="M378" s="793" t="str">
        <f>VLOOKUP($C377,'2025年度(M1後期)'!$B$5:$N$207,COLUMN('2025年度(M1後期)'!$C$5),0)&amp;""</f>
        <v>がん看護学演習Ａ－Ⅰ
感染症学特論
感染症学演習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看護情報・管理学演習Ｂ
長寿看護学演習Ｂ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646" t="s">
        <v>161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 t="s">
        <v>131</v>
      </c>
      <c r="AH378" s="768"/>
      <c r="AI378" s="768"/>
      <c r="AJ378" s="768"/>
      <c r="AK378" s="768"/>
      <c r="AL378" s="768"/>
      <c r="AM378" s="768" t="s">
        <v>164</v>
      </c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864" t="str">
        <f>IFERROR(VLOOKUP(C378,科目・教員!$A$2:$B$349,2,0),"")</f>
        <v>ﾊﾟｳﾗ･ﾍﾞﾙｳﾞｧﾝｹﾞﾙ</v>
      </c>
      <c r="D379" s="833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>各担当教員</v>
      </c>
      <c r="J379" s="789"/>
      <c r="K379" s="809" t="str">
        <f>IFERROR(VLOOKUP(K378,科目・教員!$A$2:$B$349,2,0),"")</f>
        <v>池田　真弓</v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647" t="s">
        <v>169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864" t="str">
        <f>VLOOKUP($C377,'2025年度(1年後期)'!$B$5:$N$207,COLUMN('2025年度(1年後期)'!$C$5)+1,0)&amp;""</f>
        <v>201</v>
      </c>
      <c r="D380" s="833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がん:別途指定
感染特論:別途指定
感染演習:別途指定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情報:別途指定
長寿:別途指定</v>
      </c>
      <c r="R380" s="789"/>
      <c r="S380" s="809" t="str">
        <f>VLOOKUP($C377,'2025年度(D23後期)'!$B$5:$N$207,COLUMN('2025年度(D23後期)'!$C$5)+1,0)&amp;""</f>
        <v/>
      </c>
      <c r="T380" s="789"/>
      <c r="U380" s="647" t="s">
        <v>171</v>
      </c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34" t="s">
        <v>116</v>
      </c>
      <c r="D381" s="83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647" t="s">
        <v>172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31"/>
      <c r="E382" s="795" t="str">
        <f>VLOOKUP($C377,'2025年度(2年後期)'!$B$5:$N$207,COLUMN('2025年度(2年後期)'!$E$5),0)&amp;""</f>
        <v>感染防止技術論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>助産学実習Ⅰ</v>
      </c>
      <c r="L382" s="794"/>
      <c r="M382" s="805" t="str">
        <f>VLOOKUP($C377,'2025年度(M1後期)'!$B$5:$N$207,COLUMN('2025年度(M1後期)'!$E$5),0)&amp;""</f>
        <v>がん看護学演習Ａ－Ⅰ
感染症学特論
感染症学演習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看護情報・管理学演習Ｂ
長寿看護学演習Ｂ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131</v>
      </c>
      <c r="AH382" s="768"/>
      <c r="AI382" s="768"/>
      <c r="AJ382" s="768"/>
      <c r="AK382" s="768"/>
      <c r="AL382" s="768"/>
      <c r="AM382" s="768" t="s">
        <v>164</v>
      </c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 t="s">
        <v>174</v>
      </c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864" t="str">
        <f>IFERROR(VLOOKUP(C382,科目・教員!$A$2:$B$349,2,0),"")</f>
        <v>ﾊﾟｳﾗ･ﾍﾞﾙｳﾞｧﾝｹﾞﾙ</v>
      </c>
      <c r="D383" s="833"/>
      <c r="E383" s="790" t="str">
        <f>IFERROR(VLOOKUP(E382,科目・教員!$A$2:$B$349,2,0),"")</f>
        <v>網中　眞由美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>池田　真弓</v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864" t="str">
        <f>VLOOKUP($C377,'2025年度(1年後期)'!$B$5:$N$207,COLUMN('2025年度(1年後期)'!$E$5)+1,0)&amp;""</f>
        <v>201</v>
      </c>
      <c r="D384" s="833"/>
      <c r="E384" s="790" t="str">
        <f>VLOOKUP($C377,'2025年度(2年後期)'!$B$5:$N$207,COLUMN('2025年度(2年後期)'!$E$5)+1,0)&amp;""</f>
        <v>301</v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がん:別途指定
感染特論:別途指定
感染演習:別途指定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情報:別途指定
長寿:別途指定</v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34" t="s">
        <v>116</v>
      </c>
      <c r="D385" s="835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生活援助論Ⅱ(ABCD)</v>
      </c>
      <c r="D390" s="806"/>
      <c r="E390" s="879" t="str">
        <f>VLOOKUP($C377,'2025年度(2年後期)'!$B$5:$N$207,COLUMN('2025年度(2年後期)'!$G$5),0)&amp;""</f>
        <v>英語S</v>
      </c>
      <c r="F390" s="854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>助産学実習Ⅰ</v>
      </c>
      <c r="L390" s="824"/>
      <c r="M390" s="822" t="str">
        <f>VLOOKUP($C377,'2025年度(M1後期)'!$B$5:$N$207,COLUMN('2025年度(M1後期)'!$G$5),0)&amp;""</f>
        <v>感染症学特論
感染症学演習
成育看護学特論Ａ－Ⅲ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U390" s="582" t="s">
        <v>252</v>
      </c>
      <c r="Z390" s="807" t="str">
        <f>A390</f>
        <v>３時限（13：30～15：00）</v>
      </c>
      <c r="AA390" s="768"/>
      <c r="AB390" s="768"/>
      <c r="AC390" s="768"/>
      <c r="AD390" s="768"/>
      <c r="AE390" s="768" t="s">
        <v>153</v>
      </c>
      <c r="AF390" s="768"/>
      <c r="AG390" s="768" t="s">
        <v>153</v>
      </c>
      <c r="AH390" s="768" t="s">
        <v>153</v>
      </c>
      <c r="AI390" s="768"/>
      <c r="AJ390" s="768"/>
      <c r="AK390" s="768"/>
      <c r="AL390" s="768" t="s">
        <v>153</v>
      </c>
      <c r="AM390" s="768" t="s">
        <v>164</v>
      </c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 t="s">
        <v>105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 t="s">
        <v>139</v>
      </c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森下　純子</v>
      </c>
      <c r="D391" s="809"/>
      <c r="E391" s="880" t="str">
        <f>IFERROR(VLOOKUP(E390,科目・教員!$A$2:$B$349,2,0),"")</f>
        <v>ﾊﾟｳﾗ･ﾍﾞﾙｳﾞｧﾝｹﾞﾙ</v>
      </c>
      <c r="F391" s="837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>池田　真弓</v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582" t="s">
        <v>141</v>
      </c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201･202･基礎実･成人実</v>
      </c>
      <c r="D392" s="809"/>
      <c r="E392" s="880" t="str">
        <f>VLOOKUP($C377,'2025年度(2年後期)'!$B$5:$N$207,COLUMN('2025年度(2年後期)'!$G$5)+1,0)&amp;""</f>
        <v>304</v>
      </c>
      <c r="F392" s="837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感染特論:別途指定
感染演習:別途指定
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U392" s="582" t="s">
        <v>139</v>
      </c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834" t="s">
        <v>116</v>
      </c>
      <c r="F393" s="835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582" t="s">
        <v>144</v>
      </c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生活援助論Ⅱ(ABCD)</v>
      </c>
      <c r="D394" s="806"/>
      <c r="E394" s="823" t="str">
        <f>VLOOKUP($C377,'2025年度(2年後期)'!$B$5:$N$207,COLUMN('2025年度(2年後期)'!$I$5),0)&amp;""</f>
        <v>看護基礎理論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>助産学実習Ⅰ</v>
      </c>
      <c r="L394" s="824"/>
      <c r="M394" s="822" t="str">
        <f>VLOOKUP($C377,'2025年度(M1後期)'!$B$5:$N$207,COLUMN('2025年度(M1後期)'!$I$5),0)&amp;""</f>
        <v>感染症学特論
感染症学演習
成育看護学特論Ａ－Ⅲ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 t="s">
        <v>153</v>
      </c>
      <c r="AF394" s="768"/>
      <c r="AG394" s="768" t="s">
        <v>153</v>
      </c>
      <c r="AH394" s="768" t="s">
        <v>153</v>
      </c>
      <c r="AI394" s="768"/>
      <c r="AJ394" s="768"/>
      <c r="AK394" s="768"/>
      <c r="AL394" s="768" t="s">
        <v>153</v>
      </c>
      <c r="AM394" s="768" t="s">
        <v>164</v>
      </c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 t="s">
        <v>154</v>
      </c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 t="s">
        <v>139</v>
      </c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森下　純子</v>
      </c>
      <c r="D395" s="809"/>
      <c r="E395" s="813" t="str">
        <f>IFERROR(VLOOKUP(E394,科目・教員!$A$2:$B$349,2,0),"")</f>
        <v>水野　正之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>池田　真弓</v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201･202･基礎実･成人実</v>
      </c>
      <c r="D396" s="809"/>
      <c r="E396" s="813" t="str">
        <f>VLOOKUP($C377,'2025年度(2年後期)'!$B$5:$N$207,COLUMN('2025年度(2年後期)'!$I$5)+1,0)&amp;""</f>
        <v>301</v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感染特論:別途指定
感染演習:別途指定
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55"/>
      <c r="D397" s="856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>　</v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>助産学実習Ⅰ</v>
      </c>
      <c r="L398" s="824"/>
      <c r="M398" s="822" t="str">
        <f>VLOOKUP($C377,'2025年度(M1後期)'!$B$5:$N$207,COLUMN('2025年度(M1後期)'!$K$5),0)&amp;""</f>
        <v>感染症学特論
感染症学演習</v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582" t="s">
        <v>94</v>
      </c>
      <c r="Y398" s="693" t="s">
        <v>97</v>
      </c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 t="s">
        <v>164</v>
      </c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 t="s">
        <v>67</v>
      </c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 t="s">
        <v>274</v>
      </c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>池田　真弓</v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582" t="s">
        <v>285</v>
      </c>
      <c r="Y399" s="693" t="s">
        <v>276</v>
      </c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>　</v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>感染特論:別途指定
感染演習:別途指定</v>
      </c>
      <c r="N400" s="809"/>
      <c r="O400" s="814" t="str">
        <f>VLOOKUP($C377,'2025年度(M1後期)'!$B$5:$N$207,COLUMN('2025年度(M1後期)'!$K$5)+1,0)&amp;""</f>
        <v>感染特論:別途指定
感染演習:別途指定</v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582" t="s">
        <v>67</v>
      </c>
      <c r="Y400" s="693" t="s">
        <v>277</v>
      </c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593" t="s">
        <v>113</v>
      </c>
      <c r="V401" s="19"/>
      <c r="W401" s="19"/>
      <c r="X401" s="19"/>
      <c r="Y401" s="694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45947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45947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生活援助論Ⅱ</v>
      </c>
      <c r="D403" s="796"/>
      <c r="E403" s="830" t="str">
        <f>VLOOKUP($C402,'2025年度(2年後期)'!$B$5:$N$207,COLUMN('2025年度(2年後期)'!$C$5),0)&amp;""</f>
        <v>英語Ⅳ(CD)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>卒業研究Ⅱ</v>
      </c>
      <c r="J403" s="796"/>
      <c r="K403" s="806" t="str">
        <f>VLOOKUP($C402,'2025年度(助産後期)'!$B$5:$N$207,COLUMN('2025年度(助産後期)'!$C$5),0)&amp;""</f>
        <v>助産学実習Ⅰ</v>
      </c>
      <c r="L403" s="794"/>
      <c r="M403" s="793" t="str">
        <f>VLOOKUP($C402,'2025年度(M1後期)'!$B$5:$N$207,COLUMN('2025年度(M1後期)'!$C$5),0)&amp;""</f>
        <v>看護継続教育
長寿看護学演習Ａ－Ⅰ</v>
      </c>
      <c r="N403" s="794"/>
      <c r="O403" s="795" t="str">
        <f>VLOOKUP($C402,'2025年度(M2後期)'!$B$5:$N$207,COLUMN('2025年度(M2後期)'!$C$5),0)&amp;""</f>
        <v>感染管理看護学演習Ａ－Ⅱ
特別研究</v>
      </c>
      <c r="P403" s="796"/>
      <c r="Q403" s="795" t="str">
        <f>VLOOKUP($C402,'2025年度(D1後期)'!$B$5:$N$207,COLUMN('2025年度(D1後期)'!$C$5),0)&amp;""</f>
        <v>精神看護学演習Ｂ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646" t="s">
        <v>161</v>
      </c>
      <c r="W403" s="634" t="s">
        <v>100</v>
      </c>
      <c r="Z403" s="818" t="str">
        <f>A403</f>
        <v xml:space="preserve">１時限（09：20～10：50） </v>
      </c>
      <c r="AA403" s="768" t="s">
        <v>153</v>
      </c>
      <c r="AB403" s="768"/>
      <c r="AC403" s="768"/>
      <c r="AD403" s="768"/>
      <c r="AE403" s="768"/>
      <c r="AF403" s="768"/>
      <c r="AG403" s="768" t="s">
        <v>286</v>
      </c>
      <c r="AH403" s="768"/>
      <c r="AI403" s="768"/>
      <c r="AJ403" s="768"/>
      <c r="AK403" s="768"/>
      <c r="AL403" s="768"/>
      <c r="AM403" s="768" t="s">
        <v>164</v>
      </c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 t="s">
        <v>148</v>
      </c>
      <c r="BB403" s="768" t="s">
        <v>287</v>
      </c>
      <c r="BC403" s="768"/>
      <c r="BD403" s="768"/>
      <c r="BE403" s="768"/>
      <c r="BF403" s="768"/>
      <c r="BG403" s="768"/>
      <c r="BH403" s="768"/>
      <c r="BI403" s="768"/>
      <c r="BJ403" s="768"/>
      <c r="BK403" s="857" t="s">
        <v>198</v>
      </c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森下　純子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>各担当教員</v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647" t="s">
        <v>169</v>
      </c>
      <c r="W404" s="634" t="s">
        <v>199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教育:臨床講義室1
長寿:別途指定</v>
      </c>
      <c r="N405" s="789"/>
      <c r="O405" s="790" t="str">
        <f>VLOOKUP($C402,'2025年度(M2後期)'!$B$5:$N$207,COLUMN('2025年度(M2後期)'!$C$5)+1,0)&amp;""</f>
        <v>感染:別途指定</v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647" t="s">
        <v>171</v>
      </c>
      <c r="V405" s="582" t="s">
        <v>288</v>
      </c>
      <c r="W405" s="634" t="s">
        <v>198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38"/>
      <c r="L406" s="39"/>
      <c r="M406" s="812"/>
      <c r="N406" s="785"/>
      <c r="O406" s="784"/>
      <c r="P406" s="785"/>
      <c r="Q406" s="784"/>
      <c r="R406" s="785"/>
      <c r="S406" s="786"/>
      <c r="T406" s="785"/>
      <c r="U406" s="647" t="s">
        <v>172</v>
      </c>
      <c r="V406" s="582" t="s">
        <v>59</v>
      </c>
      <c r="W406" s="634" t="s">
        <v>182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830" t="str">
        <f>VLOOKUP($C402,'2025年度(2年後期)'!$B$5:$N$207,COLUMN('2025年度(2年後期)'!$E$5),0)&amp;""</f>
        <v>英語Ⅳ(CD)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助産学実習Ⅰ</v>
      </c>
      <c r="L407" s="794"/>
      <c r="M407" s="805" t="str">
        <f>VLOOKUP($C402,'2025年度(M1後期)'!$B$5:$N$207,COLUMN('2025年度(M1後期)'!$E$5),0)&amp;""</f>
        <v>看護継続教育
長寿看護学演習Ａ－Ⅰ</v>
      </c>
      <c r="N407" s="796"/>
      <c r="O407" s="806" t="str">
        <f>VLOOKUP($C402,'2025年度(M2後期)'!$B$5:$N$207,COLUMN('2025年度(M2後期)'!$E$5),0)&amp;""</f>
        <v>感染管理看護学演習Ａ－Ⅱ
特別研究</v>
      </c>
      <c r="P407" s="796"/>
      <c r="Q407" s="806" t="str">
        <f>VLOOKUP($C402,'2025年度(D1後期)'!$B$5:$N$207,COLUMN('2025年度(D1後期)'!$E$5),0)&amp;""</f>
        <v>精神看護学演習Ｂ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0"/>
      <c r="V407" s="582" t="s">
        <v>289</v>
      </c>
      <c r="X407" s="670" t="s">
        <v>290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286</v>
      </c>
      <c r="AH407" s="768"/>
      <c r="AI407" s="768"/>
      <c r="AJ407" s="768"/>
      <c r="AK407" s="768"/>
      <c r="AL407" s="768"/>
      <c r="AM407" s="768" t="s">
        <v>164</v>
      </c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857" t="s">
        <v>123</v>
      </c>
      <c r="AX407" s="768"/>
      <c r="AY407" s="768"/>
      <c r="AZ407" s="768"/>
      <c r="BA407" s="768" t="s">
        <v>148</v>
      </c>
      <c r="BB407" s="857" t="s">
        <v>287</v>
      </c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0"/>
      <c r="V408" s="582" t="s">
        <v>261</v>
      </c>
      <c r="X408" s="670" t="s">
        <v>59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858"/>
      <c r="AX408" s="769"/>
      <c r="AY408" s="769"/>
      <c r="AZ408" s="769"/>
      <c r="BA408" s="769"/>
      <c r="BB408" s="858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教育:臨床講義室1
長寿:別途指定</v>
      </c>
      <c r="N409" s="789"/>
      <c r="O409" s="809" t="str">
        <f>VLOOKUP($C402,'2025年度(M2後期)'!$B$5:$N$207,COLUMN('2025年度(M2後期)'!$E$5)+1,0)&amp;""</f>
        <v>感染:別途指定</v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0"/>
      <c r="X409" s="670" t="s">
        <v>126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858"/>
      <c r="AX409" s="769"/>
      <c r="AY409" s="769"/>
      <c r="AZ409" s="769"/>
      <c r="BA409" s="769"/>
      <c r="BB409" s="858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0"/>
      <c r="X410" s="670" t="s">
        <v>113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859"/>
      <c r="AX410" s="770"/>
      <c r="AY410" s="770"/>
      <c r="AZ410" s="770"/>
      <c r="BA410" s="770"/>
      <c r="BB410" s="859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W411" s="638" t="s">
        <v>291</v>
      </c>
      <c r="X411" s="670"/>
      <c r="Z411" s="807" t="str">
        <f>A411</f>
        <v>昼休み（12：30～13：30）</v>
      </c>
      <c r="AA411" s="768" t="s">
        <v>123</v>
      </c>
      <c r="AB411" s="768"/>
      <c r="AC411" s="768"/>
      <c r="AD411" s="768"/>
      <c r="AE411" s="768"/>
      <c r="AF411" s="768"/>
      <c r="AG411" s="857" t="s">
        <v>123</v>
      </c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857" t="s">
        <v>123</v>
      </c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W412" s="638" t="s">
        <v>59</v>
      </c>
      <c r="X412" s="670"/>
      <c r="Z412" s="807"/>
      <c r="AA412" s="769"/>
      <c r="AB412" s="769"/>
      <c r="AC412" s="769"/>
      <c r="AD412" s="769"/>
      <c r="AE412" s="769"/>
      <c r="AF412" s="769"/>
      <c r="AG412" s="858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858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W413" s="638" t="s">
        <v>126</v>
      </c>
      <c r="X413" s="670"/>
      <c r="Z413" s="807"/>
      <c r="AA413" s="769"/>
      <c r="AB413" s="769"/>
      <c r="AC413" s="769"/>
      <c r="AD413" s="769"/>
      <c r="AE413" s="769"/>
      <c r="AF413" s="769"/>
      <c r="AG413" s="858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858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W414" s="638" t="s">
        <v>292</v>
      </c>
      <c r="X414" s="670"/>
      <c r="Z414" s="808"/>
      <c r="AA414" s="770"/>
      <c r="AB414" s="770"/>
      <c r="AC414" s="770"/>
      <c r="AD414" s="770"/>
      <c r="AE414" s="770"/>
      <c r="AF414" s="770"/>
      <c r="AG414" s="859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859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53" t="str">
        <f>VLOOKUP($C402,'2025年度(1年後期)'!$B$5:$N$207,COLUMN('2025年度(1年後期)'!$G$5),0)&amp;""</f>
        <v>スポーツと健康</v>
      </c>
      <c r="D415" s="854"/>
      <c r="E415" s="823" t="str">
        <f>VLOOKUP($C402,'2025年度(2年後期)'!$B$5:$N$207,COLUMN('2025年度(2年後期)'!$G$5),0)&amp;""</f>
        <v>薬物療法と看護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助産学実習Ⅰ</v>
      </c>
      <c r="L415" s="824"/>
      <c r="M415" s="822" t="str">
        <f>VLOOKUP($C402,'2025年度(M1後期)'!$B$5:$N$207,COLUMN('2025年度(M1後期)'!$G$5),0)&amp;""</f>
        <v>看護統計学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561" t="s">
        <v>129</v>
      </c>
      <c r="V415" s="634" t="s">
        <v>252</v>
      </c>
      <c r="W415" s="671" t="s">
        <v>129</v>
      </c>
      <c r="Z415" s="807" t="str">
        <f>A415</f>
        <v>３時限（13：30～15：00）</v>
      </c>
      <c r="AA415" s="768" t="s">
        <v>293</v>
      </c>
      <c r="AB415" s="768"/>
      <c r="AC415" s="768"/>
      <c r="AD415" s="768"/>
      <c r="AE415" s="768"/>
      <c r="AF415" s="768"/>
      <c r="AG415" s="768" t="s">
        <v>244</v>
      </c>
      <c r="AH415" s="857" t="s">
        <v>123</v>
      </c>
      <c r="AI415" s="768"/>
      <c r="AJ415" s="768"/>
      <c r="AK415" s="768"/>
      <c r="AL415" s="768"/>
      <c r="AM415" s="768" t="s">
        <v>164</v>
      </c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 t="s">
        <v>294</v>
      </c>
      <c r="AX415" s="768"/>
      <c r="AY415" s="768"/>
      <c r="AZ415" s="768"/>
      <c r="BA415" s="768"/>
      <c r="BB415" s="768"/>
      <c r="BC415" s="768"/>
      <c r="BD415" s="768"/>
      <c r="BE415" s="768"/>
      <c r="BF415" s="768" t="s">
        <v>155</v>
      </c>
      <c r="BG415" s="768"/>
      <c r="BH415" s="768"/>
      <c r="BI415" s="768"/>
      <c r="BJ415" s="768"/>
      <c r="BK415" s="857"/>
      <c r="BL415" s="857"/>
      <c r="BM415" s="857"/>
      <c r="BN415" s="768" t="s">
        <v>156</v>
      </c>
      <c r="BO415" s="768" t="s">
        <v>156</v>
      </c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36" t="str">
        <f>IFERROR(VLOOKUP(C415,科目・教員!$A$2:$B$349,2,0),"")</f>
        <v>有賀　雅史</v>
      </c>
      <c r="D416" s="837"/>
      <c r="E416" s="813" t="str">
        <f>IFERROR(VLOOKUP(E415,科目・教員!$A$2:$B$349,2,0),"")</f>
        <v>本間　典子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柏木　公一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561" t="s">
        <v>294</v>
      </c>
      <c r="V416" s="634" t="s">
        <v>59</v>
      </c>
      <c r="W416" s="671" t="s">
        <v>59</v>
      </c>
      <c r="Z416" s="807"/>
      <c r="AA416" s="769"/>
      <c r="AB416" s="769"/>
      <c r="AC416" s="769"/>
      <c r="AD416" s="769"/>
      <c r="AE416" s="769"/>
      <c r="AF416" s="769"/>
      <c r="AG416" s="769"/>
      <c r="AH416" s="858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13" t="str">
        <f>VLOOKUP($C402,'2025年度(2年後期)'!$B$5:$N$207,COLUMN('2025年度(2年後期)'!$G$5)+1,0)&amp;""</f>
        <v>201</v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情報処理室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61" t="s">
        <v>113</v>
      </c>
      <c r="V417" s="634" t="s">
        <v>295</v>
      </c>
      <c r="W417" s="671" t="s">
        <v>126</v>
      </c>
      <c r="Z417" s="807"/>
      <c r="AA417" s="769"/>
      <c r="AB417" s="769"/>
      <c r="AC417" s="769"/>
      <c r="AD417" s="769"/>
      <c r="AE417" s="769"/>
      <c r="AF417" s="769"/>
      <c r="AG417" s="769"/>
      <c r="AH417" s="858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34" t="s">
        <v>157</v>
      </c>
      <c r="D418" s="835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61"/>
      <c r="V418" s="634" t="s">
        <v>78</v>
      </c>
      <c r="W418" s="671" t="s">
        <v>216</v>
      </c>
      <c r="Z418" s="808"/>
      <c r="AA418" s="770"/>
      <c r="AB418" s="770"/>
      <c r="AC418" s="770"/>
      <c r="AD418" s="770"/>
      <c r="AE418" s="770"/>
      <c r="AF418" s="770"/>
      <c r="AG418" s="770"/>
      <c r="AH418" s="859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スポーツと健康</v>
      </c>
      <c r="D419" s="854"/>
      <c r="E419" s="823" t="str">
        <f>VLOOKUP($C402,'2025年度(2年後期)'!$B$5:$N$207,COLUMN('2025年度(2年後期)'!$I$5),0)&amp;""</f>
        <v>母性看護援助論Ⅰ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助産学実習Ⅰ</v>
      </c>
      <c r="L419" s="824"/>
      <c r="M419" s="822" t="str">
        <f>VLOOKUP($C402,'2025年度(M1後期)'!$B$5:$N$207,COLUMN('2025年度(M1後期)'!$I$5),0)&amp;""</f>
        <v>看護統計学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468" t="s">
        <v>296</v>
      </c>
      <c r="V419" s="582" t="s">
        <v>81</v>
      </c>
      <c r="Z419" s="807" t="str">
        <f>A419</f>
        <v>４時限（15：10～16：40）</v>
      </c>
      <c r="AA419" s="768" t="s">
        <v>293</v>
      </c>
      <c r="AB419" s="768"/>
      <c r="AC419" s="768"/>
      <c r="AD419" s="768"/>
      <c r="AE419" s="768"/>
      <c r="AF419" s="768"/>
      <c r="AG419" s="768" t="s">
        <v>184</v>
      </c>
      <c r="AH419" s="768"/>
      <c r="AI419" s="768"/>
      <c r="AJ419" s="768"/>
      <c r="AK419" s="768"/>
      <c r="AL419" s="768"/>
      <c r="AM419" s="768" t="s">
        <v>164</v>
      </c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 t="s">
        <v>297</v>
      </c>
      <c r="AX419" s="768"/>
      <c r="AY419" s="768"/>
      <c r="AZ419" s="768"/>
      <c r="BA419" s="768"/>
      <c r="BB419" s="768"/>
      <c r="BC419" s="768"/>
      <c r="BD419" s="768"/>
      <c r="BE419" s="768"/>
      <c r="BF419" s="768" t="s">
        <v>155</v>
      </c>
      <c r="BG419" s="768"/>
      <c r="BH419" s="768"/>
      <c r="BI419" s="768" t="s">
        <v>84</v>
      </c>
      <c r="BJ419" s="768"/>
      <c r="BK419" s="857"/>
      <c r="BL419" s="857"/>
      <c r="BM419" s="857"/>
      <c r="BN419" s="768" t="s">
        <v>156</v>
      </c>
      <c r="BO419" s="768" t="s">
        <v>156</v>
      </c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有賀　雅史</v>
      </c>
      <c r="D420" s="837"/>
      <c r="E420" s="813" t="str">
        <f>IFERROR(VLOOKUP(E419,科目・教員!$A$2:$B$349,2,0),"")</f>
        <v>日置　智華子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柏木　公一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468" t="s">
        <v>298</v>
      </c>
      <c r="V420" s="582" t="s">
        <v>183</v>
      </c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情報処理室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468" t="s">
        <v>113</v>
      </c>
      <c r="V421" s="582" t="s">
        <v>84</v>
      </c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157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468"/>
      <c r="V422" s="582" t="s">
        <v>86</v>
      </c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>　</v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助産学実習Ⅰ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468"/>
      <c r="W423" s="658"/>
      <c r="Y423" s="688" t="s">
        <v>299</v>
      </c>
      <c r="Z423" s="807" t="str">
        <f>A423</f>
        <v>５時限（16：50～18：20）</v>
      </c>
      <c r="AA423" s="857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 t="s">
        <v>164</v>
      </c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 t="s">
        <v>297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 t="s">
        <v>300</v>
      </c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468"/>
      <c r="W424" s="658"/>
      <c r="Y424" s="688" t="s">
        <v>300</v>
      </c>
      <c r="Z424" s="807"/>
      <c r="AA424" s="858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>　</v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468"/>
      <c r="W425" s="658"/>
      <c r="Y425" s="688" t="s">
        <v>301</v>
      </c>
      <c r="Z425" s="807"/>
      <c r="AA425" s="858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469"/>
      <c r="V426" s="19"/>
      <c r="W426" s="658"/>
      <c r="X426" s="19"/>
      <c r="Y426" s="689"/>
      <c r="Z426" s="808"/>
      <c r="AA426" s="859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45948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45948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　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0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0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　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0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0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　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　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　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V440" s="40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V441" s="40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　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V442" s="40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65"/>
      <c r="D443" s="867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V443" s="40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　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　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>　</v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>　</v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23"/>
      <c r="B452" s="24"/>
      <c r="C452" s="862">
        <f>C427+1</f>
        <v>45949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777">
        <f>C452</f>
        <v>45949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　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　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　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30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30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　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30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30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　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　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　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　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>　</v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>　</v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45950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45950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31"/>
      <c r="E478" s="795" t="str">
        <f>VLOOKUP($C477,'2025年度(2年後期)'!$B$5:$N$207,COLUMN('2025年度(2年後期)'!$C$5),0)&amp;""</f>
        <v>地域生活とヘルスプロモーション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>卒業研究Ⅱ</v>
      </c>
      <c r="J478" s="796"/>
      <c r="K478" s="806" t="str">
        <f>VLOOKUP($C477,'2025年度(助産後期)'!$B$5:$N$207,COLUMN('2025年度(助産後期)'!$C$5),0)&amp;""</f>
        <v>助産学実習Ⅰ</v>
      </c>
      <c r="L478" s="794"/>
      <c r="M478" s="793" t="str">
        <f>VLOOKUP($C477,'2025年度(M1後期)'!$B$5:$N$207,COLUMN('2025年度(M1後期)'!$C$5),0)&amp;""</f>
        <v>政策医療看護倫理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668" t="s">
        <v>100</v>
      </c>
      <c r="X478" s="701" t="s">
        <v>302</v>
      </c>
      <c r="Z478" s="818" t="str">
        <f>A478</f>
        <v xml:space="preserve">１時限（09：20～10：50） </v>
      </c>
      <c r="AA478" s="768" t="s">
        <v>303</v>
      </c>
      <c r="AB478" s="768"/>
      <c r="AC478" s="768"/>
      <c r="AD478" s="768"/>
      <c r="AE478" s="768"/>
      <c r="AF478" s="768"/>
      <c r="AG478" s="768" t="s">
        <v>195</v>
      </c>
      <c r="AH478" s="768" t="s">
        <v>304</v>
      </c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 t="s">
        <v>166</v>
      </c>
      <c r="BB478" s="768"/>
      <c r="BC478" s="768"/>
      <c r="BD478" s="768"/>
      <c r="BE478" s="768"/>
      <c r="BF478" s="768"/>
      <c r="BG478" s="768"/>
      <c r="BH478" s="768"/>
      <c r="BI478" s="768" t="s">
        <v>219</v>
      </c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松本　聡子</v>
      </c>
      <c r="D479" s="833"/>
      <c r="E479" s="790" t="str">
        <f>IFERROR(VLOOKUP(E478,科目・教員!$A$2:$B$349,2,0),"")</f>
        <v>藤田　淳子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>各担当教員</v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>来生　奈巳子</v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669" t="s">
        <v>59</v>
      </c>
      <c r="X479" s="701" t="s">
        <v>305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臨床講義室1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669" t="s">
        <v>306</v>
      </c>
      <c r="X480" s="701" t="s">
        <v>219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61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669" t="s">
        <v>216</v>
      </c>
      <c r="X481" s="701" t="s">
        <v>194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微生物と人間</v>
      </c>
      <c r="D482" s="796"/>
      <c r="E482" s="795" t="str">
        <f>VLOOKUP($C477,'2025年度(2年後期)'!$B$5:$N$207,COLUMN('2025年度(2年後期)'!$E$5),0)&amp;""</f>
        <v>基礎看護学実習Ⅱ
病院別オリエンテーション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>助産学実習Ⅰ</v>
      </c>
      <c r="L482" s="794"/>
      <c r="M482" s="805" t="str">
        <f>VLOOKUP($C477,'2025年度(M1後期)'!$B$5:$N$207,COLUMN('2025年度(M1後期)'!$E$5),0)&amp;""</f>
        <v>政策医療看護倫理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X482" s="701"/>
      <c r="Z482" s="807" t="str">
        <f>A482</f>
        <v>２時限（11：00～12：30）</v>
      </c>
      <c r="AA482" s="768" t="s">
        <v>146</v>
      </c>
      <c r="AB482" s="768"/>
      <c r="AC482" s="768"/>
      <c r="AD482" s="768"/>
      <c r="AE482" s="768"/>
      <c r="AF482" s="768"/>
      <c r="AG482" s="768" t="s">
        <v>132</v>
      </c>
      <c r="AH482" s="768" t="s">
        <v>132</v>
      </c>
      <c r="AI482" s="768" t="s">
        <v>132</v>
      </c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 t="s">
        <v>166</v>
      </c>
      <c r="BB482" s="768"/>
      <c r="BC482" s="768"/>
      <c r="BD482" s="768"/>
      <c r="BE482" s="768"/>
      <c r="BF482" s="768"/>
      <c r="BG482" s="768"/>
      <c r="BH482" s="768"/>
      <c r="BI482" s="768" t="s">
        <v>219</v>
      </c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森　那美子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>来生　奈巳子</v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X483" s="70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201･202･203</v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臨床講義室1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X484" s="70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X485" s="70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生活援助論Ⅱ(ABCD)</v>
      </c>
      <c r="D490" s="806"/>
      <c r="E490" s="823" t="str">
        <f>VLOOKUP($C477,'2025年度(2年後期)'!$B$5:$N$207,COLUMN('2025年度(2年後期)'!$G$5),0)&amp;""</f>
        <v>成人看護援助論Ⅱ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>助産学実習Ⅰ</v>
      </c>
      <c r="L490" s="824"/>
      <c r="M490" s="822" t="str">
        <f>VLOOKUP($C477,'2025年度(M1後期)'!$B$5:$N$207,COLUMN('2025年度(M1後期)'!$G$5),0)&amp;""</f>
        <v>看護理論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471" t="s">
        <v>129</v>
      </c>
      <c r="V490" s="656" t="s">
        <v>307</v>
      </c>
      <c r="Z490" s="807" t="str">
        <f>A490</f>
        <v>３時限（13：30～15：00）</v>
      </c>
      <c r="AA490" s="768" t="s">
        <v>76</v>
      </c>
      <c r="AB490" s="768"/>
      <c r="AC490" s="768"/>
      <c r="AD490" s="768"/>
      <c r="AE490" s="768"/>
      <c r="AF490" s="768"/>
      <c r="AG490" s="768" t="s">
        <v>153</v>
      </c>
      <c r="AH490" s="768" t="s">
        <v>153</v>
      </c>
      <c r="AI490" s="768"/>
      <c r="AJ490" s="768"/>
      <c r="AK490" s="768"/>
      <c r="AL490" s="768" t="s">
        <v>153</v>
      </c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 t="s">
        <v>308</v>
      </c>
      <c r="AX490" s="768"/>
      <c r="AY490" s="768"/>
      <c r="AZ490" s="768"/>
      <c r="BA490" s="768" t="s">
        <v>176</v>
      </c>
      <c r="BB490" s="768"/>
      <c r="BC490" s="768"/>
      <c r="BD490" s="768"/>
      <c r="BE490" s="768"/>
      <c r="BF490" s="768"/>
      <c r="BG490" s="768"/>
      <c r="BH490" s="768"/>
      <c r="BI490" s="768"/>
      <c r="BJ490" s="768" t="s">
        <v>124</v>
      </c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森下　純子</v>
      </c>
      <c r="D491" s="809"/>
      <c r="E491" s="813" t="str">
        <f>IFERROR(VLOOKUP(E490,科目・教員!$A$2:$B$349,2,0),"")</f>
        <v>藤澤　雄太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>亀岡　智美</v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471" t="s">
        <v>309</v>
      </c>
      <c r="V491" s="656" t="s">
        <v>125</v>
      </c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201･202･基礎実</v>
      </c>
      <c r="D492" s="809"/>
      <c r="E492" s="813" t="str">
        <f>VLOOKUP($C477,'2025年度(2年後期)'!$B$5:$N$207,COLUMN('2025年度(2年後期)'!$G$5)+1,0)&amp;""</f>
        <v>101</v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臨床講義室1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471" t="s">
        <v>113</v>
      </c>
      <c r="V492" s="656" t="s">
        <v>124</v>
      </c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55"/>
      <c r="D493" s="856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471" t="s">
        <v>203</v>
      </c>
      <c r="V493" s="656" t="s">
        <v>69</v>
      </c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生活援助論Ⅱ(ABCD)</v>
      </c>
      <c r="D494" s="806"/>
      <c r="E494" s="823" t="str">
        <f>VLOOKUP($C477,'2025年度(2年後期)'!$B$5:$N$207,COLUMN('2025年度(2年後期)'!$I$5),0)&amp;""</f>
        <v>成人看護援助論Ⅱ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助産学実習Ⅰ</v>
      </c>
      <c r="L494" s="824"/>
      <c r="M494" s="822" t="str">
        <f>VLOOKUP($C477,'2025年度(M1後期)'!$B$5:$N$207,COLUMN('2025年度(M1後期)'!$I$5),0)&amp;""</f>
        <v>看護理論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667" t="s">
        <v>81</v>
      </c>
      <c r="V494" s="674"/>
      <c r="W494" s="660" t="s">
        <v>81</v>
      </c>
      <c r="Z494" s="807" t="str">
        <f>A494</f>
        <v>４時限（15：10～16：40）</v>
      </c>
      <c r="AA494" s="768" t="s">
        <v>76</v>
      </c>
      <c r="AB494" s="768"/>
      <c r="AC494" s="768"/>
      <c r="AD494" s="768"/>
      <c r="AE494" s="768"/>
      <c r="AF494" s="768"/>
      <c r="AG494" s="768" t="s">
        <v>153</v>
      </c>
      <c r="AH494" s="768" t="s">
        <v>153</v>
      </c>
      <c r="AI494" s="768"/>
      <c r="AJ494" s="768"/>
      <c r="AK494" s="768"/>
      <c r="AL494" s="768" t="s">
        <v>153</v>
      </c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 t="s">
        <v>67</v>
      </c>
      <c r="AX494" s="768"/>
      <c r="AY494" s="768"/>
      <c r="AZ494" s="768" t="s">
        <v>310</v>
      </c>
      <c r="BA494" s="768" t="s">
        <v>176</v>
      </c>
      <c r="BB494" s="768"/>
      <c r="BC494" s="768"/>
      <c r="BD494" s="768"/>
      <c r="BE494" s="768"/>
      <c r="BF494" s="768"/>
      <c r="BG494" s="768"/>
      <c r="BH494" s="768"/>
      <c r="BI494" s="768"/>
      <c r="BJ494" s="857" t="s">
        <v>124</v>
      </c>
      <c r="BK494" s="857"/>
      <c r="BL494" s="857"/>
      <c r="BM494" s="857" t="s">
        <v>179</v>
      </c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森下　純子</v>
      </c>
      <c r="D495" s="809"/>
      <c r="E495" s="813" t="str">
        <f>IFERROR(VLOOKUP(E494,科目・教員!$A$2:$B$349,2,0),"")</f>
        <v>藤澤　雄太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>亀岡　智美</v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667" t="s">
        <v>310</v>
      </c>
      <c r="V495" s="674"/>
      <c r="W495" s="660" t="s">
        <v>180</v>
      </c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858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201･202･基礎実</v>
      </c>
      <c r="D496" s="809"/>
      <c r="E496" s="813" t="str">
        <f>VLOOKUP($C477,'2025年度(2年後期)'!$B$5:$N$207,COLUMN('2025年度(2年後期)'!$I$5)+1,0)&amp;""</f>
        <v>101</v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臨床講義室1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667" t="s">
        <v>143</v>
      </c>
      <c r="V496" s="674"/>
      <c r="W496" s="660" t="s">
        <v>181</v>
      </c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858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55"/>
      <c r="D497" s="856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667"/>
      <c r="V497" s="674"/>
      <c r="W497" s="660" t="s">
        <v>179</v>
      </c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859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>　</v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助産学実習Ⅰ</v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471" t="s">
        <v>296</v>
      </c>
      <c r="V498" s="702" t="s">
        <v>94</v>
      </c>
      <c r="Z498" s="807" t="str">
        <f>A498</f>
        <v>５時限（16：50～18：20）</v>
      </c>
      <c r="AA498" s="768" t="s">
        <v>198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 t="s">
        <v>67</v>
      </c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471" t="s">
        <v>285</v>
      </c>
      <c r="V499" s="702" t="s">
        <v>199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>　</v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471" t="s">
        <v>67</v>
      </c>
      <c r="V500" s="702" t="s">
        <v>198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472" t="s">
        <v>113</v>
      </c>
      <c r="V501" s="703" t="s">
        <v>78</v>
      </c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45951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45951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人体の構造と機能Ⅳ</v>
      </c>
      <c r="D503" s="796"/>
      <c r="E503" s="795" t="str">
        <f>VLOOKUP($C502,'2025年度(2年後期)'!$B$5:$N$207,COLUMN('2025年度(2年後期)'!$C$5),0)&amp;""</f>
        <v>母性看護援助論Ⅰ</v>
      </c>
      <c r="F503" s="796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>卒業研究Ⅱ</v>
      </c>
      <c r="J503" s="796"/>
      <c r="K503" s="806" t="str">
        <f>VLOOKUP($C502,'2025年度(助産後期)'!$B$5:$N$207,COLUMN('2025年度(助産後期)'!$C$5),0)&amp;""</f>
        <v>助産学実習Ⅰ</v>
      </c>
      <c r="L503" s="794"/>
      <c r="M503" s="793" t="str">
        <f>VLOOKUP($C502,'2025年度(M1後期)'!$B$5:$N$207,COLUMN('2025年度(M1後期)'!$C$5),0)&amp;""</f>
        <v>Ｍ研究計画発表会</v>
      </c>
      <c r="N503" s="794"/>
      <c r="O503" s="795" t="str">
        <f>VLOOKUP($C502,'2025年度(M2後期)'!$B$5:$N$207,COLUMN('2025年度(M2後期)'!$C$5),0)&amp;""</f>
        <v>Ｍ研究計画発表会</v>
      </c>
      <c r="P503" s="796"/>
      <c r="Q503" s="795" t="str">
        <f>VLOOKUP($C502,'2025年度(D1後期)'!$B$5:$N$207,COLUMN('2025年度(D1後期)'!$C$5),0)&amp;""</f>
        <v>Ｍ研究計画発表会
成育看護学演習Ｂ
感染管理看護学演習Ｂ
成人看護学演習Ｂ</v>
      </c>
      <c r="R503" s="796"/>
      <c r="S503" s="806" t="str">
        <f>VLOOKUP($C502,'2025年度(D23後期)'!$B$5:$N$207,COLUMN('2025年度(D23後期)'!$C$5),0)&amp;""</f>
        <v>Ｍ研究計画発表会</v>
      </c>
      <c r="T503" s="796"/>
      <c r="U503" s="599" t="s">
        <v>99</v>
      </c>
      <c r="V503" s="646" t="s">
        <v>161</v>
      </c>
      <c r="W503" s="634" t="s">
        <v>99</v>
      </c>
      <c r="Y503" s="582" t="s">
        <v>100</v>
      </c>
      <c r="Z503" s="818" t="str">
        <f>A503</f>
        <v xml:space="preserve">１時限（09：20～10：50） </v>
      </c>
      <c r="AA503" s="768" t="s">
        <v>103</v>
      </c>
      <c r="AB503" s="768"/>
      <c r="AC503" s="768"/>
      <c r="AD503" s="768"/>
      <c r="AE503" s="768"/>
      <c r="AF503" s="768"/>
      <c r="AG503" s="768" t="s">
        <v>184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 t="s">
        <v>311</v>
      </c>
      <c r="AX503" s="768"/>
      <c r="AY503" s="768" t="s">
        <v>165</v>
      </c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 t="s">
        <v>186</v>
      </c>
      <c r="BK503" s="857"/>
      <c r="BL503" s="857"/>
      <c r="BM503" s="857" t="s">
        <v>312</v>
      </c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>本間　典子</v>
      </c>
      <c r="D504" s="789"/>
      <c r="E504" s="790" t="str">
        <f>IFERROR(VLOOKUP(E503,科目・教員!$A$2:$B$349,2,0),"")</f>
        <v>日置　智華子</v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>各担当教員</v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599" t="s">
        <v>59</v>
      </c>
      <c r="V504" s="647" t="s">
        <v>169</v>
      </c>
      <c r="W504" s="634" t="s">
        <v>187</v>
      </c>
      <c r="Y504" s="582" t="s">
        <v>193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</v>
      </c>
      <c r="D505" s="789"/>
      <c r="E505" s="790" t="str">
        <f>VLOOKUP($C502,'2025年度(2年後期)'!$B$5:$N$207,COLUMN('2025年度(2年後期)'!$C$5)+1,0)&amp;""</f>
        <v>201</v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成育:別途指定
感染:別途指定
成人:別途指定</v>
      </c>
      <c r="R505" s="789"/>
      <c r="S505" s="809" t="str">
        <f>VLOOKUP($C502,'2025年度(D23後期)'!$B$5:$N$207,COLUMN('2025年度(D23後期)'!$C$5)+1,0)&amp;""</f>
        <v/>
      </c>
      <c r="T505" s="789"/>
      <c r="U505" s="599" t="s">
        <v>112</v>
      </c>
      <c r="V505" s="647" t="s">
        <v>171</v>
      </c>
      <c r="W505" s="634" t="s">
        <v>186</v>
      </c>
      <c r="Y505" s="582" t="s">
        <v>67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6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599" t="s">
        <v>120</v>
      </c>
      <c r="V506" s="647" t="s">
        <v>172</v>
      </c>
      <c r="W506" s="634" t="s">
        <v>69</v>
      </c>
      <c r="Y506" s="582" t="s">
        <v>181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31"/>
      <c r="E507" s="795" t="str">
        <f>VLOOKUP($C502,'2025年度(2年後期)'!$B$5:$N$207,COLUMN('2025年度(2年後期)'!$E$5),0)&amp;""</f>
        <v>小児看護学概論</v>
      </c>
      <c r="F507" s="796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助産学実習Ⅰ</v>
      </c>
      <c r="L507" s="794"/>
      <c r="M507" s="805" t="str">
        <f>VLOOKUP($C502,'2025年度(M1後期)'!$B$5:$N$207,COLUMN('2025年度(M1後期)'!$E$5),0)&amp;""</f>
        <v>Ｍ研究計画発表会</v>
      </c>
      <c r="N507" s="796"/>
      <c r="O507" s="806" t="str">
        <f>VLOOKUP($C502,'2025年度(M2後期)'!$B$5:$N$207,COLUMN('2025年度(M2後期)'!$E$5),0)&amp;""</f>
        <v>Ｍ研究計画発表会</v>
      </c>
      <c r="P507" s="796"/>
      <c r="Q507" s="806" t="str">
        <f>VLOOKUP($C502,'2025年度(D1後期)'!$B$5:$N$207,COLUMN('2025年度(D1後期)'!$E$5),0)&amp;""</f>
        <v>Ｍ研究計画発表会
成育看護学演習Ｂ
感染管理看護学演習Ｂ
成人看護学演習Ｂ</v>
      </c>
      <c r="R507" s="796"/>
      <c r="S507" s="806" t="str">
        <f>VLOOKUP($C502,'2025年度(D23後期)'!$B$5:$N$207,COLUMN('2025年度(D23後期)'!$E$5),0)&amp;""</f>
        <v>Ｍ研究計画発表会</v>
      </c>
      <c r="T507" s="796"/>
      <c r="U507" s="600"/>
      <c r="Z507" s="807" t="str">
        <f>A507</f>
        <v>２時限（11：00～12：30）</v>
      </c>
      <c r="AA507" s="768" t="s">
        <v>313</v>
      </c>
      <c r="AB507" s="768"/>
      <c r="AC507" s="768"/>
      <c r="AD507" s="768"/>
      <c r="AE507" s="768"/>
      <c r="AF507" s="768"/>
      <c r="AG507" s="768" t="s">
        <v>189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 t="s">
        <v>311</v>
      </c>
      <c r="AX507" s="768"/>
      <c r="AY507" s="857" t="s">
        <v>165</v>
      </c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 t="s">
        <v>186</v>
      </c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864" t="str">
        <f>IFERROR(VLOOKUP(C507,科目・教員!$A$2:$B$349,2,0),"")</f>
        <v>川出　龍一</v>
      </c>
      <c r="D508" s="833"/>
      <c r="E508" s="790" t="str">
        <f>IFERROR(VLOOKUP(E507,科目・教員!$A$2:$B$349,2,0),"")</f>
        <v>来生　奈巳子</v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600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858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864" t="str">
        <f>VLOOKUP($C502,'2025年度(1年後期)'!$B$5:$N$207,COLUMN('2025年度(1年後期)'!$E$5)+1,0)&amp;""</f>
        <v>101</v>
      </c>
      <c r="D509" s="833"/>
      <c r="E509" s="790" t="str">
        <f>VLOOKUP($C502,'2025年度(2年後期)'!$B$5:$N$207,COLUMN('2025年度(2年後期)'!$E$5)+1,0)&amp;""</f>
        <v>201</v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成育:別途指定
感染:別途指定
成人:別途指定</v>
      </c>
      <c r="R509" s="789"/>
      <c r="S509" s="809" t="str">
        <f>VLOOKUP($C502,'2025年度(D23後期)'!$B$5:$N$207,COLUMN('2025年度(D23後期)'!$E$5)+1,0)&amp;""</f>
        <v/>
      </c>
      <c r="T509" s="789"/>
      <c r="U509" s="600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858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34" t="s">
        <v>116</v>
      </c>
      <c r="D510" s="835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600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859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>人間関係論</v>
      </c>
      <c r="D515" s="806"/>
      <c r="E515" s="823" t="str">
        <f>VLOOKUP($C502,'2025年度(2年後期)'!$B$5:$N$207,COLUMN('2025年度(2年後期)'!$G$5),0)&amp;""</f>
        <v>看護基礎理論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助産学実習Ⅰ</v>
      </c>
      <c r="L515" s="824"/>
      <c r="M515" s="822" t="str">
        <f>VLOOKUP($C502,'2025年度(M1後期)'!$B$5:$N$207,COLUMN('2025年度(M1後期)'!$G$5),0)&amp;""</f>
        <v>Ｍ研究計画発表会</v>
      </c>
      <c r="N515" s="806"/>
      <c r="O515" s="824" t="str">
        <f>VLOOKUP($C502,'2025年度(M2後期)'!$B$5:$N$207,COLUMN('2025年度(M2後期)'!$G$5),0)&amp;""</f>
        <v>Ｍ研究計画発表会</v>
      </c>
      <c r="P515" s="806"/>
      <c r="Q515" s="824" t="str">
        <f>VLOOKUP($C502,'2025年度(D1後期)'!$B$5:$N$207,COLUMN('2025年度(D1後期)'!$G$5),0)&amp;""</f>
        <v>Ｍ研究計画発表会</v>
      </c>
      <c r="R515" s="806"/>
      <c r="S515" s="824" t="str">
        <f>VLOOKUP($C502,'2025年度(D23後期)'!$B$5:$N$207,COLUMN('2025年度(D23後期)'!$G$5),0)&amp;""</f>
        <v>Ｍ研究計画発表会</v>
      </c>
      <c r="T515" s="806"/>
      <c r="U515" s="21"/>
      <c r="V515" s="607" t="s">
        <v>314</v>
      </c>
      <c r="Z515" s="807" t="str">
        <f>A515</f>
        <v>３時限（13：30～15：00）</v>
      </c>
      <c r="AA515" s="768" t="s">
        <v>196</v>
      </c>
      <c r="AB515" s="768"/>
      <c r="AC515" s="768"/>
      <c r="AD515" s="768"/>
      <c r="AE515" s="768"/>
      <c r="AF515" s="768"/>
      <c r="AG515" s="768" t="s">
        <v>154</v>
      </c>
      <c r="AH515" s="768"/>
      <c r="AI515" s="768"/>
      <c r="AJ515" s="768"/>
      <c r="AK515" s="768"/>
      <c r="AL515" s="768"/>
      <c r="AM515" s="768" t="s">
        <v>164</v>
      </c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 t="s">
        <v>311</v>
      </c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881" t="s">
        <v>315</v>
      </c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>小島　優子</v>
      </c>
      <c r="D516" s="809"/>
      <c r="E516" s="813" t="str">
        <f>IFERROR(VLOOKUP(E515,科目・教員!$A$2:$B$349,2,0),"")</f>
        <v>水野　正之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V516" s="607" t="s">
        <v>193</v>
      </c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>101</v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V517" s="607" t="s">
        <v>250</v>
      </c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V518" s="607" t="s">
        <v>86</v>
      </c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>ジェンダー論</v>
      </c>
      <c r="D519" s="806"/>
      <c r="E519" s="823" t="str">
        <f>VLOOKUP($C502,'2025年度(2年後期)'!$B$5:$N$207,COLUMN('2025年度(2年後期)'!$I$5),0)&amp;""</f>
        <v>薬物療法と看護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助産学実習Ⅰ</v>
      </c>
      <c r="L519" s="824"/>
      <c r="M519" s="822" t="str">
        <f>VLOOKUP($C502,'2025年度(M1後期)'!$B$5:$N$207,COLUMN('2025年度(M1後期)'!$I$5),0)&amp;""</f>
        <v>Ｍ研究計画発表会</v>
      </c>
      <c r="N519" s="806"/>
      <c r="O519" s="824" t="str">
        <f>VLOOKUP($C502,'2025年度(M2後期)'!$B$5:$N$207,COLUMN('2025年度(M2後期)'!$I$5),0)&amp;""</f>
        <v>Ｍ研究計画発表会</v>
      </c>
      <c r="P519" s="806"/>
      <c r="Q519" s="824" t="str">
        <f>VLOOKUP($C502,'2025年度(D1後期)'!$B$5:$N$207,COLUMN('2025年度(D1後期)'!$I$5),0)&amp;""</f>
        <v>Ｍ研究計画発表会</v>
      </c>
      <c r="R519" s="806"/>
      <c r="S519" s="824" t="str">
        <f>VLOOKUP($C502,'2025年度(D23後期)'!$B$5:$N$207,COLUMN('2025年度(D23後期)'!$I$5),0)&amp;""</f>
        <v>Ｍ研究計画発表会</v>
      </c>
      <c r="T519" s="806"/>
      <c r="U519" s="634" t="s">
        <v>81</v>
      </c>
      <c r="Z519" s="807" t="str">
        <f>A519</f>
        <v>４時限（15：10～16：40）</v>
      </c>
      <c r="AA519" s="768" t="s">
        <v>316</v>
      </c>
      <c r="AB519" s="768"/>
      <c r="AC519" s="768"/>
      <c r="AD519" s="768"/>
      <c r="AE519" s="768"/>
      <c r="AF519" s="768"/>
      <c r="AG519" s="768" t="s">
        <v>244</v>
      </c>
      <c r="AH519" s="768"/>
      <c r="AI519" s="768"/>
      <c r="AJ519" s="768"/>
      <c r="AK519" s="768"/>
      <c r="AL519" s="768"/>
      <c r="AM519" s="768" t="s">
        <v>164</v>
      </c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 t="s">
        <v>311</v>
      </c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881" t="s">
        <v>315</v>
      </c>
      <c r="BJ519" s="768"/>
      <c r="BK519" s="857" t="s">
        <v>192</v>
      </c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>小島　優子</v>
      </c>
      <c r="D520" s="809"/>
      <c r="E520" s="813" t="str">
        <f>IFERROR(VLOOKUP(E519,科目・教員!$A$2:$B$349,2,0),"")</f>
        <v>本間　典子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634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>101</v>
      </c>
      <c r="D521" s="809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634" t="s">
        <v>192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65"/>
      <c r="D522" s="867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634" t="s">
        <v>182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>　</v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助産学実習Ⅰ</v>
      </c>
      <c r="L523" s="824"/>
      <c r="M523" s="822" t="str">
        <f>VLOOKUP($C502,'2025年度(M1後期)'!$B$5:$N$207,COLUMN('2025年度(M1後期)'!$K$5),0)&amp;""</f>
        <v>感染症学特論
感染症学演習</v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X523" s="705" t="s">
        <v>317</v>
      </c>
      <c r="Y523" s="693" t="s">
        <v>97</v>
      </c>
      <c r="Z523" s="807" t="str">
        <f>A523</f>
        <v>５時限（16：50～18：20）</v>
      </c>
      <c r="AA523" s="768"/>
      <c r="AB523" s="768" t="s">
        <v>317</v>
      </c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 t="s">
        <v>164</v>
      </c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274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X524" s="705" t="s">
        <v>318</v>
      </c>
      <c r="Y524" s="693" t="s">
        <v>276</v>
      </c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>　</v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>感染特論:別途指定
感染演習:別途指定</v>
      </c>
      <c r="N525" s="809"/>
      <c r="O525" s="814" t="str">
        <f>VLOOKUP($C502,'2025年度(M1後期)'!$B$5:$N$207,COLUMN('2025年度(M1後期)'!$K$5)+1,0)&amp;""</f>
        <v>感染特論:別途指定
感染演習:別途指定</v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X525" s="705" t="s">
        <v>319</v>
      </c>
      <c r="Y525" s="693" t="s">
        <v>277</v>
      </c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65"/>
      <c r="D526" s="867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706" t="s">
        <v>320</v>
      </c>
      <c r="Y526" s="694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45952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45952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>疫学・保健統計学Ⅱ</v>
      </c>
      <c r="D528" s="796"/>
      <c r="E528" s="830" t="str">
        <f>VLOOKUP($C527,'2025年度(2年後期)'!$B$5:$N$207,COLUMN('2025年度(2年後期)'!$C$5),0)&amp;""</f>
        <v>英語Ⅳ(AB)</v>
      </c>
      <c r="F528" s="831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卒業研究Ⅱ</v>
      </c>
      <c r="J528" s="796"/>
      <c r="K528" s="806" t="str">
        <f>VLOOKUP($C527,'2025年度(助産後期)'!$B$5:$N$207,COLUMN('2025年度(助産後期)'!$C$5),0)&amp;""</f>
        <v>助産学実習Ⅰ</v>
      </c>
      <c r="L528" s="794"/>
      <c r="M528" s="793" t="str">
        <f>VLOOKUP($C527,'2025年度(M1後期)'!$B$5:$N$207,COLUMN('2025年度(M1後期)'!$C$5),0)&amp;""</f>
        <v>看護情報・管理学演習Ａ－Ⅰ
成育看護学演習Ａ－Ⅳ(母性)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看護教育学演習Ｂ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646" t="s">
        <v>161</v>
      </c>
      <c r="Z528" s="818" t="str">
        <f>A528</f>
        <v xml:space="preserve">１時限（09：20～10：50） </v>
      </c>
      <c r="AA528" s="768" t="s">
        <v>218</v>
      </c>
      <c r="AB528" s="768"/>
      <c r="AC528" s="768"/>
      <c r="AD528" s="768"/>
      <c r="AE528" s="768"/>
      <c r="AF528" s="768"/>
      <c r="AG528" s="768" t="s">
        <v>147</v>
      </c>
      <c r="AH528" s="768"/>
      <c r="AI528" s="768"/>
      <c r="AJ528" s="768"/>
      <c r="AK528" s="768"/>
      <c r="AL528" s="768"/>
      <c r="AM528" s="768" t="s">
        <v>164</v>
      </c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>柏木　公一</v>
      </c>
      <c r="D529" s="789"/>
      <c r="E529" s="832" t="str">
        <f>IFERROR(VLOOKUP(E528,科目・教員!$A$2:$B$349,2,0),"")</f>
        <v>ﾊﾟｳﾗ･ﾍﾞﾙｳﾞｧﾝｹﾞﾙ</v>
      </c>
      <c r="F529" s="833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>各担当教員</v>
      </c>
      <c r="J529" s="789"/>
      <c r="K529" s="809" t="str">
        <f>IFERROR(VLOOKUP(K528,科目・教員!$A$2:$B$349,2,0),"")</f>
        <v>池田　真弓</v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647" t="s">
        <v>169</v>
      </c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>101</v>
      </c>
      <c r="D530" s="789"/>
      <c r="E530" s="832" t="str">
        <f>VLOOKUP($C527,'2025年度(2年後期)'!$B$5:$N$207,COLUMN('2025年度(2年後期)'!$C$5)+1,0)&amp;""</f>
        <v>201</v>
      </c>
      <c r="F530" s="833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成育:別途指定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別途指定</v>
      </c>
      <c r="R530" s="789"/>
      <c r="S530" s="809" t="str">
        <f>VLOOKUP($C527,'2025年度(D23後期)'!$B$5:$N$207,COLUMN('2025年度(D23後期)'!$C$5)+1,0)&amp;""</f>
        <v/>
      </c>
      <c r="T530" s="789"/>
      <c r="U530" s="647" t="s">
        <v>171</v>
      </c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860" t="s">
        <v>116</v>
      </c>
      <c r="F531" s="861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647" t="s">
        <v>172</v>
      </c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生命倫理</v>
      </c>
      <c r="D532" s="796"/>
      <c r="E532" s="830" t="str">
        <f>VLOOKUP($C527,'2025年度(2年後期)'!$B$5:$N$207,COLUMN('2025年度(2年後期)'!$E$5),0)&amp;""</f>
        <v>英語Ⅳ(AB)</v>
      </c>
      <c r="F532" s="831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>助産学実習Ⅰ</v>
      </c>
      <c r="L532" s="794"/>
      <c r="M532" s="805" t="str">
        <f>VLOOKUP($C527,'2025年度(M1後期)'!$B$5:$N$207,COLUMN('2025年度(M1後期)'!$E$5),0)&amp;""</f>
        <v>看護情報・管理学演習Ａ－Ⅰ
成育看護学演習Ａ－Ⅳ(母性)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看護教育学演習Ｂ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660" t="s">
        <v>65</v>
      </c>
      <c r="Z532" s="807" t="str">
        <f>A532</f>
        <v>２時限（11：00～12：30）</v>
      </c>
      <c r="AA532" s="768" t="s">
        <v>267</v>
      </c>
      <c r="AB532" s="768"/>
      <c r="AC532" s="768"/>
      <c r="AD532" s="768"/>
      <c r="AE532" s="768"/>
      <c r="AF532" s="768"/>
      <c r="AG532" s="768" t="s">
        <v>147</v>
      </c>
      <c r="AH532" s="768"/>
      <c r="AI532" s="768"/>
      <c r="AJ532" s="768"/>
      <c r="AK532" s="768"/>
      <c r="AL532" s="768"/>
      <c r="AM532" s="768" t="s">
        <v>164</v>
      </c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 t="s">
        <v>224</v>
      </c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小島　優子</v>
      </c>
      <c r="D533" s="789"/>
      <c r="E533" s="832" t="str">
        <f>IFERROR(VLOOKUP(E532,科目・教員!$A$2:$B$349,2,0),"")</f>
        <v>ﾊﾟｳﾗ･ﾍﾞﾙｳﾞｧﾝｹﾞﾙ</v>
      </c>
      <c r="F533" s="833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>池田　真弓</v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660" t="s">
        <v>225</v>
      </c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832" t="str">
        <f>VLOOKUP($C527,'2025年度(2年後期)'!$B$5:$N$207,COLUMN('2025年度(2年後期)'!$E$5)+1,0)&amp;""</f>
        <v>201</v>
      </c>
      <c r="F534" s="833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成育:別途指定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別途指定</v>
      </c>
      <c r="R534" s="789"/>
      <c r="S534" s="809" t="str">
        <f>VLOOKUP($C527,'2025年度(D23後期)'!$B$5:$N$207,COLUMN('2025年度(D23後期)'!$E$5)+1,0)&amp;""</f>
        <v/>
      </c>
      <c r="T534" s="789"/>
      <c r="U534" s="660" t="s">
        <v>86</v>
      </c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860" t="s">
        <v>116</v>
      </c>
      <c r="F535" s="861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660" t="s">
        <v>224</v>
      </c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食と健康</v>
      </c>
      <c r="D540" s="806"/>
      <c r="E540" s="823" t="str">
        <f>VLOOKUP($C527,'2025年度(2年後期)'!$B$5:$N$207,COLUMN('2025年度(2年後期)'!$G$5),0)&amp;""</f>
        <v>成人看護援助論Ⅱ</v>
      </c>
      <c r="F540" s="806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>助産学実習Ⅰ</v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712" t="s">
        <v>129</v>
      </c>
      <c r="Z540" s="807" t="str">
        <f>A540</f>
        <v>３時限（13：30～15：00）</v>
      </c>
      <c r="AA540" s="768" t="s">
        <v>121</v>
      </c>
      <c r="AB540" s="768"/>
      <c r="AC540" s="768"/>
      <c r="AD540" s="768"/>
      <c r="AE540" s="768"/>
      <c r="AF540" s="768"/>
      <c r="AG540" s="768" t="s">
        <v>76</v>
      </c>
      <c r="AH540" s="768" t="s">
        <v>76</v>
      </c>
      <c r="AI540" s="768" t="s">
        <v>76</v>
      </c>
      <c r="AJ540" s="768" t="s">
        <v>76</v>
      </c>
      <c r="AK540" s="768" t="s">
        <v>76</v>
      </c>
      <c r="AL540" s="768"/>
      <c r="AM540" s="768" t="s">
        <v>164</v>
      </c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 t="s">
        <v>321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13" t="str">
        <f>IFERROR(VLOOKUP(E540,科目・教員!$A$2:$B$349,2,0),"")</f>
        <v>藤澤　雄太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>池田　真弓</v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712" t="s">
        <v>321</v>
      </c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201・202・203・204・205</v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712" t="s">
        <v>113</v>
      </c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712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人体の構造と機能Ⅲ</v>
      </c>
      <c r="D544" s="806"/>
      <c r="E544" s="823" t="str">
        <f>VLOOKUP($C527,'2025年度(2年後期)'!$B$5:$N$207,COLUMN('2025年度(2年後期)'!$I$5),0)&amp;""</f>
        <v>成人看護援助論Ⅱ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>助産学実習Ⅰ</v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V544" s="704" t="s">
        <v>81</v>
      </c>
      <c r="Z544" s="807" t="str">
        <f>A544</f>
        <v>４時限（15：10～16：40）</v>
      </c>
      <c r="AA544" s="768" t="s">
        <v>75</v>
      </c>
      <c r="AB544" s="768"/>
      <c r="AC544" s="768"/>
      <c r="AD544" s="768"/>
      <c r="AE544" s="768"/>
      <c r="AF544" s="768"/>
      <c r="AG544" s="768" t="s">
        <v>76</v>
      </c>
      <c r="AH544" s="768" t="s">
        <v>76</v>
      </c>
      <c r="AI544" s="768" t="s">
        <v>76</v>
      </c>
      <c r="AJ544" s="768" t="s">
        <v>76</v>
      </c>
      <c r="AK544" s="768" t="s">
        <v>76</v>
      </c>
      <c r="AL544" s="768"/>
      <c r="AM544" s="768" t="s">
        <v>164</v>
      </c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 t="s">
        <v>322</v>
      </c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本間　典子</v>
      </c>
      <c r="D545" s="809"/>
      <c r="E545" s="813" t="str">
        <f>IFERROR(VLOOKUP(E544,科目・教員!$A$2:$B$349,2,0),"")</f>
        <v>藤澤　雄太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>池田　真弓</v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V545" s="704" t="s">
        <v>323</v>
      </c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201・202・203・204・205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V546" s="704" t="s">
        <v>324</v>
      </c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V547" s="704" t="s">
        <v>325</v>
      </c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>　</v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助産学実習Ⅰ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W548" s="643" t="s">
        <v>94</v>
      </c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 t="s">
        <v>164</v>
      </c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 t="s">
        <v>177</v>
      </c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>池田　真弓</v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W549" s="643" t="s">
        <v>141</v>
      </c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>　</v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W550" s="643" t="s">
        <v>326</v>
      </c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707" t="s">
        <v>152</v>
      </c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45953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45953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法と社会</v>
      </c>
      <c r="D553" s="796"/>
      <c r="E553" s="830" t="str">
        <f>VLOOKUP($C552,'2025年度(2年後期)'!$B$5:$N$207,COLUMN('2025年度(2年後期)'!$C$5),0)&amp;""</f>
        <v>英語S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>卒業研究Ⅱ</v>
      </c>
      <c r="J553" s="796"/>
      <c r="K553" s="806" t="str">
        <f>VLOOKUP($C552,'2025年度(助産後期)'!$B$5:$N$207,COLUMN('2025年度(助産後期)'!$C$5),0)&amp;""</f>
        <v>助産学実習Ⅰ</v>
      </c>
      <c r="L553" s="794"/>
      <c r="M553" s="793" t="str">
        <f>VLOOKUP($C552,'2025年度(M1後期)'!$B$5:$N$207,COLUMN('2025年度(M1後期)'!$C$5),0)&amp;""</f>
        <v>がん看護学演習Ａ－Ⅰ
感染症学特論
感染症学演習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看護情報・管理学演習Ｂ
長寿看護学演習Ｂ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599" t="s">
        <v>99</v>
      </c>
      <c r="V553" s="646" t="s">
        <v>161</v>
      </c>
      <c r="W553" s="634" t="s">
        <v>100</v>
      </c>
      <c r="Z553" s="818" t="str">
        <f>A553</f>
        <v xml:space="preserve">１時限（09：20～10：50） </v>
      </c>
      <c r="AA553" s="768" t="s">
        <v>137</v>
      </c>
      <c r="AB553" s="768"/>
      <c r="AC553" s="768"/>
      <c r="AD553" s="768" t="s">
        <v>104</v>
      </c>
      <c r="AE553" s="768"/>
      <c r="AF553" s="768"/>
      <c r="AG553" s="768"/>
      <c r="AH553" s="768"/>
      <c r="AI553" s="768"/>
      <c r="AJ553" s="768"/>
      <c r="AK553" s="768"/>
      <c r="AL553" s="768"/>
      <c r="AM553" s="768" t="s">
        <v>164</v>
      </c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 t="s">
        <v>327</v>
      </c>
      <c r="AX553" s="768"/>
      <c r="AY553" s="768" t="s">
        <v>165</v>
      </c>
      <c r="AZ553" s="768" t="s">
        <v>105</v>
      </c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渡辺　幹司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>各担当教員</v>
      </c>
      <c r="J554" s="789"/>
      <c r="K554" s="809" t="str">
        <f>IFERROR(VLOOKUP(K553,科目・教員!$A$2:$B$349,2,0),"")</f>
        <v>池田　真弓</v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599" t="s">
        <v>59</v>
      </c>
      <c r="V554" s="647" t="s">
        <v>169</v>
      </c>
      <c r="W554" s="634" t="s">
        <v>140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304</v>
      </c>
      <c r="F555" s="833"/>
      <c r="G555" s="790" t="str">
        <f>VLOOKUP($C552,'2025年度(3年後期)'!$B$5:$N$207,COLUMN('2025年度(3年後期)'!$C$5)+1,0)&amp;""</f>
        <v>在宅:在宅実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がん:別途指定
感染特論:別途指定
感染演習:別途指定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情報:別途指定
長寿:別途指定</v>
      </c>
      <c r="R555" s="789"/>
      <c r="S555" s="809" t="str">
        <f>VLOOKUP($C552,'2025年度(D23後期)'!$B$5:$N$207,COLUMN('2025年度(D23後期)'!$C$5)+1,0)&amp;""</f>
        <v/>
      </c>
      <c r="T555" s="789"/>
      <c r="U555" s="599" t="s">
        <v>112</v>
      </c>
      <c r="V555" s="647" t="s">
        <v>171</v>
      </c>
      <c r="W555" s="634" t="s">
        <v>61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34" t="s">
        <v>116</v>
      </c>
      <c r="F556" s="83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599" t="s">
        <v>120</v>
      </c>
      <c r="V556" s="647" t="s">
        <v>172</v>
      </c>
      <c r="W556" s="634" t="s">
        <v>113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31"/>
      <c r="E557" s="795" t="str">
        <f>VLOOKUP($C552,'2025年度(2年後期)'!$B$5:$N$207,COLUMN('2025年度(2年後期)'!$E$5),0)&amp;""</f>
        <v>生活援助論Ⅳ(ABCD:統合)</v>
      </c>
      <c r="F557" s="796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>助産学実習Ⅰ</v>
      </c>
      <c r="L557" s="794"/>
      <c r="M557" s="805" t="str">
        <f>VLOOKUP($C552,'2025年度(M1後期)'!$B$5:$N$207,COLUMN('2025年度(M1後期)'!$E$5),0)&amp;""</f>
        <v>がん看護学演習Ａ－Ⅰ
感染症学特論
感染症学演習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看護情報・管理学演習Ｂ
長寿看護学演習Ｂ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600"/>
      <c r="W557" s="582" t="s">
        <v>65</v>
      </c>
      <c r="X557" s="582" t="s">
        <v>233</v>
      </c>
      <c r="Z557" s="807" t="str">
        <f>A557</f>
        <v>２時限（11：00～12：30）</v>
      </c>
      <c r="AA557" s="768" t="s">
        <v>227</v>
      </c>
      <c r="AB557" s="768"/>
      <c r="AC557" s="768"/>
      <c r="AD557" s="768" t="s">
        <v>104</v>
      </c>
      <c r="AE557" s="768"/>
      <c r="AF557" s="768"/>
      <c r="AG557" s="768"/>
      <c r="AH557" s="768" t="s">
        <v>234</v>
      </c>
      <c r="AI557" s="857" t="s">
        <v>234</v>
      </c>
      <c r="AJ557" s="768"/>
      <c r="AK557" s="768"/>
      <c r="AL557" s="768" t="s">
        <v>234</v>
      </c>
      <c r="AM557" s="768" t="s">
        <v>164</v>
      </c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 t="s">
        <v>328</v>
      </c>
      <c r="AX557" s="768"/>
      <c r="AY557" s="857" t="s">
        <v>165</v>
      </c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864" t="str">
        <f>IFERROR(VLOOKUP(C557,科目・教員!$A$2:$B$349,2,0),"")</f>
        <v>ﾊﾟｳﾗ･ﾍﾞﾙｳﾞｧﾝｹﾞﾙ</v>
      </c>
      <c r="D558" s="833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>池田　真弓</v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600"/>
      <c r="W558" s="582" t="s">
        <v>329</v>
      </c>
      <c r="X558" s="582" t="s">
        <v>234</v>
      </c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858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858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864" t="str">
        <f>VLOOKUP($C552,'2025年度(1年後期)'!$B$5:$N$207,COLUMN('2025年度(1年後期)'!$E$5)+1,0)&amp;""</f>
        <v>101</v>
      </c>
      <c r="D559" s="833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>在宅:在宅実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がん:別途指定
感染特論:別途指定
感染演習:別途指定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情報:別途指定
長寿:別途指定</v>
      </c>
      <c r="R559" s="789"/>
      <c r="S559" s="809" t="str">
        <f>VLOOKUP($C552,'2025年度(D23後期)'!$B$5:$N$207,COLUMN('2025年度(D23後期)'!$E$5)+1,0)&amp;""</f>
        <v/>
      </c>
      <c r="T559" s="789"/>
      <c r="U559" s="600"/>
      <c r="W559" s="582" t="s">
        <v>330</v>
      </c>
      <c r="X559" s="582" t="s">
        <v>242</v>
      </c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858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858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34" t="s">
        <v>116</v>
      </c>
      <c r="D560" s="835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600"/>
      <c r="W560" s="582" t="s">
        <v>113</v>
      </c>
      <c r="X560" s="582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859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859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X561" s="582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857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 t="s">
        <v>287</v>
      </c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X562" s="582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858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W563" s="638" t="s">
        <v>331</v>
      </c>
      <c r="X563" s="582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858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W564" s="638" t="s">
        <v>59</v>
      </c>
      <c r="X564" s="582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859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53" t="str">
        <f>VLOOKUP($C552,'2025年度(1年後期)'!$B$5:$N$207,COLUMN('2025年度(1年後期)'!$G$5),0)&amp;""</f>
        <v>英語Ⅰ(AC)</v>
      </c>
      <c r="D565" s="854"/>
      <c r="E565" s="823" t="str">
        <f>VLOOKUP($C552,'2025年度(2年後期)'!$B$5:$N$207,COLUMN('2025年度(2年後期)'!$G$5),0)&amp;""</f>
        <v>生活援助論Ⅳ(ABCD)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>助産学実習Ⅰ</v>
      </c>
      <c r="L565" s="824"/>
      <c r="M565" s="822" t="str">
        <f>VLOOKUP($C552,'2025年度(M1後期)'!$B$5:$N$207,COLUMN('2025年度(M1後期)'!$G$5),0)&amp;""</f>
        <v>感染症学特論
感染症学演習
成育看護学特論Ａ－Ⅲ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634" t="s">
        <v>129</v>
      </c>
      <c r="V565" s="582" t="s">
        <v>252</v>
      </c>
      <c r="W565" s="638" t="s">
        <v>289</v>
      </c>
      <c r="X565" s="582"/>
      <c r="Z565" s="807" t="str">
        <f>A565</f>
        <v>３時限（13：30～15：00）</v>
      </c>
      <c r="AA565" s="768" t="s">
        <v>131</v>
      </c>
      <c r="AB565" s="768"/>
      <c r="AC565" s="768"/>
      <c r="AD565" s="768" t="s">
        <v>104</v>
      </c>
      <c r="AE565" s="768"/>
      <c r="AF565" s="768"/>
      <c r="AG565" s="768"/>
      <c r="AH565" s="768" t="s">
        <v>234</v>
      </c>
      <c r="AI565" s="857" t="s">
        <v>234</v>
      </c>
      <c r="AJ565" s="768"/>
      <c r="AK565" s="768"/>
      <c r="AL565" s="768" t="s">
        <v>234</v>
      </c>
      <c r="AM565" s="768" t="s">
        <v>164</v>
      </c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 t="s">
        <v>138</v>
      </c>
      <c r="AX565" s="768"/>
      <c r="AY565" s="768"/>
      <c r="AZ565" s="768"/>
      <c r="BA565" s="768"/>
      <c r="BB565" s="857" t="s">
        <v>287</v>
      </c>
      <c r="BC565" s="768"/>
      <c r="BD565" s="768"/>
      <c r="BE565" s="768"/>
      <c r="BF565" s="768"/>
      <c r="BG565" s="768"/>
      <c r="BH565" s="768"/>
      <c r="BI565" s="768"/>
      <c r="BJ565" s="768"/>
      <c r="BK565" s="857" t="s">
        <v>332</v>
      </c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13" t="str">
        <f>IFERROR(VLOOKUP(E565,科目・教員!$A$2:$B$349,2,0),"")</f>
        <v>矢富　有見子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>池田　真弓</v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634" t="s">
        <v>140</v>
      </c>
      <c r="V566" s="582" t="s">
        <v>333</v>
      </c>
      <c r="W566" s="638" t="s">
        <v>261</v>
      </c>
      <c r="X566" s="582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858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13" t="str">
        <f>VLOOKUP($C552,'2025年度(2年後期)'!$B$5:$N$207,COLUMN('2025年度(2年後期)'!$G$5)+1,0)&amp;""</f>
        <v>201･202･基礎実</v>
      </c>
      <c r="F567" s="809"/>
      <c r="G567" s="813" t="str">
        <f>VLOOKUP($C552,'2025年度(3年後期)'!$B$5:$N$207,COLUMN('2025年度(3年後期)'!$G$5)+1,0)&amp;""</f>
        <v>在宅:在宅実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感染特論:別途指定
感染演習:別途指定
成育:別途指定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634" t="s">
        <v>142</v>
      </c>
      <c r="V567" s="582" t="s">
        <v>182</v>
      </c>
      <c r="W567" s="638"/>
      <c r="X567" s="582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858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34" t="s">
        <v>116</v>
      </c>
      <c r="D568" s="835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634" t="s">
        <v>113</v>
      </c>
      <c r="V568" s="582" t="s">
        <v>198</v>
      </c>
      <c r="W568" s="638"/>
      <c r="X568" s="582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859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加齢と健康</v>
      </c>
      <c r="D569" s="806"/>
      <c r="E569" s="823" t="str">
        <f>VLOOKUP($C552,'2025年度(2年後期)'!$B$5:$N$207,COLUMN('2025年度(2年後期)'!$I$5),0)&amp;""</f>
        <v>生活援助論Ⅳ(ABCD)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>助産学実習Ⅰ</v>
      </c>
      <c r="L569" s="824"/>
      <c r="M569" s="822" t="str">
        <f>VLOOKUP($C552,'2025年度(M1後期)'!$B$5:$N$207,COLUMN('2025年度(M1後期)'!$I$5),0)&amp;""</f>
        <v>感染症学特論
感染症学演習
成育看護学特論Ａ－Ⅲ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649" t="s">
        <v>334</v>
      </c>
      <c r="V569" s="582"/>
      <c r="X569" s="582"/>
      <c r="Z569" s="807" t="str">
        <f>A569</f>
        <v>４時限（15：10～16：40）</v>
      </c>
      <c r="AA569" s="768" t="s">
        <v>173</v>
      </c>
      <c r="AB569" s="768"/>
      <c r="AC569" s="768"/>
      <c r="AD569" s="768" t="s">
        <v>104</v>
      </c>
      <c r="AE569" s="768"/>
      <c r="AF569" s="768"/>
      <c r="AG569" s="768"/>
      <c r="AH569" s="768" t="s">
        <v>234</v>
      </c>
      <c r="AI569" s="857" t="s">
        <v>234</v>
      </c>
      <c r="AJ569" s="768"/>
      <c r="AK569" s="768"/>
      <c r="AL569" s="768" t="s">
        <v>234</v>
      </c>
      <c r="AM569" s="768" t="s">
        <v>164</v>
      </c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 t="s">
        <v>283</v>
      </c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 t="s">
        <v>332</v>
      </c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綿貫　成明</v>
      </c>
      <c r="D570" s="809"/>
      <c r="E570" s="813" t="str">
        <f>IFERROR(VLOOKUP(E569,科目・教員!$A$2:$B$349,2,0),"")</f>
        <v>矢富　有見子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>池田　真弓</v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649" t="s">
        <v>59</v>
      </c>
      <c r="V570" s="582"/>
      <c r="X570" s="582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858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201･202･基礎実</v>
      </c>
      <c r="F571" s="809"/>
      <c r="G571" s="813" t="str">
        <f>VLOOKUP($C552,'2025年度(3年後期)'!$B$5:$N$207,COLUMN('2025年度(3年後期)'!$I$5)+1,0)&amp;""</f>
        <v>在宅:在宅実</v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感染特論:別途指定
感染演習:別途指定
成育:別途指定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649" t="s">
        <v>168</v>
      </c>
      <c r="V571" s="582"/>
      <c r="X571" s="582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858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49" t="s">
        <v>113</v>
      </c>
      <c r="V572" s="582"/>
      <c r="X572" s="582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859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>　</v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>助産学実習Ⅰ</v>
      </c>
      <c r="L573" s="824"/>
      <c r="M573" s="822" t="str">
        <f>VLOOKUP($C552,'2025年度(M1後期)'!$B$5:$N$207,COLUMN('2025年度(M1後期)'!$K$5),0)&amp;""</f>
        <v>感染症学特論
感染症学演習</v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49"/>
      <c r="Y573" s="693" t="s">
        <v>97</v>
      </c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 t="s">
        <v>164</v>
      </c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 t="s">
        <v>283</v>
      </c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 t="s">
        <v>274</v>
      </c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>池田　真弓</v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49"/>
      <c r="Y574" s="693" t="s">
        <v>276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>　</v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>感染特論:別途指定
感染演習:別途指定</v>
      </c>
      <c r="N575" s="809"/>
      <c r="O575" s="814" t="str">
        <f>VLOOKUP($C552,'2025年度(M1後期)'!$B$5:$N$207,COLUMN('2025年度(M1後期)'!$K$5)+1,0)&amp;""</f>
        <v>感染特論:別途指定
感染演習:別途指定</v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649"/>
      <c r="Y575" s="693" t="s">
        <v>277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650"/>
      <c r="V576" s="19"/>
      <c r="W576" s="19"/>
      <c r="X576" s="19"/>
      <c r="Y576" s="694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45954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45954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>人体の構造と機能Ⅳ</v>
      </c>
      <c r="D578" s="796"/>
      <c r="E578" s="830" t="str">
        <f>VLOOKUP($C577,'2025年度(2年後期)'!$B$5:$N$207,COLUMN('2025年度(2年後期)'!$C$5),0)&amp;""</f>
        <v>英語Ⅳ(CD)</v>
      </c>
      <c r="F578" s="831"/>
      <c r="G578" s="795" t="str">
        <f>VLOOKUP($C577,'2025年度(3年後期)'!$B$5:$N$207,COLUMN('2025年度(3年後期)'!$C$5),0)&amp;""</f>
        <v>領域別実習</v>
      </c>
      <c r="H578" s="796"/>
      <c r="I578" s="795" t="str">
        <f>VLOOKUP($C577,'2025年度(4年後期)'!$B$5:$N$206,COLUMN('2025年度(4年後期)'!$C$5),0)&amp;""</f>
        <v>卒業研究Ⅱ</v>
      </c>
      <c r="J578" s="796"/>
      <c r="K578" s="806" t="str">
        <f>VLOOKUP($C577,'2025年度(助産後期)'!$B$5:$N$207,COLUMN('2025年度(助産後期)'!$C$5),0)&amp;""</f>
        <v>助産学実習Ⅰ</v>
      </c>
      <c r="L578" s="794"/>
      <c r="M578" s="793" t="str">
        <f>VLOOKUP($C577,'2025年度(M1後期)'!$B$5:$N$207,COLUMN('2025年度(M1後期)'!$C$5),0)&amp;""</f>
        <v>看護継続教育
長寿看護学演習Ａ－Ⅰ</v>
      </c>
      <c r="N578" s="794"/>
      <c r="O578" s="795" t="str">
        <f>VLOOKUP($C577,'2025年度(M2後期)'!$B$5:$N$207,COLUMN('2025年度(M2後期)'!$C$5),0)&amp;""</f>
        <v>感染管理看護学演習Ａ－Ⅱ
特別研究</v>
      </c>
      <c r="P578" s="796"/>
      <c r="Q578" s="795" t="str">
        <f>VLOOKUP($C577,'2025年度(D1後期)'!$B$5:$N$207,COLUMN('2025年度(D1後期)'!$C$5),0)&amp;""</f>
        <v>精神看護学演習Ｂ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646" t="s">
        <v>161</v>
      </c>
      <c r="V578" s="582" t="s">
        <v>335</v>
      </c>
      <c r="W578" s="638" t="s">
        <v>278</v>
      </c>
      <c r="X578" s="716" t="s">
        <v>336</v>
      </c>
      <c r="Z578" s="818" t="str">
        <f>A578</f>
        <v xml:space="preserve">１時限（09：20～10：50） </v>
      </c>
      <c r="AA578" s="768" t="s">
        <v>103</v>
      </c>
      <c r="AB578" s="768"/>
      <c r="AC578" s="768"/>
      <c r="AD578" s="768"/>
      <c r="AE578" s="768"/>
      <c r="AF578" s="768"/>
      <c r="AG578" s="768" t="s">
        <v>286</v>
      </c>
      <c r="AH578" s="768" t="s">
        <v>337</v>
      </c>
      <c r="AI578" s="768"/>
      <c r="AJ578" s="768"/>
      <c r="AK578" s="768"/>
      <c r="AL578" s="768"/>
      <c r="AM578" s="768" t="s">
        <v>164</v>
      </c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 t="s">
        <v>338</v>
      </c>
      <c r="AX578" s="768"/>
      <c r="AY578" s="768"/>
      <c r="AZ578" s="768"/>
      <c r="BA578" s="768" t="s">
        <v>148</v>
      </c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 t="s">
        <v>191</v>
      </c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>本間　典子</v>
      </c>
      <c r="D579" s="789"/>
      <c r="E579" s="832" t="str">
        <f>IFERROR(VLOOKUP(E578,科目・教員!$A$2:$B$349,2,0),"")</f>
        <v>ﾊﾟｳﾗ･ﾍﾞﾙｳﾞｧﾝｹﾞﾙ</v>
      </c>
      <c r="F579" s="833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>各担当教員</v>
      </c>
      <c r="J579" s="789"/>
      <c r="K579" s="809" t="str">
        <f>IFERROR(VLOOKUP(K578,科目・教員!$A$2:$B$349,2,0),"")</f>
        <v>池田　真弓</v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647" t="s">
        <v>169</v>
      </c>
      <c r="V579" s="582" t="s">
        <v>339</v>
      </c>
      <c r="W579" s="638" t="s">
        <v>59</v>
      </c>
      <c r="X579" s="716" t="s">
        <v>193</v>
      </c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>101</v>
      </c>
      <c r="D580" s="789"/>
      <c r="E580" s="832" t="str">
        <f>VLOOKUP($C577,'2025年度(2年後期)'!$B$5:$N$207,COLUMN('2025年度(2年後期)'!$C$5)+1,0)&amp;""</f>
        <v>201</v>
      </c>
      <c r="F580" s="833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教育:臨床講義室1
長寿:別途指定</v>
      </c>
      <c r="N580" s="789"/>
      <c r="O580" s="790" t="str">
        <f>VLOOKUP($C577,'2025年度(M2後期)'!$B$5:$N$207,COLUMN('2025年度(M2後期)'!$C$5)+1,0)&amp;""</f>
        <v>感染:別途指定</v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647" t="s">
        <v>171</v>
      </c>
      <c r="V580" s="582" t="s">
        <v>216</v>
      </c>
      <c r="W580" s="638" t="s">
        <v>340</v>
      </c>
      <c r="X580" s="716" t="s">
        <v>191</v>
      </c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860" t="s">
        <v>116</v>
      </c>
      <c r="F581" s="861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647" t="s">
        <v>172</v>
      </c>
      <c r="V581" s="582"/>
      <c r="W581" s="638" t="s">
        <v>341</v>
      </c>
      <c r="X581" s="716" t="s">
        <v>181</v>
      </c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>人体の構造と機能Ⅲ</v>
      </c>
      <c r="D582" s="796"/>
      <c r="E582" s="830" t="str">
        <f>VLOOKUP($C577,'2025年度(2年後期)'!$B$5:$N$207,COLUMN('2025年度(2年後期)'!$E$5),0)&amp;""</f>
        <v>英語Ⅳ(CD)</v>
      </c>
      <c r="F582" s="831"/>
      <c r="G582" s="795" t="str">
        <f>VLOOKUP($C577,'2025年度(3年後期)'!$B$5:$N$207,COLUMN('2025年度(3年後期)'!$E$5),0)&amp;""</f>
        <v>領域別実習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>助産学実習Ⅰ</v>
      </c>
      <c r="L582" s="794"/>
      <c r="M582" s="805" t="str">
        <f>VLOOKUP($C577,'2025年度(M1後期)'!$B$5:$N$207,COLUMN('2025年度(M1後期)'!$E$5),0)&amp;""</f>
        <v>看護継続教育
長寿看護学演習Ａ－Ⅰ</v>
      </c>
      <c r="N582" s="796"/>
      <c r="O582" s="806" t="str">
        <f>VLOOKUP($C577,'2025年度(M2後期)'!$B$5:$N$207,COLUMN('2025年度(M2後期)'!$E$5),0)&amp;""</f>
        <v>感染管理看護学演習Ａ－Ⅱ
特別研究</v>
      </c>
      <c r="P582" s="796"/>
      <c r="Q582" s="806" t="str">
        <f>VLOOKUP($C577,'2025年度(D1後期)'!$B$5:$N$207,COLUMN('2025年度(D1後期)'!$E$5),0)&amp;""</f>
        <v>精神看護学演習Ｂ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25"/>
      <c r="V582" s="713" t="s">
        <v>65</v>
      </c>
      <c r="W582" s="638"/>
      <c r="X582" s="716"/>
      <c r="Z582" s="807" t="str">
        <f>A582</f>
        <v>２時限（11：00～12：30）</v>
      </c>
      <c r="AA582" s="768" t="s">
        <v>75</v>
      </c>
      <c r="AB582" s="768"/>
      <c r="AC582" s="768"/>
      <c r="AD582" s="768"/>
      <c r="AE582" s="768"/>
      <c r="AF582" s="768"/>
      <c r="AG582" s="768" t="s">
        <v>286</v>
      </c>
      <c r="AH582" s="857" t="s">
        <v>328</v>
      </c>
      <c r="AI582" s="768"/>
      <c r="AJ582" s="768"/>
      <c r="AK582" s="768"/>
      <c r="AL582" s="768"/>
      <c r="AM582" s="768" t="s">
        <v>164</v>
      </c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 t="s">
        <v>338</v>
      </c>
      <c r="AX582" s="768"/>
      <c r="AY582" s="768"/>
      <c r="AZ582" s="768"/>
      <c r="BA582" s="768" t="s">
        <v>148</v>
      </c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 t="s">
        <v>191</v>
      </c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>本間　典子</v>
      </c>
      <c r="D583" s="789"/>
      <c r="E583" s="832" t="str">
        <f>IFERROR(VLOOKUP(E582,科目・教員!$A$2:$B$349,2,0),"")</f>
        <v>ﾊﾟｳﾗ･ﾍﾞﾙｳﾞｧﾝｹﾞﾙ</v>
      </c>
      <c r="F583" s="833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>池田　真弓</v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V583" s="713" t="s">
        <v>329</v>
      </c>
      <c r="W583" s="638"/>
      <c r="X583" s="716"/>
      <c r="Z583" s="807"/>
      <c r="AA583" s="769"/>
      <c r="AB583" s="769"/>
      <c r="AC583" s="769"/>
      <c r="AD583" s="769"/>
      <c r="AE583" s="769"/>
      <c r="AF583" s="769"/>
      <c r="AG583" s="769"/>
      <c r="AH583" s="858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>101</v>
      </c>
      <c r="D584" s="789"/>
      <c r="E584" s="832" t="str">
        <f>VLOOKUP($C577,'2025年度(2年後期)'!$B$5:$N$207,COLUMN('2025年度(2年後期)'!$E$5)+1,0)&amp;""</f>
        <v>201</v>
      </c>
      <c r="F584" s="833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教育:臨床講義室1
長寿:別途指定</v>
      </c>
      <c r="N584" s="789"/>
      <c r="O584" s="809" t="str">
        <f>VLOOKUP($C577,'2025年度(M2後期)'!$B$5:$N$207,COLUMN('2025年度(M2後期)'!$E$5)+1,0)&amp;""</f>
        <v>感染:別途指定</v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V584" s="713" t="s">
        <v>330</v>
      </c>
      <c r="W584" s="638"/>
      <c r="X584" s="716"/>
      <c r="Z584" s="807"/>
      <c r="AA584" s="769"/>
      <c r="AB584" s="769"/>
      <c r="AC584" s="769"/>
      <c r="AD584" s="769"/>
      <c r="AE584" s="769"/>
      <c r="AF584" s="769"/>
      <c r="AG584" s="769"/>
      <c r="AH584" s="858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860" t="s">
        <v>116</v>
      </c>
      <c r="F585" s="861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V585" s="713" t="s">
        <v>216</v>
      </c>
      <c r="W585" s="638"/>
      <c r="X585" s="716"/>
      <c r="Z585" s="808"/>
      <c r="AA585" s="770"/>
      <c r="AB585" s="770"/>
      <c r="AC585" s="770"/>
      <c r="AD585" s="770"/>
      <c r="AE585" s="770"/>
      <c r="AF585" s="770"/>
      <c r="AG585" s="770"/>
      <c r="AH585" s="859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>疾病･病態論Ⅰ</v>
      </c>
      <c r="D590" s="806"/>
      <c r="E590" s="823" t="str">
        <f>VLOOKUP($C577,'2025年度(2年後期)'!$B$5:$N$207,COLUMN('2025年度(2年後期)'!$G$5),0)&amp;""</f>
        <v>感染防止技術論</v>
      </c>
      <c r="F590" s="806"/>
      <c r="G590" s="823" t="str">
        <f>VLOOKUP($C577,'2025年度(3年後期)'!$B$5:$N$207,COLUMN('2025年度(3年後期)'!$G$5),0)&amp;""</f>
        <v>領域別実習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>助産学実習Ⅰ</v>
      </c>
      <c r="L590" s="824"/>
      <c r="M590" s="822" t="str">
        <f>VLOOKUP($C577,'2025年度(M1後期)'!$B$5:$N$207,COLUMN('2025年度(M1後期)'!$G$5),0)&amp;""</f>
        <v>看護統計学</v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634" t="s">
        <v>252</v>
      </c>
      <c r="W590" s="639" t="s">
        <v>342</v>
      </c>
      <c r="Z590" s="807" t="str">
        <f>A590</f>
        <v>３時限（13：30～15：00）</v>
      </c>
      <c r="AA590" s="768" t="s">
        <v>185</v>
      </c>
      <c r="AB590" s="768"/>
      <c r="AC590" s="768"/>
      <c r="AD590" s="768"/>
      <c r="AE590" s="768"/>
      <c r="AF590" s="768"/>
      <c r="AG590" s="768" t="s">
        <v>174</v>
      </c>
      <c r="AH590" s="768" t="s">
        <v>293</v>
      </c>
      <c r="AI590" s="768"/>
      <c r="AJ590" s="768"/>
      <c r="AK590" s="768"/>
      <c r="AL590" s="768"/>
      <c r="AM590" s="768" t="s">
        <v>164</v>
      </c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 t="s">
        <v>343</v>
      </c>
      <c r="AX590" s="768"/>
      <c r="AY590" s="768"/>
      <c r="AZ590" s="768"/>
      <c r="BA590" s="768"/>
      <c r="BB590" s="768"/>
      <c r="BC590" s="768"/>
      <c r="BD590" s="768"/>
      <c r="BE590" s="768"/>
      <c r="BF590" s="768" t="s">
        <v>155</v>
      </c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>水野　正之</v>
      </c>
      <c r="D591" s="809"/>
      <c r="E591" s="813" t="str">
        <f>IFERROR(VLOOKUP(E590,科目・教員!$A$2:$B$349,2,0),"")</f>
        <v>網中　眞由美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>池田　真弓</v>
      </c>
      <c r="L591" s="814"/>
      <c r="M591" s="825" t="str">
        <f>IFERROR(VLOOKUP(M590,科目・教員!$A$2:$B$349,2,0),"")</f>
        <v>柏木　公一</v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634" t="s">
        <v>59</v>
      </c>
      <c r="W591" s="639" t="s">
        <v>59</v>
      </c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>101</v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>情報処理室</v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634" t="s">
        <v>295</v>
      </c>
      <c r="W592" s="639" t="s">
        <v>344</v>
      </c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634" t="s">
        <v>216</v>
      </c>
      <c r="W593" s="639" t="s">
        <v>341</v>
      </c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>地域･在宅看護学概論</v>
      </c>
      <c r="F594" s="806"/>
      <c r="G594" s="823" t="str">
        <f>VLOOKUP($C577,'2025年度(3年後期)'!$B$5:$N$207,COLUMN('2025年度(3年後期)'!$I$5),0)&amp;""</f>
        <v>領域別実習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>助産学実習Ⅰ</v>
      </c>
      <c r="L594" s="824"/>
      <c r="M594" s="822" t="str">
        <f>VLOOKUP($C577,'2025年度(M1後期)'!$B$5:$N$207,COLUMN('2025年度(M1後期)'!$I$5),0)&amp;""</f>
        <v>看護統計学</v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25"/>
      <c r="W594" s="639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 t="s">
        <v>345</v>
      </c>
      <c r="AH594" s="768" t="s">
        <v>293</v>
      </c>
      <c r="AI594" s="768"/>
      <c r="AJ594" s="768"/>
      <c r="AK594" s="768"/>
      <c r="AL594" s="768"/>
      <c r="AM594" s="768" t="s">
        <v>164</v>
      </c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 t="s">
        <v>343</v>
      </c>
      <c r="AX594" s="768"/>
      <c r="AY594" s="768"/>
      <c r="AZ594" s="768"/>
      <c r="BA594" s="768"/>
      <c r="BB594" s="768"/>
      <c r="BC594" s="768"/>
      <c r="BD594" s="768"/>
      <c r="BE594" s="768"/>
      <c r="BF594" s="768" t="s">
        <v>155</v>
      </c>
      <c r="BG594" s="768"/>
      <c r="BH594" s="768"/>
      <c r="BI594" s="768"/>
      <c r="BJ594" s="768"/>
      <c r="BK594" s="857"/>
      <c r="BL594" s="857"/>
      <c r="BM594" s="857"/>
      <c r="BN594" s="768"/>
      <c r="BO594" s="768" t="s">
        <v>300</v>
      </c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>藤田　淳子</v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>池田　真弓</v>
      </c>
      <c r="L595" s="814"/>
      <c r="M595" s="825" t="str">
        <f>IFERROR(VLOOKUP(M594,科目・教員!$A$2:$B$349,2,0),"")</f>
        <v>柏木　公一</v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W595" s="639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>201</v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>情報処理室</v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W596" s="639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W597" s="639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>　</v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>助産学実習Ⅰ</v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607" t="s">
        <v>94</v>
      </c>
      <c r="Y598" s="688" t="s">
        <v>346</v>
      </c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 t="s">
        <v>164</v>
      </c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 t="s">
        <v>139</v>
      </c>
      <c r="BK598" s="857"/>
      <c r="BL598" s="857"/>
      <c r="BM598" s="857"/>
      <c r="BN598" s="768"/>
      <c r="BO598" s="768" t="s">
        <v>300</v>
      </c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>池田　真弓</v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607" t="s">
        <v>141</v>
      </c>
      <c r="Y599" s="688" t="s">
        <v>300</v>
      </c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>　</v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607" t="s">
        <v>139</v>
      </c>
      <c r="Y600" s="688" t="s">
        <v>301</v>
      </c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608" t="s">
        <v>69</v>
      </c>
      <c r="V601" s="19"/>
      <c r="W601" s="19"/>
      <c r="X601" s="19"/>
      <c r="Y601" s="68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45955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45955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　</v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　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　</v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　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　</v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　</v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65"/>
      <c r="D618" s="867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　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　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65"/>
      <c r="D622" s="867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>　</v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>　</v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23"/>
      <c r="B627" s="24"/>
      <c r="C627" s="862">
        <f>C602+1</f>
        <v>45956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777">
        <f>C627</f>
        <v>45956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　</v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　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　</v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　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　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　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　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　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>　</v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>　</v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45957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45957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31"/>
      <c r="E653" s="795" t="str">
        <f>VLOOKUP($C652,'2025年度(2年後期)'!$B$5:$N$207,COLUMN('2025年度(2年後期)'!$C$5),0)&amp;""</f>
        <v>母性看護援助論Ⅰ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卒業研究Ⅱ</v>
      </c>
      <c r="J653" s="796"/>
      <c r="K653" s="806" t="str">
        <f>VLOOKUP($C652,'2025年度(助産後期)'!$B$5:$N$207,COLUMN('2025年度(助産後期)'!$C$5),0)&amp;""</f>
        <v>助産学実習Ⅰ</v>
      </c>
      <c r="L653" s="794"/>
      <c r="M653" s="793" t="str">
        <f>VLOOKUP($C652,'2025年度(M1後期)'!$B$5:$N$207,COLUMN('2025年度(M1後期)'!$C$5),0)&amp;""</f>
        <v>政策医療看護倫理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>特別研究</v>
      </c>
      <c r="T653" s="796"/>
      <c r="U653" s="636" t="s">
        <v>99</v>
      </c>
      <c r="V653" s="646" t="s">
        <v>161</v>
      </c>
      <c r="X653" s="701" t="s">
        <v>302</v>
      </c>
      <c r="Z653" s="818" t="str">
        <f>A653</f>
        <v xml:space="preserve">１時限（09：20～10：50） </v>
      </c>
      <c r="AA653" s="768" t="s">
        <v>162</v>
      </c>
      <c r="AB653" s="768"/>
      <c r="AC653" s="768"/>
      <c r="AD653" s="768"/>
      <c r="AE653" s="768"/>
      <c r="AF653" s="768"/>
      <c r="AG653" s="768" t="s">
        <v>184</v>
      </c>
      <c r="AH653" s="768" t="s">
        <v>347</v>
      </c>
      <c r="AI653" s="768"/>
      <c r="AJ653" s="768"/>
      <c r="AK653" s="768"/>
      <c r="AL653" s="768"/>
      <c r="AM653" s="768" t="s">
        <v>164</v>
      </c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 t="s">
        <v>246</v>
      </c>
      <c r="AX653" s="768" t="s">
        <v>246</v>
      </c>
      <c r="AY653" s="768" t="s">
        <v>246</v>
      </c>
      <c r="AZ653" s="768"/>
      <c r="BA653" s="768" t="s">
        <v>166</v>
      </c>
      <c r="BB653" s="768"/>
      <c r="BC653" s="768"/>
      <c r="BD653" s="768"/>
      <c r="BE653" s="768"/>
      <c r="BF653" s="768"/>
      <c r="BG653" s="768"/>
      <c r="BH653" s="768"/>
      <c r="BI653" s="768" t="s">
        <v>219</v>
      </c>
      <c r="BJ653" s="768"/>
      <c r="BK653" s="857"/>
      <c r="BL653" s="768" t="s">
        <v>219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松本　聡子</v>
      </c>
      <c r="D654" s="833"/>
      <c r="E654" s="790" t="str">
        <f>IFERROR(VLOOKUP(E653,科目・教員!$A$2:$B$349,2,0),"")</f>
        <v>日置　智華子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各担当教員</v>
      </c>
      <c r="J654" s="789"/>
      <c r="K654" s="809" t="str">
        <f>IFERROR(VLOOKUP(K653,科目・教員!$A$2:$B$349,2,0),"")</f>
        <v>池田　真弓</v>
      </c>
      <c r="L654" s="811"/>
      <c r="M654" s="820" t="str">
        <f>IFERROR(VLOOKUP(M653,科目・教員!$A$2:$B$349,2,0),"")</f>
        <v>来生　奈巳子</v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636" t="s">
        <v>348</v>
      </c>
      <c r="V654" s="647" t="s">
        <v>169</v>
      </c>
      <c r="X654" s="701" t="s">
        <v>305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769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成人：301，302，303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臨床講義室1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636" t="s">
        <v>349</v>
      </c>
      <c r="V655" s="647" t="s">
        <v>171</v>
      </c>
      <c r="X655" s="701" t="s">
        <v>219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769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61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636" t="s">
        <v>347</v>
      </c>
      <c r="V656" s="647" t="s">
        <v>172</v>
      </c>
      <c r="X656" s="701" t="s">
        <v>194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770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微生物と人間</v>
      </c>
      <c r="D657" s="796"/>
      <c r="E657" s="795" t="str">
        <f>VLOOKUP($C652,'2025年度(2年後期)'!$B$5:$N$207,COLUMN('2025年度(2年後期)'!$E$5),0)&amp;""</f>
        <v>薬物療法と看護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卒業研究Ⅱ</v>
      </c>
      <c r="J657" s="796"/>
      <c r="K657" s="806" t="str">
        <f>VLOOKUP($C652,'2025年度(助産後期)'!$B$5:$N$207,COLUMN('2025年度(助産後期)'!$E$5),0)&amp;""</f>
        <v>助産学実習Ⅰ</v>
      </c>
      <c r="L657" s="794"/>
      <c r="M657" s="805" t="str">
        <f>VLOOKUP($C652,'2025年度(M1後期)'!$B$5:$N$207,COLUMN('2025年度(M1後期)'!$E$5),0)&amp;""</f>
        <v>政策医療看護倫理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>特別研究</v>
      </c>
      <c r="T657" s="796"/>
      <c r="U657" s="637" t="s">
        <v>216</v>
      </c>
      <c r="X657" s="701"/>
      <c r="Z657" s="807" t="str">
        <f>A657</f>
        <v>２時限（11：00～12：30）</v>
      </c>
      <c r="AA657" s="768" t="s">
        <v>146</v>
      </c>
      <c r="AB657" s="768"/>
      <c r="AC657" s="768"/>
      <c r="AD657" s="768"/>
      <c r="AE657" s="768"/>
      <c r="AF657" s="768"/>
      <c r="AG657" s="768" t="s">
        <v>244</v>
      </c>
      <c r="AH657" s="768" t="s">
        <v>347</v>
      </c>
      <c r="AI657" s="768"/>
      <c r="AJ657" s="768"/>
      <c r="AK657" s="768"/>
      <c r="AL657" s="768"/>
      <c r="AM657" s="768" t="s">
        <v>164</v>
      </c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 t="s">
        <v>246</v>
      </c>
      <c r="AX657" s="768" t="s">
        <v>246</v>
      </c>
      <c r="AY657" s="768" t="s">
        <v>246</v>
      </c>
      <c r="AZ657" s="768"/>
      <c r="BA657" s="768" t="s">
        <v>166</v>
      </c>
      <c r="BB657" s="768"/>
      <c r="BC657" s="768"/>
      <c r="BD657" s="768"/>
      <c r="BE657" s="768"/>
      <c r="BF657" s="768"/>
      <c r="BG657" s="768"/>
      <c r="BH657" s="768"/>
      <c r="BI657" s="768" t="s">
        <v>219</v>
      </c>
      <c r="BJ657" s="768"/>
      <c r="BK657" s="857"/>
      <c r="BL657" s="768" t="s">
        <v>219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>森　那美子</v>
      </c>
      <c r="D658" s="789"/>
      <c r="E658" s="790" t="str">
        <f>IFERROR(VLOOKUP(E657,科目・教員!$A$2:$B$349,2,0),"")</f>
        <v>本間　典子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各担当教員</v>
      </c>
      <c r="J658" s="789"/>
      <c r="K658" s="809" t="str">
        <f>IFERROR(VLOOKUP(K657,科目・教員!$A$2:$B$349,2,0),"")</f>
        <v>池田　真弓</v>
      </c>
      <c r="L658" s="811"/>
      <c r="M658" s="788" t="str">
        <f>IFERROR(VLOOKUP(M657,科目・教員!$A$2:$B$349,2,0),"")</f>
        <v>来生　奈巳子</v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X658" s="70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769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>101</v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成人：301，302，303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臨床講義室1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X659" s="70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769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X660" s="70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770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38" t="s">
        <v>350</v>
      </c>
      <c r="D661" s="839"/>
      <c r="E661" s="795"/>
      <c r="F661" s="796"/>
      <c r="G661" s="795"/>
      <c r="H661" s="796"/>
      <c r="I661" s="838" t="s">
        <v>350</v>
      </c>
      <c r="J661" s="839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848"/>
      <c r="D662" s="849"/>
      <c r="E662" s="790"/>
      <c r="F662" s="789"/>
      <c r="G662" s="790"/>
      <c r="H662" s="789"/>
      <c r="I662" s="848"/>
      <c r="J662" s="84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848" t="s">
        <v>128</v>
      </c>
      <c r="D663" s="849"/>
      <c r="E663" s="790"/>
      <c r="F663" s="789"/>
      <c r="G663" s="790"/>
      <c r="H663" s="789"/>
      <c r="I663" s="848" t="s">
        <v>128</v>
      </c>
      <c r="J663" s="84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43"/>
      <c r="D664" s="844"/>
      <c r="E664" s="828"/>
      <c r="F664" s="827"/>
      <c r="G664" s="828"/>
      <c r="H664" s="827"/>
      <c r="I664" s="843"/>
      <c r="J664" s="844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B型肝炎③
14:00～15:00</v>
      </c>
      <c r="D665" s="806"/>
      <c r="E665" s="823" t="str">
        <f>VLOOKUP($C652,'2025年度(2年後期)'!$B$5:$N$207,COLUMN('2025年度(2年後期)'!$G$5),0)&amp;""</f>
        <v>小児看護学概論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>助産学実習Ⅰ</v>
      </c>
      <c r="L665" s="824"/>
      <c r="M665" s="822" t="str">
        <f>VLOOKUP($C652,'2025年度(M1後期)'!$B$5:$N$207,COLUMN('2025年度(M1後期)'!$G$5),0)&amp;""</f>
        <v>看護理論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656" t="s">
        <v>129</v>
      </c>
      <c r="V665" s="582" t="s">
        <v>252</v>
      </c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189</v>
      </c>
      <c r="AH665" s="768"/>
      <c r="AI665" s="768"/>
      <c r="AJ665" s="768"/>
      <c r="AK665" s="768"/>
      <c r="AL665" s="768"/>
      <c r="AM665" s="768" t="s">
        <v>164</v>
      </c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 t="s">
        <v>246</v>
      </c>
      <c r="AX665" s="768" t="s">
        <v>246</v>
      </c>
      <c r="AY665" s="768" t="s">
        <v>246</v>
      </c>
      <c r="AZ665" s="768"/>
      <c r="BA665" s="768" t="s">
        <v>176</v>
      </c>
      <c r="BB665" s="768" t="s">
        <v>351</v>
      </c>
      <c r="BC665" s="768"/>
      <c r="BD665" s="768"/>
      <c r="BE665" s="768"/>
      <c r="BF665" s="768"/>
      <c r="BG665" s="768"/>
      <c r="BH665" s="768"/>
      <c r="BI665" s="768"/>
      <c r="BJ665" s="768" t="s">
        <v>124</v>
      </c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来生　奈巳子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>池田　真弓</v>
      </c>
      <c r="L666" s="814"/>
      <c r="M666" s="825" t="str">
        <f>IFERROR(VLOOKUP(M665,科目・教員!$A$2:$B$349,2,0),"")</f>
        <v>亀岡　智美</v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656" t="s">
        <v>125</v>
      </c>
      <c r="V666" s="582" t="s">
        <v>59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　</v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>成人：301，302，303</v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臨床講義室1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656" t="s">
        <v>124</v>
      </c>
      <c r="V667" s="582" t="s">
        <v>261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55"/>
      <c r="D668" s="856"/>
      <c r="E668" s="784"/>
      <c r="F668" s="810"/>
      <c r="G668" s="784"/>
      <c r="H668" s="810"/>
      <c r="I668" s="882"/>
      <c r="J668" s="856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656" t="s">
        <v>69</v>
      </c>
      <c r="V668" s="582" t="s">
        <v>352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>小児看護援助論Ⅰ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>助産学実習Ⅰ</v>
      </c>
      <c r="L669" s="824"/>
      <c r="M669" s="822" t="str">
        <f>VLOOKUP($C652,'2025年度(M1後期)'!$B$5:$N$207,COLUMN('2025年度(M1後期)'!$I$5),0)&amp;""</f>
        <v>看護理論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 t="s">
        <v>353</v>
      </c>
      <c r="AH669" s="768"/>
      <c r="AI669" s="768"/>
      <c r="AJ669" s="768"/>
      <c r="AK669" s="768"/>
      <c r="AL669" s="768"/>
      <c r="AM669" s="768" t="s">
        <v>164</v>
      </c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 t="s">
        <v>246</v>
      </c>
      <c r="AX669" s="768" t="s">
        <v>246</v>
      </c>
      <c r="AY669" s="768" t="s">
        <v>246</v>
      </c>
      <c r="AZ669" s="768"/>
      <c r="BA669" s="768" t="s">
        <v>176</v>
      </c>
      <c r="BB669" s="768" t="s">
        <v>351</v>
      </c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>遠藤　数江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>池田　真弓</v>
      </c>
      <c r="L670" s="814"/>
      <c r="M670" s="825" t="str">
        <f>IFERROR(VLOOKUP(M669,科目・教員!$A$2:$B$349,2,0),"")</f>
        <v>亀岡　智美</v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>　</v>
      </c>
      <c r="D671" s="809"/>
      <c r="E671" s="813" t="str">
        <f>VLOOKUP($C652,'2025年度(2年後期)'!$B$5:$N$207,COLUMN('2025年度(2年後期)'!$I$5)+1,0)&amp;""</f>
        <v>201</v>
      </c>
      <c r="F671" s="809"/>
      <c r="G671" s="813" t="str">
        <f>VLOOKUP($C652,'2025年度(3年後期)'!$B$5:$N$207,COLUMN('2025年度(3年後期)'!$I$5)+1,0)&amp;""</f>
        <v>成人：301，302，303</v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臨床講義室1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55"/>
      <c r="D672" s="856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>　</v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>助産学実習Ⅰ</v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 t="s">
        <v>164</v>
      </c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>池田　真弓</v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>　</v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45958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45958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人体の構造と機能Ⅳ</v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卒業研究Ⅱ</v>
      </c>
      <c r="J678" s="796"/>
      <c r="K678" s="806" t="str">
        <f>VLOOKUP($C677,'2025年度(助産後期)'!$B$5:$N$207,COLUMN('2025年度(助産後期)'!$C$5),0)&amp;""</f>
        <v>助産学実習Ⅰ</v>
      </c>
      <c r="L678" s="794"/>
      <c r="M678" s="79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成育看護学演習Ｂ
感染管理看護学演習Ｂ
成人看護学演習Ｂ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8" t="str">
        <f>A678</f>
        <v xml:space="preserve">１時限（09：20～10：50） </v>
      </c>
      <c r="AA678" s="768" t="s">
        <v>103</v>
      </c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 t="s">
        <v>164</v>
      </c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 t="s">
        <v>354</v>
      </c>
      <c r="AX678" s="768"/>
      <c r="AY678" s="768"/>
      <c r="AZ678" s="768"/>
      <c r="BA678" s="768" t="s">
        <v>266</v>
      </c>
      <c r="BB678" s="768"/>
      <c r="BC678" s="768"/>
      <c r="BD678" s="768"/>
      <c r="BE678" s="768"/>
      <c r="BF678" s="768"/>
      <c r="BG678" s="768"/>
      <c r="BH678" s="768"/>
      <c r="BI678" s="768"/>
      <c r="BJ678" s="768" t="s">
        <v>186</v>
      </c>
      <c r="BK678" s="857" t="s">
        <v>355</v>
      </c>
      <c r="BL678" s="857" t="s">
        <v>225</v>
      </c>
      <c r="BM678" s="857" t="s">
        <v>179</v>
      </c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本間　典子</v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>各担当教員</v>
      </c>
      <c r="J679" s="789"/>
      <c r="K679" s="809" t="str">
        <f>IFERROR(VLOOKUP(K678,科目・教員!$A$2:$B$349,2,0),"")</f>
        <v>池田　真弓</v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成育:別途指定
感染:別途指定
成人:別途指定</v>
      </c>
      <c r="R680" s="789"/>
      <c r="S680" s="809" t="str">
        <f>VLOOKUP($C677,'2025年度(D23後期)'!$B$5:$N$207,COLUMN('2025年度(D23後期)'!$C$5)+1,0)&amp;""</f>
        <v/>
      </c>
      <c r="T680" s="78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31"/>
      <c r="E682" s="795" t="str">
        <f>VLOOKUP($C677,'2025年度(2年後期)'!$B$5:$N$207,COLUMN('2025年度(2年後期)'!$E$5),0)&amp;""</f>
        <v>老年看護学概論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卒業研究Ⅱ</v>
      </c>
      <c r="J682" s="796"/>
      <c r="K682" s="806" t="str">
        <f>VLOOKUP($C677,'2025年度(助産後期)'!$B$5:$N$207,COLUMN('2025年度(助産後期)'!$E$5),0)&amp;""</f>
        <v>助産学実習Ⅰ</v>
      </c>
      <c r="L682" s="794"/>
      <c r="M682" s="80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成育看護学演習Ｂ
感染管理看護学演習Ｂ
成人看護学演習Ｂ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7" t="str">
        <f>A682</f>
        <v>２時限（11：00～12：30）</v>
      </c>
      <c r="AA682" s="768" t="s">
        <v>313</v>
      </c>
      <c r="AB682" s="768"/>
      <c r="AC682" s="768"/>
      <c r="AD682" s="768"/>
      <c r="AE682" s="768"/>
      <c r="AF682" s="768"/>
      <c r="AG682" s="768" t="s">
        <v>200</v>
      </c>
      <c r="AH682" s="768" t="s">
        <v>358</v>
      </c>
      <c r="AI682" s="768"/>
      <c r="AJ682" s="768"/>
      <c r="AK682" s="768"/>
      <c r="AL682" s="768"/>
      <c r="AM682" s="768" t="s">
        <v>164</v>
      </c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 t="s">
        <v>165</v>
      </c>
      <c r="AZ682" s="768"/>
      <c r="BA682" s="768" t="s">
        <v>266</v>
      </c>
      <c r="BB682" s="768"/>
      <c r="BC682" s="768"/>
      <c r="BD682" s="768"/>
      <c r="BE682" s="768"/>
      <c r="BF682" s="768"/>
      <c r="BG682" s="768"/>
      <c r="BH682" s="768"/>
      <c r="BI682" s="768"/>
      <c r="BJ682" s="768" t="s">
        <v>186</v>
      </c>
      <c r="BK682" s="857" t="s">
        <v>355</v>
      </c>
      <c r="BL682" s="857" t="s">
        <v>225</v>
      </c>
      <c r="BM682" s="857" t="s">
        <v>198</v>
      </c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864" t="str">
        <f>IFERROR(VLOOKUP(C682,科目・教員!$A$2:$B$349,2,0),"")</f>
        <v>川出　龍一</v>
      </c>
      <c r="D683" s="833"/>
      <c r="E683" s="790" t="str">
        <f>IFERROR(VLOOKUP(E682,科目・教員!$A$2:$B$349,2,0),"")</f>
        <v>綿貫　成明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>各担当教員</v>
      </c>
      <c r="J683" s="789"/>
      <c r="K683" s="809" t="str">
        <f>IFERROR(VLOOKUP(K682,科目・教員!$A$2:$B$349,2,0),"")</f>
        <v>池田　真弓</v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864" t="str">
        <f>VLOOKUP($C677,'2025年度(1年後期)'!$B$5:$N$207,COLUMN('2025年度(1年後期)'!$E$5)+1,0)&amp;""</f>
        <v>101</v>
      </c>
      <c r="D684" s="833"/>
      <c r="E684" s="790" t="str">
        <f>VLOOKUP($C677,'2025年度(2年後期)'!$B$5:$N$207,COLUMN('2025年度(2年後期)'!$E$5)+1,0)&amp;""</f>
        <v>201</v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成育:別途指定
感染:別途指定
成人:別途指定</v>
      </c>
      <c r="R684" s="789"/>
      <c r="S684" s="809" t="str">
        <f>VLOOKUP($C677,'2025年度(D23後期)'!$B$5:$N$207,COLUMN('2025年度(D23後期)'!$E$5)+1,0)&amp;""</f>
        <v/>
      </c>
      <c r="T684" s="78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34" t="s">
        <v>116</v>
      </c>
      <c r="D685" s="835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18" t="s">
        <v>65</v>
      </c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18" t="s">
        <v>59</v>
      </c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18" t="s">
        <v>112</v>
      </c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18" t="s">
        <v>120</v>
      </c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生命倫理</v>
      </c>
      <c r="D690" s="806"/>
      <c r="E690" s="823" t="str">
        <f>VLOOKUP($C677,'2025年度(2年後期)'!$B$5:$N$207,COLUMN('2025年度(2年後期)'!$G$5),0)&amp;""</f>
        <v>地域生活とヘルスプロモーション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>助産学実習Ⅰ</v>
      </c>
      <c r="L690" s="824"/>
      <c r="M690" s="822" t="str">
        <f>VLOOKUP($C677,'2025年度(M1後期)'!$B$5:$N$207,COLUMN('2025年度(M1後期)'!$G$5),0)&amp;""</f>
        <v>がん看護学演習Ａ－Ⅱ
成育看護学演習Ａ－Ⅰ
感染症学特論
感染症学演習</v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>量的看護学研究法</v>
      </c>
      <c r="R690" s="806"/>
      <c r="S690" s="824" t="str">
        <f>VLOOKUP($C677,'2025年度(D23後期)'!$B$5:$N$207,COLUMN('2025年度(D23後期)'!$G$5),0)&amp;""</f>
        <v>特別研究</v>
      </c>
      <c r="T690" s="806"/>
      <c r="U690" s="582" t="s">
        <v>361</v>
      </c>
      <c r="V690" s="660" t="s">
        <v>129</v>
      </c>
      <c r="W690" s="582" t="s">
        <v>129</v>
      </c>
      <c r="X690" s="607" t="s">
        <v>362</v>
      </c>
      <c r="Z690" s="807" t="str">
        <f>A690</f>
        <v>３時限（13：30～15：00）</v>
      </c>
      <c r="AA690" s="768" t="s">
        <v>267</v>
      </c>
      <c r="AB690" s="768"/>
      <c r="AC690" s="768"/>
      <c r="AD690" s="768"/>
      <c r="AE690" s="768"/>
      <c r="AF690" s="768"/>
      <c r="AG690" s="768" t="s">
        <v>195</v>
      </c>
      <c r="AH690" s="768" t="s">
        <v>363</v>
      </c>
      <c r="AI690" s="768"/>
      <c r="AJ690" s="768"/>
      <c r="AK690" s="768"/>
      <c r="AL690" s="768"/>
      <c r="AM690" s="768" t="s">
        <v>164</v>
      </c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 t="s">
        <v>197</v>
      </c>
      <c r="BB690" s="768"/>
      <c r="BC690" s="768"/>
      <c r="BD690" s="768"/>
      <c r="BE690" s="768"/>
      <c r="BF690" s="768"/>
      <c r="BG690" s="768"/>
      <c r="BH690" s="768"/>
      <c r="BI690" s="768" t="s">
        <v>224</v>
      </c>
      <c r="BJ690" s="857" t="s">
        <v>270</v>
      </c>
      <c r="BK690" s="857" t="s">
        <v>364</v>
      </c>
      <c r="BL690" s="857" t="s">
        <v>225</v>
      </c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小島　優子</v>
      </c>
      <c r="D691" s="809"/>
      <c r="E691" s="813" t="str">
        <f>IFERROR(VLOOKUP(E690,科目・教員!$A$2:$B$349,2,0),"")</f>
        <v>藤田　淳子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>池田　真弓</v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>柏木　公一</v>
      </c>
      <c r="R691" s="809"/>
      <c r="S691" s="814" t="str">
        <f>IFERROR(VLOOKUP(S690,科目・教員!$A$2:$B$349,2,0),"")</f>
        <v/>
      </c>
      <c r="T691" s="809"/>
      <c r="U691" s="582" t="s">
        <v>339</v>
      </c>
      <c r="V691" s="660" t="s">
        <v>225</v>
      </c>
      <c r="W691" s="582" t="s">
        <v>365</v>
      </c>
      <c r="X691" s="607" t="s">
        <v>85</v>
      </c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858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>201</v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>がん:別途指定
成育:別途指定
感染特論:別途指定
感染演習:別途指定</v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>臨床講義室1</v>
      </c>
      <c r="R692" s="809"/>
      <c r="S692" s="814" t="str">
        <f>VLOOKUP($C677,'2025年度(D23後期)'!$B$5:$N$207,COLUMN('2025年度(D23後期)'!$G$5)+1,0)&amp;""</f>
        <v/>
      </c>
      <c r="T692" s="809"/>
      <c r="U692" s="582" t="s">
        <v>216</v>
      </c>
      <c r="V692" s="660" t="s">
        <v>86</v>
      </c>
      <c r="W692" s="582" t="s">
        <v>69</v>
      </c>
      <c r="X692" s="607" t="s">
        <v>366</v>
      </c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858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582"/>
      <c r="V693" s="660" t="s">
        <v>224</v>
      </c>
      <c r="W693" s="582" t="s">
        <v>324</v>
      </c>
      <c r="X693" s="607" t="s">
        <v>182</v>
      </c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859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インフルエンザ②
15:00～16:10</v>
      </c>
      <c r="D694" s="806"/>
      <c r="E694" s="823" t="str">
        <f>VLOOKUP($C677,'2025年度(2年後期)'!$B$5:$N$207,COLUMN('2025年度(2年後期)'!$I$5),0)&amp;""</f>
        <v>インフルエンザ②
15:00～16:10</v>
      </c>
      <c r="F694" s="806"/>
      <c r="G694" s="823" t="str">
        <f>VLOOKUP($C677,'2025年度(3年後期)'!$B$5:$N$207,COLUMN('2025年度(3年後期)'!$I$5),0)&amp;""</f>
        <v>領域別実習
(インフルエンザ②)</v>
      </c>
      <c r="H694" s="806"/>
      <c r="I694" s="823" t="str">
        <f>VLOOKUP($C677,'2025年度(4年後期)'!$B$5:$N$206,COLUMN('2025年度(4年後期)'!$I$5),0)&amp;""</f>
        <v>インフルエンザ②
15:00～16:10</v>
      </c>
      <c r="J694" s="806"/>
      <c r="K694" s="824" t="str">
        <f>VLOOKUP($C677,'2025年度(助産後期)'!$B$5:$N$207,COLUMN('2025年度(助産後期)'!$I$5),0)&amp;""</f>
        <v>助産学実習Ⅰ</v>
      </c>
      <c r="L694" s="824"/>
      <c r="M694" s="822" t="str">
        <f>VLOOKUP($C677,'2025年度(M1後期)'!$B$5:$N$207,COLUMN('2025年度(M1後期)'!$I$5),0)&amp;""</f>
        <v>がん看護学演習Ａ－Ⅱ
成育看護学演習Ａ－Ⅰ
感染症学特論
感染症学演習</v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>量的看護学研究法</v>
      </c>
      <c r="R694" s="806"/>
      <c r="S694" s="824" t="str">
        <f>VLOOKUP($C677,'2025年度(D23後期)'!$B$5:$N$207,COLUMN('2025年度(D23後期)'!$I$5),0)&amp;""</f>
        <v>特別研究</v>
      </c>
      <c r="T694" s="806"/>
      <c r="U694" s="56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 t="s">
        <v>363</v>
      </c>
      <c r="AI694" s="768"/>
      <c r="AJ694" s="768"/>
      <c r="AK694" s="768"/>
      <c r="AL694" s="768"/>
      <c r="AM694" s="768" t="s">
        <v>164</v>
      </c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 t="s">
        <v>197</v>
      </c>
      <c r="BB694" s="768"/>
      <c r="BC694" s="768"/>
      <c r="BD694" s="768"/>
      <c r="BE694" s="768"/>
      <c r="BF694" s="768"/>
      <c r="BG694" s="768"/>
      <c r="BH694" s="768"/>
      <c r="BI694" s="768"/>
      <c r="BJ694" s="768" t="s">
        <v>367</v>
      </c>
      <c r="BK694" s="857"/>
      <c r="BL694" s="857" t="s">
        <v>225</v>
      </c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>池田　真弓</v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>柏木　公一</v>
      </c>
      <c r="R695" s="809"/>
      <c r="S695" s="814" t="str">
        <f>IFERROR(VLOOKUP(S694,科目・教員!$A$2:$B$349,2,0),"")</f>
        <v/>
      </c>
      <c r="T695" s="809"/>
      <c r="U695" s="56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　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>がん:別途指定
成育:別途指定
感染特論:別途指定
感染演習:別途指定</v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>臨床講義室1</v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V696" s="634" t="s">
        <v>368</v>
      </c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65"/>
      <c r="D697" s="867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V697" s="634" t="s">
        <v>68</v>
      </c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　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>助産学実習Ⅰ</v>
      </c>
      <c r="L698" s="824"/>
      <c r="M698" s="822" t="str">
        <f>VLOOKUP($C677,'2025年度(M1後期)'!$B$5:$N$207,COLUMN('2025年度(M1後期)'!$K$5),0)&amp;""</f>
        <v>感染症学特論
感染症学演習</v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V698" s="634" t="s">
        <v>367</v>
      </c>
      <c r="Y698" s="693" t="s">
        <v>272</v>
      </c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 t="s">
        <v>164</v>
      </c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367</v>
      </c>
      <c r="BK698" s="857"/>
      <c r="BL698" s="857" t="s">
        <v>225</v>
      </c>
      <c r="BM698" s="857"/>
      <c r="BN698" s="768"/>
      <c r="BO698" s="768" t="s">
        <v>274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>池田　真弓</v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V699" s="634" t="s">
        <v>69</v>
      </c>
      <c r="Y699" s="693" t="s">
        <v>274</v>
      </c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　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>感染特論:別途指定
感染演習:別途指定</v>
      </c>
      <c r="N700" s="809"/>
      <c r="O700" s="814" t="str">
        <f>VLOOKUP($C677,'2025年度(M1後期)'!$B$5:$N$207,COLUMN('2025年度(M1後期)'!$K$5)+1,0)&amp;""</f>
        <v>感染特論:別途指定
感染演習:別途指定</v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Y700" s="693" t="s">
        <v>277</v>
      </c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694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45959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45959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>知の探究</v>
      </c>
      <c r="D703" s="796"/>
      <c r="E703" s="830" t="str">
        <f>VLOOKUP($C702,'2025年度(2年後期)'!$B$5:$N$207,COLUMN('2025年度(2年後期)'!$C$5),0)&amp;""</f>
        <v>英語Ⅳ(AB)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>卒業研究Ⅱ</v>
      </c>
      <c r="J703" s="796"/>
      <c r="K703" s="806" t="str">
        <f>VLOOKUP($C702,'2025年度(助産後期)'!$B$5:$N$207,COLUMN('2025年度(助産後期)'!$C$5),0)&amp;""</f>
        <v>助産学実習Ⅰ</v>
      </c>
      <c r="L703" s="794"/>
      <c r="M703" s="793" t="str">
        <f>VLOOKUP($C702,'2025年度(M1後期)'!$B$5:$N$207,COLUMN('2025年度(M1後期)'!$C$5),0)&amp;""</f>
        <v>看護情報・管理学演習Ａ－Ⅰ
成育看護学演習Ａ－Ⅳ(母性)</v>
      </c>
      <c r="N703" s="794"/>
      <c r="O703" s="795" t="str">
        <f>VLOOKUP($C702,'2025年度(M2後期)'!$B$5:$N$207,COLUMN('2025年度(M2後期)'!$C$5),0)&amp;""</f>
        <v>特別研究</v>
      </c>
      <c r="P703" s="796"/>
      <c r="Q703" s="795" t="str">
        <f>VLOOKUP($C702,'2025年度(D1後期)'!$B$5:$N$207,COLUMN('2025年度(D1後期)'!$C$5),0)&amp;""</f>
        <v>看護教育学演習Ｂ</v>
      </c>
      <c r="R703" s="796"/>
      <c r="S703" s="806" t="str">
        <f>VLOOKUP($C702,'2025年度(D23後期)'!$B$5:$N$207,COLUMN('2025年度(D23後期)'!$C$5),0)&amp;""</f>
        <v>特別研究</v>
      </c>
      <c r="T703" s="796"/>
      <c r="U703" s="646" t="s">
        <v>161</v>
      </c>
      <c r="Z703" s="818" t="str">
        <f>A703</f>
        <v xml:space="preserve">１時限（09：20～10：50） </v>
      </c>
      <c r="AA703" s="768" t="s">
        <v>240</v>
      </c>
      <c r="AB703" s="768"/>
      <c r="AC703" s="768"/>
      <c r="AD703" s="768"/>
      <c r="AE703" s="768"/>
      <c r="AF703" s="768"/>
      <c r="AG703" s="768" t="s">
        <v>147</v>
      </c>
      <c r="AH703" s="768"/>
      <c r="AI703" s="768"/>
      <c r="AJ703" s="768"/>
      <c r="AK703" s="768"/>
      <c r="AL703" s="768"/>
      <c r="AM703" s="768" t="s">
        <v>164</v>
      </c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>飯野　京子</v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>各担当教員</v>
      </c>
      <c r="J704" s="789"/>
      <c r="K704" s="809" t="str">
        <f>IFERROR(VLOOKUP(K703,科目・教員!$A$2:$B$349,2,0),"")</f>
        <v>池田　真弓</v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647" t="s">
        <v>169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>101</v>
      </c>
      <c r="D705" s="789"/>
      <c r="E705" s="832" t="str">
        <f>VLOOKUP($C702,'2025年度(2年後期)'!$B$5:$N$207,COLUMN('2025年度(2年後期)'!$C$5)+1,0)&amp;""</f>
        <v>201</v>
      </c>
      <c r="F705" s="833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情報:別途指定
成育:別途指定</v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>別途指定</v>
      </c>
      <c r="R705" s="789"/>
      <c r="S705" s="809" t="str">
        <f>VLOOKUP($C702,'2025年度(D23後期)'!$B$5:$N$207,COLUMN('2025年度(D23後期)'!$C$5)+1,0)&amp;""</f>
        <v/>
      </c>
      <c r="T705" s="789"/>
      <c r="U705" s="647" t="s">
        <v>171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647" t="s">
        <v>172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>食と健康</v>
      </c>
      <c r="D707" s="796"/>
      <c r="E707" s="830" t="str">
        <f>VLOOKUP($C702,'2025年度(2年後期)'!$B$5:$N$207,COLUMN('2025年度(2年後期)'!$E$5),0)&amp;""</f>
        <v>英語Ⅳ(AB)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>卒業研究Ⅱ</v>
      </c>
      <c r="J707" s="796"/>
      <c r="K707" s="806" t="str">
        <f>VLOOKUP($C702,'2025年度(助産後期)'!$B$5:$N$207,COLUMN('2025年度(助産後期)'!$E$5),0)&amp;""</f>
        <v>助産学実習Ⅰ</v>
      </c>
      <c r="L707" s="794"/>
      <c r="M707" s="805" t="str">
        <f>VLOOKUP($C702,'2025年度(M1後期)'!$B$5:$N$207,COLUMN('2025年度(M1後期)'!$E$5),0)&amp;""</f>
        <v>看護情報・管理学演習Ａ－Ⅰ
成育看護学演習Ａ－Ⅳ(母性)</v>
      </c>
      <c r="N707" s="796"/>
      <c r="O707" s="806" t="str">
        <f>VLOOKUP($C702,'2025年度(M2後期)'!$B$5:$N$207,COLUMN('2025年度(M2後期)'!$E$5),0)&amp;""</f>
        <v>特別研究</v>
      </c>
      <c r="P707" s="796"/>
      <c r="Q707" s="806" t="str">
        <f>VLOOKUP($C702,'2025年度(D1後期)'!$B$5:$N$207,COLUMN('2025年度(D1後期)'!$E$5),0)&amp;""</f>
        <v>看護教育学演習Ｂ</v>
      </c>
      <c r="R707" s="796"/>
      <c r="S707" s="806" t="str">
        <f>VLOOKUP($C702,'2025年度(D23後期)'!$B$5:$N$207,COLUMN('2025年度(D23後期)'!$E$5),0)&amp;""</f>
        <v>特別研究</v>
      </c>
      <c r="T707" s="796"/>
      <c r="U707" s="607" t="s">
        <v>65</v>
      </c>
      <c r="V707" s="596" t="s">
        <v>369</v>
      </c>
      <c r="Z707" s="807" t="str">
        <f>A707</f>
        <v>２時限（11：00～12：30）</v>
      </c>
      <c r="AA707" s="768" t="s">
        <v>121</v>
      </c>
      <c r="AB707" s="768"/>
      <c r="AC707" s="768"/>
      <c r="AD707" s="768"/>
      <c r="AE707" s="768"/>
      <c r="AF707" s="768"/>
      <c r="AG707" s="768" t="s">
        <v>147</v>
      </c>
      <c r="AH707" s="768"/>
      <c r="AI707" s="768"/>
      <c r="AJ707" s="768"/>
      <c r="AK707" s="768"/>
      <c r="AL707" s="768"/>
      <c r="AM707" s="768" t="s">
        <v>164</v>
      </c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 t="s">
        <v>370</v>
      </c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 t="s">
        <v>191</v>
      </c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>本間　典子</v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>各担当教員</v>
      </c>
      <c r="J708" s="789"/>
      <c r="K708" s="809" t="str">
        <f>IFERROR(VLOOKUP(K707,科目・教員!$A$2:$B$349,2,0),"")</f>
        <v>池田　真弓</v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607" t="s">
        <v>59</v>
      </c>
      <c r="V708" s="596" t="s">
        <v>191</v>
      </c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>101</v>
      </c>
      <c r="D709" s="789"/>
      <c r="E709" s="832" t="str">
        <f>VLOOKUP($C702,'2025年度(2年後期)'!$B$5:$N$207,COLUMN('2025年度(2年後期)'!$E$5)+1,0)&amp;""</f>
        <v>201</v>
      </c>
      <c r="F709" s="833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情報:別途指定
成育:別途指定</v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>別途指定</v>
      </c>
      <c r="R709" s="789"/>
      <c r="S709" s="809" t="str">
        <f>VLOOKUP($C702,'2025年度(D23後期)'!$B$5:$N$207,COLUMN('2025年度(D23後期)'!$E$5)+1,0)&amp;""</f>
        <v/>
      </c>
      <c r="T709" s="789"/>
      <c r="U709" s="607" t="s">
        <v>371</v>
      </c>
      <c r="V709" s="596" t="s">
        <v>86</v>
      </c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607" t="s">
        <v>341</v>
      </c>
      <c r="V710" s="59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 t="s">
        <v>191</v>
      </c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>疫学・保健統計学Ⅱ</v>
      </c>
      <c r="D715" s="806"/>
      <c r="E715" s="823" t="str">
        <f>VLOOKUP($C702,'2025年度(2年後期)'!$B$5:$N$207,COLUMN('2025年度(2年後期)'!$G$5),0)&amp;""</f>
        <v>薬物療法と看護</v>
      </c>
      <c r="F715" s="806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>助産学実習Ⅰ</v>
      </c>
      <c r="L715" s="824"/>
      <c r="M715" s="822" t="str">
        <f>VLOOKUP($C702,'2025年度(M1後期)'!$B$5:$N$207,COLUMN('2025年度(M1後期)'!$G$5),0)&amp;""</f>
        <v>成人看護学演習Ａ－Ⅰ</v>
      </c>
      <c r="N715" s="806"/>
      <c r="O715" s="824" t="str">
        <f>VLOOKUP($C702,'2025年度(M2後期)'!$B$5:$N$207,COLUMN('2025年度(M2後期)'!$G$5),0)&amp;""</f>
        <v>特別研究</v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>特別研究</v>
      </c>
      <c r="T715" s="806"/>
      <c r="U715" s="561" t="s">
        <v>282</v>
      </c>
      <c r="Z715" s="807" t="str">
        <f>A715</f>
        <v>３時限（13：30～15：00）</v>
      </c>
      <c r="AA715" s="768" t="s">
        <v>218</v>
      </c>
      <c r="AB715" s="768"/>
      <c r="AC715" s="768"/>
      <c r="AD715" s="768"/>
      <c r="AE715" s="768"/>
      <c r="AF715" s="768"/>
      <c r="AG715" s="768" t="s">
        <v>244</v>
      </c>
      <c r="AH715" s="768" t="s">
        <v>372</v>
      </c>
      <c r="AI715" s="768"/>
      <c r="AJ715" s="768"/>
      <c r="AK715" s="768"/>
      <c r="AL715" s="768"/>
      <c r="AM715" s="768" t="s">
        <v>164</v>
      </c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 t="s">
        <v>372</v>
      </c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>柏木　公一</v>
      </c>
      <c r="D716" s="809"/>
      <c r="E716" s="813" t="str">
        <f>IFERROR(VLOOKUP(E715,科目・教員!$A$2:$B$349,2,0),"")</f>
        <v>本間　典子</v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>池田　真弓</v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561" t="s">
        <v>372</v>
      </c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>101</v>
      </c>
      <c r="D717" s="809"/>
      <c r="E717" s="813" t="str">
        <f>VLOOKUP($C702,'2025年度(2年後期)'!$B$5:$N$207,COLUMN('2025年度(2年後期)'!$G$5)+1,0)&amp;""</f>
        <v>201</v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別途指定</v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56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561" t="s">
        <v>373</v>
      </c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>人間関係論</v>
      </c>
      <c r="D719" s="806"/>
      <c r="E719" s="879" t="str">
        <f>VLOOKUP($C702,'2025年度(2年後期)'!$B$5:$N$207,COLUMN('2025年度(2年後期)'!$I$5),0)&amp;""</f>
        <v>疾病・病態論Ⅱ（早乙女先生）</v>
      </c>
      <c r="F719" s="854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>助産学実習Ⅰ</v>
      </c>
      <c r="L719" s="824"/>
      <c r="M719" s="822" t="str">
        <f>VLOOKUP($C702,'2025年度(M1後期)'!$B$5:$N$207,COLUMN('2025年度(M1後期)'!$I$5),0)&amp;""</f>
        <v>成人看護学演習Ａ－Ⅰ</v>
      </c>
      <c r="N719" s="806"/>
      <c r="O719" s="824" t="str">
        <f>VLOOKUP($C702,'2025年度(M2後期)'!$B$5:$N$207,COLUMN('2025年度(M2後期)'!$I$5),0)&amp;""</f>
        <v>特別研究</v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>特別研究</v>
      </c>
      <c r="T719" s="806"/>
      <c r="U719" s="561" t="s">
        <v>374</v>
      </c>
      <c r="V719" s="471" t="s">
        <v>296</v>
      </c>
      <c r="W719" s="607" t="s">
        <v>375</v>
      </c>
      <c r="Z719" s="807" t="str">
        <f>A719</f>
        <v>４時限（15：10～16：40）</v>
      </c>
      <c r="AA719" s="768" t="s">
        <v>196</v>
      </c>
      <c r="AB719" s="768"/>
      <c r="AC719" s="768"/>
      <c r="AD719" s="768"/>
      <c r="AE719" s="768"/>
      <c r="AF719" s="768"/>
      <c r="AG719" s="768" t="s">
        <v>376</v>
      </c>
      <c r="AH719" s="768" t="s">
        <v>372</v>
      </c>
      <c r="AI719" s="768"/>
      <c r="AJ719" s="768"/>
      <c r="AK719" s="768"/>
      <c r="AL719" s="768"/>
      <c r="AM719" s="768" t="s">
        <v>164</v>
      </c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 t="s">
        <v>372</v>
      </c>
      <c r="AX719" s="768"/>
      <c r="AY719" s="768"/>
      <c r="AZ719" s="768"/>
      <c r="BA719" s="768"/>
      <c r="BB719" s="768" t="s">
        <v>351</v>
      </c>
      <c r="BC719" s="768"/>
      <c r="BD719" s="768"/>
      <c r="BE719" s="768"/>
      <c r="BF719" s="768"/>
      <c r="BG719" s="768"/>
      <c r="BH719" s="768"/>
      <c r="BI719" s="768"/>
      <c r="BJ719" s="768"/>
      <c r="BK719" s="857" t="s">
        <v>192</v>
      </c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>小島　優子</v>
      </c>
      <c r="D720" s="809"/>
      <c r="E720" s="880" t="str">
        <f>IFERROR(VLOOKUP(E719,科目・教員!$A$2:$B$349,2,0),"")</f>
        <v/>
      </c>
      <c r="F720" s="837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>池田　真弓</v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561"/>
      <c r="V720" s="471" t="s">
        <v>59</v>
      </c>
      <c r="W720" s="607" t="s">
        <v>193</v>
      </c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>101</v>
      </c>
      <c r="D721" s="809"/>
      <c r="E721" s="880" t="str">
        <f>VLOOKUP($C702,'2025年度(2年後期)'!$B$5:$N$207,COLUMN('2025年度(2年後期)'!$I$5)+1,0)&amp;""</f>
        <v>リアルタイム
(201)</v>
      </c>
      <c r="F721" s="837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別途指定</v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561" t="s">
        <v>117</v>
      </c>
      <c r="V721" s="471" t="s">
        <v>261</v>
      </c>
      <c r="W721" s="607" t="s">
        <v>192</v>
      </c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883"/>
      <c r="F722" s="884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561"/>
      <c r="V722" s="471" t="s">
        <v>352</v>
      </c>
      <c r="W722" s="607" t="s">
        <v>182</v>
      </c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>　</v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>助産学実習Ⅰ</v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561"/>
      <c r="Z723" s="807" t="str">
        <f>A723</f>
        <v>５時限（16：50～18：20）</v>
      </c>
      <c r="AA723" s="768" t="s">
        <v>372</v>
      </c>
      <c r="AB723" s="768"/>
      <c r="AC723" s="768"/>
      <c r="AD723" s="768"/>
      <c r="AE723" s="768"/>
      <c r="AF723" s="768"/>
      <c r="AG723" s="768" t="s">
        <v>372</v>
      </c>
      <c r="AH723" s="768" t="s">
        <v>372</v>
      </c>
      <c r="AI723" s="768"/>
      <c r="AJ723" s="768"/>
      <c r="AK723" s="768"/>
      <c r="AL723" s="768"/>
      <c r="AM723" s="768" t="s">
        <v>164</v>
      </c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 t="s">
        <v>372</v>
      </c>
      <c r="AX723" s="768"/>
      <c r="AY723" s="768"/>
      <c r="AZ723" s="768"/>
      <c r="BA723" s="768"/>
      <c r="BB723" s="768" t="s">
        <v>351</v>
      </c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>池田　真弓</v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56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>　</v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56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56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45960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45960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31"/>
      <c r="E728" s="795" t="str">
        <f>VLOOKUP($C727,'2025年度(2年後期)'!$B$5:$N$207,COLUMN('2025年度(2年後期)'!$C$5),0)&amp;""</f>
        <v>卒業研究発表会(聴講)</v>
      </c>
      <c r="F728" s="796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卒業研究発表会</v>
      </c>
      <c r="J728" s="796"/>
      <c r="K728" s="806" t="str">
        <f>VLOOKUP($C727,'2025年度(助産後期)'!$B$5:$N$207,COLUMN('2025年度(助産後期)'!$C$5),0)&amp;""</f>
        <v>助産学実習Ⅰ</v>
      </c>
      <c r="L728" s="794"/>
      <c r="M728" s="793" t="str">
        <f>VLOOKUP($C727,'2025年度(M1後期)'!$B$5:$N$207,COLUMN('2025年度(M1後期)'!$C$5),0)&amp;""</f>
        <v>がん看護学演習Ａ－Ⅰ
感染症学特論
感染症学演習</v>
      </c>
      <c r="N728" s="794"/>
      <c r="O728" s="795" t="str">
        <f>VLOOKUP($C727,'2025年度(M2後期)'!$B$5:$N$207,COLUMN('2025年度(M2後期)'!$C$5),0)&amp;""</f>
        <v>特別研究</v>
      </c>
      <c r="P728" s="796"/>
      <c r="Q728" s="795" t="str">
        <f>VLOOKUP($C727,'2025年度(D1後期)'!$B$5:$N$207,COLUMN('2025年度(D1後期)'!$C$5),0)&amp;""</f>
        <v>看護情報・管理学演習Ｂ
長寿看護学演習Ｂ</v>
      </c>
      <c r="R728" s="796"/>
      <c r="S728" s="806" t="str">
        <f>VLOOKUP($C727,'2025年度(D23後期)'!$B$5:$N$207,COLUMN('2025年度(D23後期)'!$C$5),0)&amp;""</f>
        <v>特別研究</v>
      </c>
      <c r="T728" s="796"/>
      <c r="U728" s="646" t="s">
        <v>161</v>
      </c>
      <c r="Z728" s="818" t="str">
        <f>A728</f>
        <v xml:space="preserve">１時限（09：20～10：50） </v>
      </c>
      <c r="AA728" s="768" t="s">
        <v>377</v>
      </c>
      <c r="AB728" s="768"/>
      <c r="AC728" s="768"/>
      <c r="AD728" s="768"/>
      <c r="AE728" s="768"/>
      <c r="AF728" s="768"/>
      <c r="AG728" s="768" t="s">
        <v>377</v>
      </c>
      <c r="AH728" s="768" t="s">
        <v>377</v>
      </c>
      <c r="AI728" s="768"/>
      <c r="AJ728" s="768"/>
      <c r="AK728" s="768"/>
      <c r="AL728" s="768"/>
      <c r="AM728" s="768" t="s">
        <v>164</v>
      </c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 t="s">
        <v>377</v>
      </c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 t="s">
        <v>227</v>
      </c>
      <c r="BW728" s="768"/>
    </row>
    <row r="729" spans="1:75" ht="13.5" customHeight="1">
      <c r="A729" s="807"/>
      <c r="B729" s="15" t="s">
        <v>58</v>
      </c>
      <c r="C729" s="864" t="str">
        <f>IFERROR(VLOOKUP(C728,科目・教員!$A$2:$B$349,2,0),"")</f>
        <v>ﾊﾟｳﾗ･ﾍﾞﾙｳﾞｧﾝｹﾞﾙ</v>
      </c>
      <c r="D729" s="833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>池田　真弓</v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647" t="s">
        <v>169</v>
      </c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864" t="str">
        <f>VLOOKUP($C727,'2025年度(1年後期)'!$B$5:$N$207,COLUMN('2025年度(1年後期)'!$C$5)+1,0)&amp;""</f>
        <v>研修7</v>
      </c>
      <c r="D730" s="833"/>
      <c r="E730" s="790" t="str">
        <f>VLOOKUP($C727,'2025年度(2年後期)'!$B$5:$N$207,COLUMN('2025年度(2年後期)'!$C$5)+1,0)&amp;""</f>
        <v>101･201･202･301</v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>101･201･202･301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>がん:別途指定
感染特論:別途指定
感染演習:別途指定</v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>情報:別途指定
長寿:別途指定</v>
      </c>
      <c r="R730" s="789"/>
      <c r="S730" s="809" t="str">
        <f>VLOOKUP($C727,'2025年度(D23後期)'!$B$5:$N$207,COLUMN('2025年度(D23後期)'!$C$5)+1,0)&amp;""</f>
        <v/>
      </c>
      <c r="T730" s="789"/>
      <c r="U730" s="647" t="s">
        <v>171</v>
      </c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34" t="s">
        <v>378</v>
      </c>
      <c r="D731" s="83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647" t="s">
        <v>172</v>
      </c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31"/>
      <c r="E732" s="795" t="str">
        <f>VLOOKUP($C727,'2025年度(2年後期)'!$B$5:$N$207,COLUMN('2025年度(2年後期)'!$E$5),0)&amp;""</f>
        <v>卒業研究発表会(聴講)</v>
      </c>
      <c r="F732" s="796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卒業研究発表会</v>
      </c>
      <c r="J732" s="796"/>
      <c r="K732" s="806" t="str">
        <f>VLOOKUP($C727,'2025年度(助産後期)'!$B$5:$N$207,COLUMN('2025年度(助産後期)'!$E$5),0)&amp;""</f>
        <v>助産学実習Ⅰ</v>
      </c>
      <c r="L732" s="794"/>
      <c r="M732" s="805" t="str">
        <f>VLOOKUP($C727,'2025年度(M1後期)'!$B$5:$N$207,COLUMN('2025年度(M1後期)'!$E$5),0)&amp;""</f>
        <v>がん看護学演習Ａ－Ⅰ
感染症学特論
感染症学演習</v>
      </c>
      <c r="N732" s="796"/>
      <c r="O732" s="806" t="str">
        <f>VLOOKUP($C727,'2025年度(M2後期)'!$B$5:$N$207,COLUMN('2025年度(M2後期)'!$E$5),0)&amp;""</f>
        <v>特別研究</v>
      </c>
      <c r="P732" s="796"/>
      <c r="Q732" s="806" t="str">
        <f>VLOOKUP($C727,'2025年度(D1後期)'!$B$5:$N$207,COLUMN('2025年度(D1後期)'!$E$5),0)&amp;""</f>
        <v>看護情報・管理学演習Ｂ
長寿看護学演習Ｂ</v>
      </c>
      <c r="R732" s="796"/>
      <c r="S732" s="806" t="str">
        <f>VLOOKUP($C727,'2025年度(D23後期)'!$B$5:$N$207,COLUMN('2025年度(D23後期)'!$E$5),0)&amp;""</f>
        <v>特別研究</v>
      </c>
      <c r="T732" s="796"/>
      <c r="U732" s="714" t="s">
        <v>65</v>
      </c>
      <c r="Z732" s="807" t="str">
        <f>A732</f>
        <v>２時限（11：00～12：30）</v>
      </c>
      <c r="AA732" s="768" t="s">
        <v>377</v>
      </c>
      <c r="AB732" s="768"/>
      <c r="AC732" s="768"/>
      <c r="AD732" s="768"/>
      <c r="AE732" s="768"/>
      <c r="AF732" s="768"/>
      <c r="AG732" s="768" t="s">
        <v>377</v>
      </c>
      <c r="AH732" s="768" t="s">
        <v>377</v>
      </c>
      <c r="AI732" s="768"/>
      <c r="AJ732" s="768"/>
      <c r="AK732" s="768"/>
      <c r="AL732" s="768"/>
      <c r="AM732" s="768" t="s">
        <v>164</v>
      </c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 t="s">
        <v>377</v>
      </c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 t="s">
        <v>271</v>
      </c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 t="s">
        <v>227</v>
      </c>
      <c r="BW732" s="768"/>
    </row>
    <row r="733" spans="1:75" ht="13.5" customHeight="1">
      <c r="A733" s="807"/>
      <c r="B733" s="15" t="s">
        <v>58</v>
      </c>
      <c r="C733" s="864" t="str">
        <f>IFERROR(VLOOKUP(C732,科目・教員!$A$2:$B$349,2,0),"")</f>
        <v>ﾊﾟｳﾗ･ﾍﾞﾙｳﾞｧﾝｹﾞﾙ</v>
      </c>
      <c r="D733" s="833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>池田　真弓</v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14" t="s">
        <v>193</v>
      </c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864" t="str">
        <f>VLOOKUP($C727,'2025年度(1年後期)'!$B$5:$N$207,COLUMN('2025年度(1年後期)'!$E$5)+1,0)&amp;""</f>
        <v>研修7</v>
      </c>
      <c r="D734" s="833"/>
      <c r="E734" s="790" t="str">
        <f>VLOOKUP($C727,'2025年度(2年後期)'!$B$5:$N$207,COLUMN('2025年度(2年後期)'!$E$5)+1,0)&amp;""</f>
        <v>101･201･202･301</v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>101･201･202･301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>がん:別途指定
感染特論:別途指定
感染演習:別途指定</v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>情報:別途指定
長寿:別途指定</v>
      </c>
      <c r="R734" s="789"/>
      <c r="S734" s="809" t="str">
        <f>VLOOKUP($C727,'2025年度(D23後期)'!$B$5:$N$207,COLUMN('2025年度(D23後期)'!$E$5)+1,0)&amp;""</f>
        <v/>
      </c>
      <c r="T734" s="789"/>
      <c r="U734" s="642" t="s">
        <v>271</v>
      </c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34" t="s">
        <v>378</v>
      </c>
      <c r="D735" s="835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642" t="s">
        <v>69</v>
      </c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53" t="str">
        <f>VLOOKUP($C727,'2025年度(1年後期)'!$B$5:$N$207,COLUMN('2025年度(1年後期)'!$G$5),0)&amp;""</f>
        <v>英語Ⅰ(AC)</v>
      </c>
      <c r="D740" s="854"/>
      <c r="E740" s="823" t="str">
        <f>VLOOKUP($C727,'2025年度(2年後期)'!$B$5:$N$207,COLUMN('2025年度(2年後期)'!$G$5),0)&amp;""</f>
        <v>卒業研究発表会(聴講)</v>
      </c>
      <c r="F740" s="806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>卒業研究発表会</v>
      </c>
      <c r="J740" s="806"/>
      <c r="K740" s="824" t="str">
        <f>VLOOKUP($C727,'2025年度(助産後期)'!$B$5:$N$207,COLUMN('2025年度(助産後期)'!$G$5),0)&amp;""</f>
        <v>助産学実習Ⅰ</v>
      </c>
      <c r="L740" s="824"/>
      <c r="M740" s="822" t="str">
        <f>VLOOKUP($C727,'2025年度(M1後期)'!$B$5:$N$207,COLUMN('2025年度(M1後期)'!$G$5),0)&amp;""</f>
        <v>感染症学特論
感染症学演習
成育看護学特論Ａ－Ⅲ</v>
      </c>
      <c r="N740" s="806"/>
      <c r="O740" s="824" t="str">
        <f>VLOOKUP($C727,'2025年度(M2後期)'!$B$5:$N$207,COLUMN('2025年度(M2後期)'!$G$5),0)&amp;""</f>
        <v>特別研究</v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642" t="s">
        <v>129</v>
      </c>
      <c r="Y740" s="693" t="s">
        <v>379</v>
      </c>
      <c r="Z740" s="807" t="str">
        <f>A740</f>
        <v>３時限（13：30～15：00）</v>
      </c>
      <c r="AA740" s="768" t="s">
        <v>377</v>
      </c>
      <c r="AB740" s="768"/>
      <c r="AC740" s="768"/>
      <c r="AD740" s="768"/>
      <c r="AE740" s="768"/>
      <c r="AF740" s="768"/>
      <c r="AG740" s="768" t="s">
        <v>377</v>
      </c>
      <c r="AH740" s="768" t="s">
        <v>377</v>
      </c>
      <c r="AI740" s="768"/>
      <c r="AJ740" s="768"/>
      <c r="AK740" s="768"/>
      <c r="AL740" s="768"/>
      <c r="AM740" s="768" t="s">
        <v>164</v>
      </c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 t="s">
        <v>377</v>
      </c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 t="s">
        <v>177</v>
      </c>
      <c r="BL740" s="857"/>
      <c r="BM740" s="857"/>
      <c r="BN740" s="768"/>
      <c r="BO740" s="768" t="s">
        <v>274</v>
      </c>
      <c r="BP740" s="768"/>
      <c r="BQ740" s="768"/>
      <c r="BR740" s="768"/>
      <c r="BS740" s="768"/>
      <c r="BT740" s="768"/>
      <c r="BU740" s="768"/>
      <c r="BV740" s="768" t="s">
        <v>131</v>
      </c>
      <c r="BW740" s="768"/>
    </row>
    <row r="741" spans="1:75" ht="13.5" customHeight="1">
      <c r="A741" s="807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>池田　真弓</v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642" t="s">
        <v>141</v>
      </c>
      <c r="Y741" s="693" t="s">
        <v>274</v>
      </c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13" t="str">
        <f>VLOOKUP($C727,'2025年度(2年後期)'!$B$5:$N$207,COLUMN('2025年度(2年後期)'!$G$5)+1,0)&amp;""</f>
        <v>101･201･202･301</v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>101･201･202･301</v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>感染特論:別途指定
感染演習:別途指定
成育:別途指定</v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642" t="s">
        <v>177</v>
      </c>
      <c r="Y742" s="693" t="s">
        <v>277</v>
      </c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34" t="s">
        <v>378</v>
      </c>
      <c r="D743" s="835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642" t="s">
        <v>182</v>
      </c>
      <c r="Y743" s="694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>　</v>
      </c>
      <c r="D744" s="806"/>
      <c r="E744" s="823" t="str">
        <f>VLOOKUP($C727,'2025年度(2年後期)'!$B$5:$N$207,COLUMN('2025年度(2年後期)'!$I$5),0)&amp;""</f>
        <v>卒業研究発表会(聴講)</v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>卒業研究発表会</v>
      </c>
      <c r="J744" s="806"/>
      <c r="K744" s="824" t="str">
        <f>VLOOKUP($C727,'2025年度(助産後期)'!$B$5:$N$207,COLUMN('2025年度(助産後期)'!$I$5),0)&amp;""</f>
        <v>助産学実習Ⅰ</v>
      </c>
      <c r="L744" s="824"/>
      <c r="M744" s="822" t="str">
        <f>VLOOKUP($C727,'2025年度(M1後期)'!$B$5:$N$207,COLUMN('2025年度(M1後期)'!$I$5),0)&amp;""</f>
        <v>感染症学特論
感染症学演習
成育看護学特論Ａ－Ⅲ</v>
      </c>
      <c r="N744" s="806"/>
      <c r="O744" s="824" t="str">
        <f>VLOOKUP($C727,'2025年度(M2後期)'!$B$5:$N$207,COLUMN('2025年度(M2後期)'!$I$5),0)&amp;""</f>
        <v>特別研究</v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637" t="s">
        <v>380</v>
      </c>
      <c r="Z744" s="807" t="str">
        <f>A744</f>
        <v>４時限（15：10～16：40）</v>
      </c>
      <c r="AA744" s="768" t="s">
        <v>377</v>
      </c>
      <c r="AB744" s="768"/>
      <c r="AC744" s="768"/>
      <c r="AD744" s="768"/>
      <c r="AE744" s="768"/>
      <c r="AF744" s="768"/>
      <c r="AG744" s="768" t="s">
        <v>377</v>
      </c>
      <c r="AH744" s="768" t="s">
        <v>377</v>
      </c>
      <c r="AI744" s="768"/>
      <c r="AJ744" s="768"/>
      <c r="AK744" s="768"/>
      <c r="AL744" s="768"/>
      <c r="AM744" s="768" t="s">
        <v>164</v>
      </c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 t="s">
        <v>377</v>
      </c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 t="s">
        <v>124</v>
      </c>
      <c r="BK744" s="857"/>
      <c r="BL744" s="857"/>
      <c r="BM744" s="857"/>
      <c r="BN744" s="768"/>
      <c r="BO744" s="768" t="s">
        <v>274</v>
      </c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>池田　真弓</v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637" t="s">
        <v>381</v>
      </c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>　</v>
      </c>
      <c r="D746" s="809"/>
      <c r="E746" s="813" t="str">
        <f>VLOOKUP($C727,'2025年度(2年後期)'!$B$5:$N$207,COLUMN('2025年度(2年後期)'!$I$5)+1,0)&amp;""</f>
        <v>101･201･202･301</v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>101･201･202･301</v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>感染特論:別途指定
感染演習:別途指定
成育:別途指定</v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637" t="s">
        <v>124</v>
      </c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637" t="s">
        <v>69</v>
      </c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>　</v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>助産学実習Ⅰ</v>
      </c>
      <c r="L748" s="824"/>
      <c r="M748" s="822" t="str">
        <f>VLOOKUP($C727,'2025年度(M1後期)'!$B$5:$N$207,COLUMN('2025年度(M1後期)'!$K$5),0)&amp;""</f>
        <v>感染症学特論
感染症学演習</v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637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 t="s">
        <v>164</v>
      </c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 t="s">
        <v>124</v>
      </c>
      <c r="BK748" s="857"/>
      <c r="BL748" s="857"/>
      <c r="BM748" s="857"/>
      <c r="BN748" s="768"/>
      <c r="BO748" s="768" t="s">
        <v>274</v>
      </c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>池田　真弓</v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637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>　</v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>感染特論:別途指定
感染演習:別途指定</v>
      </c>
      <c r="N750" s="809"/>
      <c r="O750" s="814" t="str">
        <f>VLOOKUP($C727,'2025年度(M1後期)'!$B$5:$N$207,COLUMN('2025年度(M1後期)'!$K$5)+1,0)&amp;""</f>
        <v>感染特論:別途指定
感染演習:別途指定</v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637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19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5"/>
      <c r="B752" s="6"/>
      <c r="C752" s="791">
        <f>C727+1</f>
        <v>45961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71">
        <f>C752</f>
        <v>45961</v>
      </c>
      <c r="V752" s="772"/>
      <c r="W752" s="772"/>
      <c r="X752" s="772"/>
      <c r="Y752" s="772"/>
      <c r="Z752" s="77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>疾病･病態論Ⅰ</v>
      </c>
      <c r="D753" s="796"/>
      <c r="E753" s="795" t="str">
        <f>VLOOKUP($C752,'2025年度(2年後期)'!$B$5:$N$207,COLUMN('2025年度(2年後期)'!$C$5),0)&amp;""</f>
        <v>小児看護援助論Ⅰ</v>
      </c>
      <c r="F753" s="796"/>
      <c r="G753" s="795" t="str">
        <f>VLOOKUP($C752,'2025年度(3年後期)'!$B$5:$N$207,COLUMN('2025年度(3年後期)'!$C$5),0)&amp;""</f>
        <v>領域別実習</v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>助産学実習Ⅰ</v>
      </c>
      <c r="L753" s="794"/>
      <c r="M753" s="793" t="str">
        <f>VLOOKUP($C752,'2025年度(M1後期)'!$B$5:$N$207,COLUMN('2025年度(M1後期)'!$C$5),0)&amp;""</f>
        <v>看護継続教育
長寿看護学演習Ａ－Ⅰ</v>
      </c>
      <c r="N753" s="794"/>
      <c r="O753" s="795" t="str">
        <f>VLOOKUP($C752,'2025年度(M2後期)'!$B$5:$N$207,COLUMN('2025年度(M2後期)'!$C$5),0)&amp;""</f>
        <v>感染管理看護学演習Ａ－Ⅱ
特別研究</v>
      </c>
      <c r="P753" s="796"/>
      <c r="Q753" s="795" t="str">
        <f>VLOOKUP($C752,'2025年度(D1後期)'!$B$5:$N$207,COLUMN('2025年度(D1後期)'!$C$5),0)&amp;""</f>
        <v>精神看護学演習Ｂ</v>
      </c>
      <c r="R753" s="796"/>
      <c r="S753" s="806" t="str">
        <f>VLOOKUP($C752,'2025年度(D23後期)'!$B$5:$N$207,COLUMN('2025年度(D23後期)'!$C$5),0)&amp;""</f>
        <v>特別研究</v>
      </c>
      <c r="T753" s="796"/>
      <c r="U753" s="646" t="s">
        <v>161</v>
      </c>
      <c r="Z753" s="818" t="str">
        <f>A753</f>
        <v xml:space="preserve">１時限（09：20～10：50） </v>
      </c>
      <c r="AA753" s="768" t="s">
        <v>185</v>
      </c>
      <c r="AB753" s="768"/>
      <c r="AC753" s="768"/>
      <c r="AD753" s="768"/>
      <c r="AE753" s="768"/>
      <c r="AF753" s="768"/>
      <c r="AG753" s="768" t="s">
        <v>353</v>
      </c>
      <c r="AH753" s="768"/>
      <c r="AI753" s="768"/>
      <c r="AJ753" s="768"/>
      <c r="AK753" s="768"/>
      <c r="AL753" s="768"/>
      <c r="AM753" s="768" t="s">
        <v>164</v>
      </c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 t="s">
        <v>148</v>
      </c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>水野　正之</v>
      </c>
      <c r="D754" s="789"/>
      <c r="E754" s="790" t="str">
        <f>IFERROR(VLOOKUP(E753,科目・教員!$A$2:$B$349,2,0),"")</f>
        <v>遠藤　数江</v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>池田　真弓</v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647" t="s">
        <v>169</v>
      </c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>101</v>
      </c>
      <c r="D755" s="789"/>
      <c r="E755" s="790" t="str">
        <f>VLOOKUP($C752,'2025年度(2年後期)'!$B$5:$N$207,COLUMN('2025年度(2年後期)'!$C$5)+1,0)&amp;""</f>
        <v>201</v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>教育:臨床講義室1
長寿:別途指定</v>
      </c>
      <c r="N755" s="789"/>
      <c r="O755" s="790" t="str">
        <f>VLOOKUP($C752,'2025年度(M2後期)'!$B$5:$N$207,COLUMN('2025年度(M2後期)'!$C$5)+1,0)&amp;""</f>
        <v>感染:別途指定</v>
      </c>
      <c r="P755" s="789"/>
      <c r="Q755" s="790" t="str">
        <f>VLOOKUP($C752,'2025年度(D1後期)'!$B$5:$N$207,COLUMN('2025年度(D1後期)'!$C$5)+1,0)&amp;""</f>
        <v>別途指定</v>
      </c>
      <c r="R755" s="789"/>
      <c r="S755" s="809" t="str">
        <f>VLOOKUP($C752,'2025年度(D23後期)'!$B$5:$N$207,COLUMN('2025年度(D23後期)'!$C$5)+1,0)&amp;""</f>
        <v/>
      </c>
      <c r="T755" s="789"/>
      <c r="U755" s="647" t="s">
        <v>171</v>
      </c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647" t="s">
        <v>172</v>
      </c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>微生物と人間</v>
      </c>
      <c r="D757" s="796"/>
      <c r="E757" s="795" t="str">
        <f>VLOOKUP($C752,'2025年度(2年後期)'!$B$5:$N$207,COLUMN('2025年度(2年後期)'!$E$5),0)&amp;""</f>
        <v>看護基礎理論</v>
      </c>
      <c r="F757" s="796"/>
      <c r="G757" s="795" t="str">
        <f>VLOOKUP($C752,'2025年度(3年後期)'!$B$5:$N$207,COLUMN('2025年度(3年後期)'!$E$5),0)&amp;""</f>
        <v>領域別実習</v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>助産学実習Ⅰ</v>
      </c>
      <c r="L757" s="794"/>
      <c r="M757" s="805" t="str">
        <f>VLOOKUP($C752,'2025年度(M1後期)'!$B$5:$N$207,COLUMN('2025年度(M1後期)'!$E$5),0)&amp;""</f>
        <v>看護継続教育
長寿看護学演習Ａ－Ⅰ</v>
      </c>
      <c r="N757" s="796"/>
      <c r="O757" s="806" t="str">
        <f>VLOOKUP($C752,'2025年度(M2後期)'!$B$5:$N$207,COLUMN('2025年度(M2後期)'!$E$5),0)&amp;""</f>
        <v>感染管理看護学演習Ａ－Ⅱ
特別研究</v>
      </c>
      <c r="P757" s="796"/>
      <c r="Q757" s="806" t="str">
        <f>VLOOKUP($C752,'2025年度(D1後期)'!$B$5:$N$207,COLUMN('2025年度(D1後期)'!$E$5),0)&amp;""</f>
        <v>精神看護学演習Ｂ</v>
      </c>
      <c r="R757" s="796"/>
      <c r="S757" s="806" t="str">
        <f>VLOOKUP($C752,'2025年度(D23後期)'!$B$5:$N$207,COLUMN('2025年度(D23後期)'!$E$5),0)&amp;""</f>
        <v>特別研究</v>
      </c>
      <c r="T757" s="796"/>
      <c r="U757" s="21"/>
      <c r="Z757" s="818" t="str">
        <f>A757</f>
        <v>２時限（11：00～12：30）</v>
      </c>
      <c r="AA757" s="768" t="s">
        <v>146</v>
      </c>
      <c r="AB757" s="768"/>
      <c r="AC757" s="768"/>
      <c r="AD757" s="768"/>
      <c r="AE757" s="768"/>
      <c r="AF757" s="768"/>
      <c r="AG757" s="768" t="s">
        <v>154</v>
      </c>
      <c r="AH757" s="768"/>
      <c r="AI757" s="768"/>
      <c r="AJ757" s="768"/>
      <c r="AK757" s="768"/>
      <c r="AL757" s="768"/>
      <c r="AM757" s="768" t="s">
        <v>164</v>
      </c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 t="s">
        <v>148</v>
      </c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>森　那美子</v>
      </c>
      <c r="D758" s="789"/>
      <c r="E758" s="790" t="str">
        <f>IFERROR(VLOOKUP(E757,科目・教員!$A$2:$B$349,2,0),"")</f>
        <v>水野　正之</v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>池田　真弓</v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>101</v>
      </c>
      <c r="D759" s="789"/>
      <c r="E759" s="790" t="str">
        <f>VLOOKUP($C752,'2025年度(2年後期)'!$B$5:$N$207,COLUMN('2025年度(2年後期)'!$E$5)+1,0)&amp;""</f>
        <v>201</v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>教育:臨床講義室1
長寿:別途指定</v>
      </c>
      <c r="N759" s="789"/>
      <c r="O759" s="809" t="str">
        <f>VLOOKUP($C752,'2025年度(M2後期)'!$B$5:$N$207,COLUMN('2025年度(M2後期)'!$E$5)+1,0)&amp;""</f>
        <v>感染:別途指定</v>
      </c>
      <c r="P759" s="789"/>
      <c r="Q759" s="809" t="str">
        <f>VLOOKUP($C752,'2025年度(D1後期)'!$B$5:$N$207,COLUMN('2025年度(D1後期)'!$E$5)+1,0)&amp;""</f>
        <v>別途指定</v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53" t="str">
        <f>VLOOKUP($C752,'2025年度(1年後期)'!$B$5:$N$207,COLUMN('2025年度(1年後期)'!$G$5),0)&amp;""</f>
        <v>スポーツと健康</v>
      </c>
      <c r="D765" s="854"/>
      <c r="E765" s="823" t="str">
        <f>VLOOKUP($C752,'2025年度(2年後期)'!$B$5:$N$207,COLUMN('2025年度(2年後期)'!$G$5),0)&amp;""</f>
        <v>感染防止技術論</v>
      </c>
      <c r="F765" s="806"/>
      <c r="G765" s="823" t="str">
        <f>VLOOKUP($C752,'2025年度(3年後期)'!$B$5:$N$207,COLUMN('2025年度(3年後期)'!$G$5),0)&amp;""</f>
        <v>領域別実習</v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>助産学実習Ⅰ</v>
      </c>
      <c r="L765" s="824"/>
      <c r="M765" s="822" t="str">
        <f>VLOOKUP($C752,'2025年度(M1後期)'!$B$5:$N$207,COLUMN('2025年度(M1後期)'!$G$5),0)&amp;""</f>
        <v>看護統計学</v>
      </c>
      <c r="N765" s="806"/>
      <c r="O765" s="824" t="str">
        <f>VLOOKUP($C752,'2025年度(M2後期)'!$B$5:$N$207,COLUMN('2025年度(M2後期)'!$G$5),0)&amp;""</f>
        <v>特別研究</v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>特別研究</v>
      </c>
      <c r="T765" s="806"/>
      <c r="U765" s="582" t="s">
        <v>129</v>
      </c>
      <c r="V765" s="607" t="s">
        <v>129</v>
      </c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 t="s">
        <v>174</v>
      </c>
      <c r="AH765" s="768"/>
      <c r="AI765" s="768"/>
      <c r="AJ765" s="768"/>
      <c r="AK765" s="768"/>
      <c r="AL765" s="768"/>
      <c r="AM765" s="768" t="s">
        <v>164</v>
      </c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 t="s">
        <v>155</v>
      </c>
      <c r="BG765" s="768"/>
      <c r="BH765" s="768"/>
      <c r="BI765" s="768" t="s">
        <v>84</v>
      </c>
      <c r="BJ765" s="768"/>
      <c r="BK765" s="857"/>
      <c r="BL765" s="857" t="s">
        <v>139</v>
      </c>
      <c r="BM765" s="857"/>
      <c r="BN765" s="768" t="s">
        <v>156</v>
      </c>
      <c r="BO765" s="768" t="s">
        <v>156</v>
      </c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36" t="str">
        <f>IFERROR(VLOOKUP(C765,科目・教員!$A$2:$B$349,2,0),"")</f>
        <v>有賀　雅史</v>
      </c>
      <c r="D766" s="837"/>
      <c r="E766" s="813" t="str">
        <f>IFERROR(VLOOKUP(E765,科目・教員!$A$2:$B$349,2,0),"")</f>
        <v>網中　眞由美</v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>池田　真弓</v>
      </c>
      <c r="L766" s="814"/>
      <c r="M766" s="825" t="str">
        <f>IFERROR(VLOOKUP(M765,科目・教員!$A$2:$B$349,2,0),"")</f>
        <v>柏木　公一</v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582" t="s">
        <v>141</v>
      </c>
      <c r="V766" s="607" t="s">
        <v>183</v>
      </c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13" t="str">
        <f>VLOOKUP($C752,'2025年度(2年後期)'!$B$5:$N$207,COLUMN('2025年度(2年後期)'!$G$5)+1,0)&amp;""</f>
        <v>201</v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>情報処理室</v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582" t="s">
        <v>139</v>
      </c>
      <c r="V767" s="607" t="s">
        <v>84</v>
      </c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34" t="s">
        <v>157</v>
      </c>
      <c r="D768" s="835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582" t="s">
        <v>144</v>
      </c>
      <c r="V768" s="607" t="s">
        <v>86</v>
      </c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53" t="str">
        <f>VLOOKUP($C752,'2025年度(1年後期)'!$B$5:$N$207,COLUMN('2025年度(1年後期)'!$I$5),0)&amp;""</f>
        <v>スポーツと健康</v>
      </c>
      <c r="D769" s="854"/>
      <c r="E769" s="823" t="str">
        <f>VLOOKUP($C752,'2025年度(2年後期)'!$B$5:$N$207,COLUMN('2025年度(2年後期)'!$I$5),0)&amp;""</f>
        <v>精神看護学概論</v>
      </c>
      <c r="F769" s="806"/>
      <c r="G769" s="823" t="str">
        <f>VLOOKUP($C752,'2025年度(3年後期)'!$B$5:$N$207,COLUMN('2025年度(3年後期)'!$I$5),0)&amp;""</f>
        <v>領域別実習</v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>助産学実習Ⅰ</v>
      </c>
      <c r="L769" s="824"/>
      <c r="M769" s="822" t="str">
        <f>VLOOKUP($C752,'2025年度(M1後期)'!$B$5:$N$207,COLUMN('2025年度(M1後期)'!$I$5),0)&amp;""</f>
        <v>看護統計学</v>
      </c>
      <c r="N769" s="806"/>
      <c r="O769" s="824" t="str">
        <f>VLOOKUP($C752,'2025年度(M2後期)'!$B$5:$N$207,COLUMN('2025年度(M2後期)'!$I$5),0)&amp;""</f>
        <v>特別研究</v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>特別研究</v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 t="s">
        <v>382</v>
      </c>
      <c r="AH769" s="768"/>
      <c r="AI769" s="768"/>
      <c r="AJ769" s="768"/>
      <c r="AK769" s="768"/>
      <c r="AL769" s="768"/>
      <c r="AM769" s="768" t="s">
        <v>164</v>
      </c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 t="s">
        <v>155</v>
      </c>
      <c r="BG769" s="768"/>
      <c r="BH769" s="768"/>
      <c r="BI769" s="768"/>
      <c r="BJ769" s="768"/>
      <c r="BK769" s="857"/>
      <c r="BL769" s="857"/>
      <c r="BM769" s="857"/>
      <c r="BN769" s="768" t="s">
        <v>156</v>
      </c>
      <c r="BO769" s="768" t="s">
        <v>156</v>
      </c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36" t="str">
        <f>IFERROR(VLOOKUP(C769,科目・教員!$A$2:$B$349,2,0),"")</f>
        <v>有賀　雅史</v>
      </c>
      <c r="D770" s="837"/>
      <c r="E770" s="813" t="str">
        <f>IFERROR(VLOOKUP(E769,科目・教員!$A$2:$B$349,2,0),"")</f>
        <v>森　真喜子</v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>池田　真弓</v>
      </c>
      <c r="L770" s="814"/>
      <c r="M770" s="825" t="str">
        <f>IFERROR(VLOOKUP(M769,科目・教員!$A$2:$B$349,2,0),"")</f>
        <v>柏木　公一</v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13" t="str">
        <f>VLOOKUP($C752,'2025年度(2年後期)'!$B$5:$N$207,COLUMN('2025年度(2年後期)'!$I$5)+1,0)&amp;""</f>
        <v>201</v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>情報処理室</v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34" t="s">
        <v>157</v>
      </c>
      <c r="D772" s="835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>　</v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>助産学実習Ⅰ</v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561" t="s">
        <v>94</v>
      </c>
      <c r="Y773" s="688" t="s">
        <v>299</v>
      </c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 t="s">
        <v>164</v>
      </c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 t="s">
        <v>273</v>
      </c>
      <c r="BJ773" s="768"/>
      <c r="BK773" s="857"/>
      <c r="BL773" s="857"/>
      <c r="BM773" s="857"/>
      <c r="BN773" s="768"/>
      <c r="BO773" s="768" t="s">
        <v>300</v>
      </c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>池田　真弓</v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561" t="s">
        <v>275</v>
      </c>
      <c r="Y774" s="688" t="s">
        <v>300</v>
      </c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>　</v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561" t="s">
        <v>273</v>
      </c>
      <c r="Y775" s="688" t="s">
        <v>301</v>
      </c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562" t="s">
        <v>86</v>
      </c>
      <c r="V776" s="19"/>
      <c r="W776" s="19"/>
      <c r="X776" s="19"/>
      <c r="Y776" s="68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S446" zoomScaleNormal="90" zoomScaleSheetLayoutView="100" workbookViewId="0">
      <selection activeCell="U457" sqref="U457:U460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5">
        <v>45962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722">
        <f>A1</f>
        <v>45962</v>
      </c>
      <c r="V1" s="918" t="s">
        <v>9</v>
      </c>
      <c r="W1" s="918"/>
      <c r="X1" s="918"/>
      <c r="Y1" s="919"/>
      <c r="Z1" s="723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45962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45962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55"/>
      <c r="D6" s="899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65"/>
      <c r="D18" s="867"/>
      <c r="E18" s="784"/>
      <c r="F18" s="810"/>
      <c r="G18" s="784"/>
      <c r="H18" s="810"/>
      <c r="I18" s="882"/>
      <c r="J18" s="856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65"/>
      <c r="D22" s="867"/>
      <c r="E22" s="784"/>
      <c r="F22" s="810"/>
      <c r="G22" s="784"/>
      <c r="H22" s="810"/>
      <c r="I22" s="882"/>
      <c r="J22" s="856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65"/>
      <c r="D26" s="867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725"/>
      <c r="V26" s="725"/>
      <c r="W26" s="725"/>
      <c r="X26" s="725"/>
      <c r="Y26" s="725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45963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45963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795" t="str">
        <f>VLOOKUP($C27,'2025年度(4年後期)'!$B$5:$N$206,COLUMN('2025年度(4年後期)'!$K$5),0)&amp;""</f>
        <v/>
      </c>
      <c r="J48" s="79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790" t="str">
        <f>IFERROR(VLOOKUP(I48,科目・教員!$A$2:$B$349,2,0),"")</f>
        <v/>
      </c>
      <c r="J49" s="78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725"/>
      <c r="V51" s="725"/>
      <c r="W51" s="725"/>
      <c r="X51" s="725"/>
      <c r="Y51" s="725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45964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45964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726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726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726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726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726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726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726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726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726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726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726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726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726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726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726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726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726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726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726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727"/>
      <c r="V76" s="725"/>
      <c r="W76" s="725"/>
      <c r="X76" s="725"/>
      <c r="Y76" s="725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45965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4">
        <f>C77</f>
        <v>45965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Ｄ論文審査会（12月申請者）</v>
      </c>
      <c r="N78" s="794"/>
      <c r="O78" s="795" t="str">
        <f>VLOOKUP($C77,'2025年度(M2後期)'!$B$5:$N$207,COLUMN('2025年度(M2後期)'!$C$5),0)&amp;""</f>
        <v>Ｄ論文審査会（12月申請者）</v>
      </c>
      <c r="P78" s="796"/>
      <c r="Q78" s="795" t="str">
        <f>VLOOKUP($C77,'2025年度(D1後期)'!$B$5:$N$207,COLUMN('2025年度(D1後期)'!$C$5),0)&amp;""</f>
        <v>Ｄ論文審査会（12月申請者）</v>
      </c>
      <c r="R78" s="796"/>
      <c r="S78" s="806" t="str">
        <f>VLOOKUP($C77,'2025年度(D23後期)'!$B$5:$N$207,COLUMN('2025年度(D23後期)'!$C$5),0)&amp;""</f>
        <v>Ｄ論文審査会（12月申請者）</v>
      </c>
      <c r="T78" s="796"/>
      <c r="U78" s="647" t="s">
        <v>161</v>
      </c>
      <c r="V78" s="728" t="s">
        <v>99</v>
      </c>
      <c r="W78" s="729" t="s">
        <v>383</v>
      </c>
      <c r="X78" s="730" t="s">
        <v>384</v>
      </c>
      <c r="Z78" s="807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857" t="s">
        <v>385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 t="s">
        <v>186</v>
      </c>
      <c r="BK78" s="857"/>
      <c r="BL78" s="857" t="s">
        <v>386</v>
      </c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V79" s="728" t="s">
        <v>187</v>
      </c>
      <c r="W79" s="729" t="s">
        <v>385</v>
      </c>
      <c r="X79" s="730" t="s">
        <v>386</v>
      </c>
      <c r="Z79" s="807"/>
      <c r="AA79" s="769"/>
      <c r="AB79" s="769"/>
      <c r="AC79" s="769"/>
      <c r="AD79" s="769"/>
      <c r="AE79" s="769"/>
      <c r="AF79" s="769"/>
      <c r="AG79" s="858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V80" s="728" t="s">
        <v>186</v>
      </c>
      <c r="W80" s="729" t="s">
        <v>203</v>
      </c>
      <c r="X80" s="730" t="s">
        <v>387</v>
      </c>
      <c r="Z80" s="807"/>
      <c r="AA80" s="769"/>
      <c r="AB80" s="769"/>
      <c r="AC80" s="769"/>
      <c r="AD80" s="769"/>
      <c r="AE80" s="769"/>
      <c r="AF80" s="769"/>
      <c r="AG80" s="858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V81" s="728" t="s">
        <v>69</v>
      </c>
      <c r="W81" s="729"/>
      <c r="X81" s="730" t="s">
        <v>388</v>
      </c>
      <c r="Z81" s="808"/>
      <c r="AA81" s="770"/>
      <c r="AB81" s="770"/>
      <c r="AC81" s="770"/>
      <c r="AD81" s="770"/>
      <c r="AE81" s="770"/>
      <c r="AF81" s="770"/>
      <c r="AG81" s="859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食と健康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>助産学実習Ⅰ(追実習)</v>
      </c>
      <c r="L82" s="794"/>
      <c r="M82" s="80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成育看護学演習Ｂ
感染管理看護学演習Ｂ
成人看護学演習Ｂ</v>
      </c>
      <c r="R82" s="796"/>
      <c r="S82" s="806" t="str">
        <f>VLOOKUP($C77,'2025年度(D23後期)'!$B$5:$N$207,COLUMN('2025年度(D23後期)'!$E$5),0)&amp;""</f>
        <v/>
      </c>
      <c r="T82" s="796"/>
      <c r="U82" s="731" t="s">
        <v>389</v>
      </c>
      <c r="W82" s="729" t="s">
        <v>390</v>
      </c>
      <c r="X82" s="730"/>
      <c r="Y82" s="732" t="s">
        <v>65</v>
      </c>
      <c r="Z82" s="807" t="str">
        <f>A82</f>
        <v>２時限（11：00～12：30）</v>
      </c>
      <c r="AA82" s="768" t="s">
        <v>121</v>
      </c>
      <c r="AB82" s="768"/>
      <c r="AC82" s="768"/>
      <c r="AD82" s="768"/>
      <c r="AE82" s="768"/>
      <c r="AF82" s="768"/>
      <c r="AG82" s="857" t="s">
        <v>385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 t="s">
        <v>266</v>
      </c>
      <c r="BB82" s="768"/>
      <c r="BC82" s="768"/>
      <c r="BD82" s="768"/>
      <c r="BE82" s="768"/>
      <c r="BF82" s="768"/>
      <c r="BG82" s="768"/>
      <c r="BH82" s="768"/>
      <c r="BI82" s="768" t="s">
        <v>84</v>
      </c>
      <c r="BJ82" s="768" t="s">
        <v>186</v>
      </c>
      <c r="BK82" s="857"/>
      <c r="BL82" s="857" t="s">
        <v>386</v>
      </c>
      <c r="BM82" s="857" t="s">
        <v>198</v>
      </c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>本間　典子</v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731" t="s">
        <v>183</v>
      </c>
      <c r="W83" s="729"/>
      <c r="X83" s="730"/>
      <c r="Y83" s="732" t="s">
        <v>199</v>
      </c>
      <c r="Z83" s="807"/>
      <c r="AA83" s="769"/>
      <c r="AB83" s="769"/>
      <c r="AC83" s="769"/>
      <c r="AD83" s="769"/>
      <c r="AE83" s="769"/>
      <c r="AF83" s="769"/>
      <c r="AG83" s="858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101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成育:別途指定
感染:別途指定
成人:別途指定</v>
      </c>
      <c r="R84" s="789"/>
      <c r="S84" s="809" t="str">
        <f>VLOOKUP($C77,'2025年度(D23後期)'!$B$5:$N$207,COLUMN('2025年度(D23後期)'!$E$5)+1,0)&amp;""</f>
        <v/>
      </c>
      <c r="T84" s="789"/>
      <c r="U84" s="731" t="s">
        <v>84</v>
      </c>
      <c r="W84" s="729"/>
      <c r="X84" s="730"/>
      <c r="Y84" s="732" t="s">
        <v>198</v>
      </c>
      <c r="Z84" s="807"/>
      <c r="AA84" s="769"/>
      <c r="AB84" s="769"/>
      <c r="AC84" s="769"/>
      <c r="AD84" s="769"/>
      <c r="AE84" s="769"/>
      <c r="AF84" s="769"/>
      <c r="AG84" s="858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731" t="s">
        <v>86</v>
      </c>
      <c r="W85" s="729"/>
      <c r="X85" s="730"/>
      <c r="Y85" s="732" t="s">
        <v>182</v>
      </c>
      <c r="Z85" s="808"/>
      <c r="AA85" s="770"/>
      <c r="AB85" s="770"/>
      <c r="AC85" s="770"/>
      <c r="AD85" s="770"/>
      <c r="AE85" s="770"/>
      <c r="AF85" s="770"/>
      <c r="AG85" s="859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726"/>
      <c r="W86" s="729"/>
      <c r="X86" s="730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857" t="s">
        <v>385</v>
      </c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 t="s">
        <v>386</v>
      </c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726"/>
      <c r="W87" s="729"/>
      <c r="X87" s="730"/>
      <c r="Z87" s="807"/>
      <c r="AA87" s="769"/>
      <c r="AB87" s="769"/>
      <c r="AC87" s="769"/>
      <c r="AD87" s="769"/>
      <c r="AE87" s="769"/>
      <c r="AF87" s="769"/>
      <c r="AG87" s="858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726"/>
      <c r="W88" s="729"/>
      <c r="X88" s="730"/>
      <c r="Z88" s="807"/>
      <c r="AA88" s="769"/>
      <c r="AB88" s="769"/>
      <c r="AC88" s="769"/>
      <c r="AD88" s="769"/>
      <c r="AE88" s="769"/>
      <c r="AF88" s="769"/>
      <c r="AG88" s="858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726"/>
      <c r="W89" s="729"/>
      <c r="X89" s="730"/>
      <c r="Z89" s="808"/>
      <c r="AA89" s="770"/>
      <c r="AB89" s="770"/>
      <c r="AC89" s="770"/>
      <c r="AD89" s="770"/>
      <c r="AE89" s="770"/>
      <c r="AF89" s="770"/>
      <c r="AG89" s="859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日本人論</v>
      </c>
      <c r="D90" s="854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>助産学実習Ⅰ(追実習)</v>
      </c>
      <c r="L90" s="824"/>
      <c r="M90" s="822" t="str">
        <f>VLOOKUP($C77,'2025年度(M1後期)'!$B$5:$N$207,COLUMN('2025年度(M1後期)'!$G$5),0)&amp;""</f>
        <v>がん看護学演習Ａ－Ⅱ
成育看護学演習Ａ－Ⅰ
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>量的看護学研究法</v>
      </c>
      <c r="R90" s="806"/>
      <c r="S90" s="824" t="str">
        <f>VLOOKUP($C77,'2025年度(D23後期)'!$B$5:$N$207,COLUMN('2025年度(D23後期)'!$G$5),0)&amp;""</f>
        <v/>
      </c>
      <c r="T90" s="806"/>
      <c r="U90" s="726"/>
      <c r="W90" s="729"/>
      <c r="X90" s="730"/>
      <c r="Z90" s="807" t="str">
        <f>A90</f>
        <v>３時限（13：30～15：00）</v>
      </c>
      <c r="AA90" s="768" t="s">
        <v>313</v>
      </c>
      <c r="AB90" s="768"/>
      <c r="AC90" s="768"/>
      <c r="AD90" s="768"/>
      <c r="AE90" s="768"/>
      <c r="AF90" s="768"/>
      <c r="AG90" s="857" t="s">
        <v>385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 t="s">
        <v>197</v>
      </c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 t="s">
        <v>386</v>
      </c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川出　龍一</v>
      </c>
      <c r="D91" s="837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>柏木　公一</v>
      </c>
      <c r="R91" s="809"/>
      <c r="S91" s="814" t="str">
        <f>IFERROR(VLOOKUP(S90,科目・教員!$A$2:$B$349,2,0),"")</f>
        <v/>
      </c>
      <c r="T91" s="809"/>
      <c r="U91" s="726"/>
      <c r="W91" s="729"/>
      <c r="X91" s="730"/>
      <c r="Z91" s="807"/>
      <c r="AA91" s="769"/>
      <c r="AB91" s="769"/>
      <c r="AC91" s="769"/>
      <c r="AD91" s="769"/>
      <c r="AE91" s="769"/>
      <c r="AF91" s="769"/>
      <c r="AG91" s="858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>がん:別途指定
成育:別途指定
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>臨床講義室1</v>
      </c>
      <c r="R92" s="809"/>
      <c r="S92" s="814" t="str">
        <f>VLOOKUP($C77,'2025年度(D23後期)'!$B$5:$N$207,COLUMN('2025年度(D23後期)'!$G$5)+1,0)&amp;""</f>
        <v/>
      </c>
      <c r="T92" s="809"/>
      <c r="U92" s="726"/>
      <c r="W92" s="729"/>
      <c r="X92" s="730"/>
      <c r="Z92" s="807"/>
      <c r="AA92" s="769"/>
      <c r="AB92" s="769"/>
      <c r="AC92" s="769"/>
      <c r="AD92" s="769"/>
      <c r="AE92" s="769"/>
      <c r="AF92" s="769"/>
      <c r="AG92" s="858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726"/>
      <c r="W93" s="729"/>
      <c r="X93" s="730"/>
      <c r="Z93" s="808"/>
      <c r="AA93" s="770"/>
      <c r="AB93" s="770"/>
      <c r="AC93" s="770"/>
      <c r="AD93" s="770"/>
      <c r="AE93" s="770"/>
      <c r="AF93" s="770"/>
      <c r="AG93" s="859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
(桑名先生①)</v>
      </c>
      <c r="D94" s="854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>助産学実習Ⅰ(追実習)</v>
      </c>
      <c r="L94" s="824"/>
      <c r="M94" s="822" t="str">
        <f>VLOOKUP($C77,'2025年度(M1後期)'!$B$5:$N$207,COLUMN('2025年度(M1後期)'!$I$5),0)&amp;""</f>
        <v>がん看護学演習Ａ－Ⅱ
成育看護学演習Ａ－Ⅰ
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>量的看護学研究法</v>
      </c>
      <c r="R94" s="806"/>
      <c r="S94" s="824" t="str">
        <f>VLOOKUP($C77,'2025年度(D23後期)'!$B$5:$N$207,COLUMN('2025年度(D23後期)'!$I$5),0)&amp;""</f>
        <v/>
      </c>
      <c r="T94" s="806"/>
      <c r="U94" s="733" t="s">
        <v>81</v>
      </c>
      <c r="W94" s="729"/>
      <c r="X94" s="730"/>
      <c r="Y94" s="732" t="s">
        <v>81</v>
      </c>
      <c r="Z94" s="807" t="str">
        <f>A94</f>
        <v>４時限（15：10～16：40）</v>
      </c>
      <c r="AA94" s="768" t="s">
        <v>75</v>
      </c>
      <c r="AB94" s="768"/>
      <c r="AC94" s="768"/>
      <c r="AD94" s="768"/>
      <c r="AE94" s="768"/>
      <c r="AF94" s="768"/>
      <c r="AG94" s="857" t="s">
        <v>385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 t="s">
        <v>197</v>
      </c>
      <c r="BB94" s="768"/>
      <c r="BC94" s="768"/>
      <c r="BD94" s="768"/>
      <c r="BE94" s="768"/>
      <c r="BF94" s="768"/>
      <c r="BG94" s="768"/>
      <c r="BH94" s="768"/>
      <c r="BI94" s="768"/>
      <c r="BJ94" s="768" t="s">
        <v>124</v>
      </c>
      <c r="BK94" s="857"/>
      <c r="BL94" s="857" t="s">
        <v>386</v>
      </c>
      <c r="BM94" s="857" t="s">
        <v>198</v>
      </c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36" t="str">
        <f>IFERROR(VLOOKUP(C94,科目・教員!$A$2:$B$349,2,0),"")</f>
        <v/>
      </c>
      <c r="D95" s="837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>柏木　公一</v>
      </c>
      <c r="R95" s="809"/>
      <c r="S95" s="814" t="str">
        <f>IFERROR(VLOOKUP(S94,科目・教員!$A$2:$B$349,2,0),"")</f>
        <v/>
      </c>
      <c r="T95" s="809"/>
      <c r="U95" s="733" t="s">
        <v>125</v>
      </c>
      <c r="W95" s="729"/>
      <c r="X95" s="730"/>
      <c r="Y95" s="732" t="s">
        <v>199</v>
      </c>
      <c r="Z95" s="807"/>
      <c r="AA95" s="769"/>
      <c r="AB95" s="769"/>
      <c r="AC95" s="769"/>
      <c r="AD95" s="769"/>
      <c r="AE95" s="769"/>
      <c r="AF95" s="769"/>
      <c r="AG95" s="858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>がん:別途指定
成育:別途指定
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>臨床講義室1</v>
      </c>
      <c r="R96" s="809"/>
      <c r="S96" s="814" t="str">
        <f>VLOOKUP($C77,'2025年度(D23後期)'!$B$5:$N$207,COLUMN('2025年度(D23後期)'!$I$5)+1,0)&amp;""</f>
        <v/>
      </c>
      <c r="T96" s="809"/>
      <c r="U96" s="733" t="s">
        <v>124</v>
      </c>
      <c r="W96" s="729"/>
      <c r="X96" s="730"/>
      <c r="Y96" s="732" t="s">
        <v>198</v>
      </c>
      <c r="Z96" s="807"/>
      <c r="AA96" s="769"/>
      <c r="AB96" s="769"/>
      <c r="AC96" s="769"/>
      <c r="AD96" s="769"/>
      <c r="AE96" s="769"/>
      <c r="AF96" s="769"/>
      <c r="AG96" s="858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34" t="s">
        <v>391</v>
      </c>
      <c r="D97" s="835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786"/>
      <c r="U97" s="734" t="s">
        <v>325</v>
      </c>
      <c r="W97" s="729"/>
      <c r="X97" s="730"/>
      <c r="Y97" s="732" t="s">
        <v>182</v>
      </c>
      <c r="Z97" s="808"/>
      <c r="AA97" s="770"/>
      <c r="AB97" s="770"/>
      <c r="AC97" s="770"/>
      <c r="AD97" s="770"/>
      <c r="AE97" s="770"/>
      <c r="AF97" s="770"/>
      <c r="AG97" s="859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53" t="str">
        <f>VLOOKUP($C77,'2025年度(1年後期)'!$B$5:$N$207,COLUMN('2025年度(1年後期)'!$K$5),0)&amp;""</f>
        <v>国語表現法</v>
      </c>
      <c r="D98" s="854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>助産学実習Ⅰ(追実習)</v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726"/>
      <c r="W98" s="729"/>
      <c r="X98" s="730"/>
      <c r="Z98" s="818" t="str">
        <f>A98</f>
        <v>５時限（16：50～18：20）</v>
      </c>
      <c r="AA98" s="768" t="s">
        <v>392</v>
      </c>
      <c r="AB98" s="768"/>
      <c r="AC98" s="768"/>
      <c r="AD98" s="768"/>
      <c r="AE98" s="768"/>
      <c r="AF98" s="768"/>
      <c r="AG98" s="857" t="s">
        <v>385</v>
      </c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 t="s">
        <v>84</v>
      </c>
      <c r="BJ98" s="768"/>
      <c r="BK98" s="857"/>
      <c r="BL98" s="857" t="s">
        <v>386</v>
      </c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36" t="str">
        <f>IFERROR(VLOOKUP(C98,科目・教員!$A$2:$B$349,2,0),"")</f>
        <v>末田　美香子</v>
      </c>
      <c r="D99" s="837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726"/>
      <c r="W99" s="729"/>
      <c r="X99" s="730"/>
      <c r="Z99" s="807"/>
      <c r="AA99" s="769"/>
      <c r="AB99" s="769"/>
      <c r="AC99" s="769"/>
      <c r="AD99" s="769"/>
      <c r="AE99" s="769"/>
      <c r="AF99" s="769"/>
      <c r="AG99" s="858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726"/>
      <c r="W100" s="729"/>
      <c r="X100" s="730"/>
      <c r="Z100" s="807"/>
      <c r="AA100" s="769"/>
      <c r="AB100" s="769"/>
      <c r="AC100" s="769"/>
      <c r="AD100" s="769"/>
      <c r="AE100" s="769"/>
      <c r="AF100" s="769"/>
      <c r="AG100" s="858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34" t="s">
        <v>393</v>
      </c>
      <c r="D101" s="835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726"/>
      <c r="W101" s="729"/>
      <c r="X101" s="730"/>
      <c r="Z101" s="807"/>
      <c r="AA101" s="770"/>
      <c r="AB101" s="770"/>
      <c r="AC101" s="770"/>
      <c r="AD101" s="770"/>
      <c r="AE101" s="770"/>
      <c r="AF101" s="770"/>
      <c r="AG101" s="859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45966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86">
        <f>C102</f>
        <v>45966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加齢と健康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>助産学実習Ⅰ(追実習)</v>
      </c>
      <c r="L103" s="794"/>
      <c r="M103" s="793" t="str">
        <f>VLOOKUP($C102,'2025年度(M1後期)'!$B$5:$N$207,COLUMN('2025年度(M1後期)'!$C$5),0)&amp;""</f>
        <v>看護情報・管理学演習Ａ－Ⅰ
成育看護学演習Ａ－Ⅳ(母性)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看護教育学演習Ｂ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 t="s">
        <v>173</v>
      </c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綿貫　成明</v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成育:別途指定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疫学・保健統計学Ⅱ</v>
      </c>
      <c r="D107" s="796"/>
      <c r="E107" s="795" t="str">
        <f>VLOOKUP($C102,'2025年度(2年後期)'!$B$5:$N$207,COLUMN('2025年度(2年後期)'!$E$5),0)&amp;""</f>
        <v>地域･在宅看護学概論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>助産学実習Ⅰ(追実習)</v>
      </c>
      <c r="L107" s="794"/>
      <c r="M107" s="805" t="str">
        <f>VLOOKUP($C102,'2025年度(M1後期)'!$B$5:$N$207,COLUMN('2025年度(M1後期)'!$E$5),0)&amp;""</f>
        <v>看護情報・管理学演習Ａ－Ⅰ
成育看護学演習Ａ－Ⅳ(母性)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看護教育学演習Ｂ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721" t="s">
        <v>65</v>
      </c>
      <c r="V107" s="735" t="s">
        <v>65</v>
      </c>
      <c r="W107" s="736" t="s">
        <v>65</v>
      </c>
      <c r="X107" s="733" t="s">
        <v>188</v>
      </c>
      <c r="Z107" s="807" t="str">
        <f>A107</f>
        <v>２時限（11：00～12：30）</v>
      </c>
      <c r="AA107" s="768" t="s">
        <v>345</v>
      </c>
      <c r="AB107" s="768"/>
      <c r="AC107" s="768"/>
      <c r="AD107" s="768" t="s">
        <v>200</v>
      </c>
      <c r="AE107" s="768" t="s">
        <v>200</v>
      </c>
      <c r="AF107" s="768"/>
      <c r="AG107" s="768" t="s">
        <v>218</v>
      </c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394</v>
      </c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 t="s">
        <v>84</v>
      </c>
      <c r="BJ107" s="768" t="s">
        <v>270</v>
      </c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柏木　公一</v>
      </c>
      <c r="D108" s="789"/>
      <c r="E108" s="790" t="str">
        <f>IFERROR(VLOOKUP(E107,科目・教員!$A$2:$B$349,2,0),"")</f>
        <v>藤田　淳子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721" t="s">
        <v>200</v>
      </c>
      <c r="V108" s="735" t="s">
        <v>183</v>
      </c>
      <c r="W108" s="736" t="s">
        <v>394</v>
      </c>
      <c r="X108" s="733" t="s">
        <v>323</v>
      </c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</v>
      </c>
      <c r="D109" s="789"/>
      <c r="E109" s="790" t="str">
        <f>VLOOKUP($C102,'2025年度(2年後期)'!$B$5:$N$207,COLUMN('2025年度(2年後期)'!$E$5)+1,0)&amp;""</f>
        <v>101</v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成育:別途指定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721" t="s">
        <v>395</v>
      </c>
      <c r="V109" s="735" t="s">
        <v>84</v>
      </c>
      <c r="W109" s="736" t="s">
        <v>396</v>
      </c>
      <c r="X109" s="733" t="s">
        <v>270</v>
      </c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595" t="s">
        <v>398</v>
      </c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 t="s">
        <v>385</v>
      </c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595" t="s">
        <v>385</v>
      </c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595" t="s">
        <v>390</v>
      </c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595" t="s">
        <v>203</v>
      </c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53" t="str">
        <f>VLOOKUP($C102,'2025年度(1年後期)'!$B$5:$N$207,COLUMN('2025年度(1年後期)'!$G$5),0)&amp;""</f>
        <v>人間と教育</v>
      </c>
      <c r="D115" s="854"/>
      <c r="E115" s="823" t="str">
        <f>VLOOKUP($C102,'2025年度(2年後期)'!$B$5:$N$207,COLUMN('2025年度(2年後期)'!$G$5),0)&amp;""</f>
        <v>母性看護援助論Ⅰ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>助産学実習Ⅰ(追実習)</v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595"/>
      <c r="Z115" s="807" t="str">
        <f>A115</f>
        <v>３時限（13：30～15：00）</v>
      </c>
      <c r="AA115" s="768" t="s">
        <v>184</v>
      </c>
      <c r="AB115" s="768"/>
      <c r="AC115" s="768"/>
      <c r="AD115" s="768"/>
      <c r="AE115" s="768"/>
      <c r="AF115" s="768"/>
      <c r="AG115" s="768" t="s">
        <v>385</v>
      </c>
      <c r="AH115" s="768" t="s">
        <v>399</v>
      </c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36" t="str">
        <f>IFERROR(VLOOKUP(C115,科目・教員!$A$2:$B$349,2,0),"")</f>
        <v>神原　裕子</v>
      </c>
      <c r="D116" s="837"/>
      <c r="E116" s="813" t="str">
        <f>IFERROR(VLOOKUP(E115,科目・教員!$A$2:$B$349,2,0),"")</f>
        <v>日置　智華子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595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595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34" t="s">
        <v>116</v>
      </c>
      <c r="D118" s="835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595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53" t="str">
        <f>VLOOKUP($C102,'2025年度(1年後期)'!$B$5:$N$207,COLUMN('2025年度(1年後期)'!$I$5),0)&amp;""</f>
        <v>人間と教育</v>
      </c>
      <c r="D119" s="854"/>
      <c r="E119" s="823" t="str">
        <f>VLOOKUP($C102,'2025年度(2年後期)'!$B$5:$N$207,COLUMN('2025年度(2年後期)'!$I$5),0)&amp;""</f>
        <v>薬物療法と看護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>助産学実習Ⅰ(追実習)</v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95"/>
      <c r="V119" s="732" t="s">
        <v>81</v>
      </c>
      <c r="W119" s="737" t="s">
        <v>400</v>
      </c>
      <c r="Z119" s="807" t="str">
        <f>A119</f>
        <v>４時限（15：10～16：40）</v>
      </c>
      <c r="AA119" s="768" t="s">
        <v>244</v>
      </c>
      <c r="AB119" s="768"/>
      <c r="AC119" s="768"/>
      <c r="AD119" s="768"/>
      <c r="AE119" s="768"/>
      <c r="AF119" s="768"/>
      <c r="AG119" s="768" t="s">
        <v>385</v>
      </c>
      <c r="AH119" s="768" t="s">
        <v>399</v>
      </c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 t="s">
        <v>84</v>
      </c>
      <c r="BJ119" s="768"/>
      <c r="BK119" s="857"/>
      <c r="BL119" s="857" t="s">
        <v>224</v>
      </c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36" t="str">
        <f>IFERROR(VLOOKUP(C119,科目・教員!$A$2:$B$349,2,0),"")</f>
        <v>神原　裕子</v>
      </c>
      <c r="D120" s="837"/>
      <c r="E120" s="813" t="str">
        <f>IFERROR(VLOOKUP(E119,科目・教員!$A$2:$B$349,2,0),"")</f>
        <v>本間　典子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95"/>
      <c r="V120" s="732" t="s">
        <v>225</v>
      </c>
      <c r="W120" s="737" t="s">
        <v>183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95"/>
      <c r="V121" s="732" t="s">
        <v>224</v>
      </c>
      <c r="W121" s="737" t="s">
        <v>84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34" t="s">
        <v>116</v>
      </c>
      <c r="D122" s="835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95"/>
      <c r="V122" s="732" t="s">
        <v>144</v>
      </c>
      <c r="W122" s="737" t="s">
        <v>194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>助産学実習Ⅰ(追実習)</v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95"/>
      <c r="V123" s="733" t="s">
        <v>94</v>
      </c>
      <c r="Z123" s="807" t="str">
        <f>A123</f>
        <v>５時限（16：50～18：20）</v>
      </c>
      <c r="AA123" s="768" t="s">
        <v>401</v>
      </c>
      <c r="AB123" s="768"/>
      <c r="AC123" s="768"/>
      <c r="AD123" s="768"/>
      <c r="AE123" s="768"/>
      <c r="AF123" s="768"/>
      <c r="AG123" s="768" t="s">
        <v>385</v>
      </c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 t="s">
        <v>67</v>
      </c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95"/>
      <c r="V124" s="733" t="s">
        <v>285</v>
      </c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95"/>
      <c r="V125" s="733" t="s">
        <v>67</v>
      </c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738"/>
      <c r="V126" s="739" t="s">
        <v>325</v>
      </c>
      <c r="W126" s="725"/>
      <c r="X126" s="725"/>
      <c r="Y126" s="725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45967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45967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>人体の構造と機能Ⅳ</v>
      </c>
      <c r="D128" s="796"/>
      <c r="E128" s="830" t="str">
        <f>VLOOKUP($C127,'2025年度(2年後期)'!$B$5:$N$207,COLUMN('2025年度(2年後期)'!$C$5),0)&amp;""</f>
        <v>英語S</v>
      </c>
      <c r="F128" s="831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>助産学実習Ⅰ(追実習)</v>
      </c>
      <c r="L128" s="794"/>
      <c r="M128" s="793" t="str">
        <f>VLOOKUP($C127,'2025年度(M1後期)'!$B$5:$N$207,COLUMN('2025年度(M1後期)'!$C$5),0)&amp;""</f>
        <v>がん看護学演習Ａ－Ⅰ
感染症学特論
感染症学演習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看護情報・管理学演習Ｂ
長寿看護学演習Ｂ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559" t="s">
        <v>207</v>
      </c>
      <c r="V128" s="646" t="s">
        <v>161</v>
      </c>
      <c r="W128" s="732" t="s">
        <v>402</v>
      </c>
      <c r="X128" s="733" t="s">
        <v>100</v>
      </c>
      <c r="Z128" s="818" t="str">
        <f>A128</f>
        <v xml:space="preserve">１時限（09：20～10：50） </v>
      </c>
      <c r="AA128" s="768" t="s">
        <v>103</v>
      </c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 t="s">
        <v>200</v>
      </c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 t="s">
        <v>105</v>
      </c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 t="s">
        <v>270</v>
      </c>
      <c r="BK128" s="857" t="s">
        <v>192</v>
      </c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>本間　典子</v>
      </c>
      <c r="D129" s="789"/>
      <c r="E129" s="832" t="str">
        <f>IFERROR(VLOOKUP(E128,科目・教員!$A$2:$B$349,2,0),"")</f>
        <v>ﾊﾟｳﾗ･ﾍﾞﾙｳﾞｧﾝｹﾞﾙ</v>
      </c>
      <c r="F129" s="833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60" t="s">
        <v>200</v>
      </c>
      <c r="V129" s="647" t="s">
        <v>169</v>
      </c>
      <c r="W129" s="732" t="s">
        <v>193</v>
      </c>
      <c r="X129" s="733" t="s">
        <v>323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>101</v>
      </c>
      <c r="D130" s="789"/>
      <c r="E130" s="832" t="str">
        <f>VLOOKUP($C127,'2025年度(2年後期)'!$B$5:$N$207,COLUMN('2025年度(2年後期)'!$C$5)+1,0)&amp;""</f>
        <v>304</v>
      </c>
      <c r="F130" s="833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がん:別途指定
感染特論:別途指定
感染演習:別途指定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情報:別途指定
長寿:別途指定</v>
      </c>
      <c r="R130" s="789"/>
      <c r="S130" s="809" t="str">
        <f>VLOOKUP($C127,'2025年度(D23後期)'!$B$5:$N$207,COLUMN('2025年度(D23後期)'!$C$5)+1,0)&amp;""</f>
        <v/>
      </c>
      <c r="T130" s="789"/>
      <c r="U130" s="559" t="s">
        <v>403</v>
      </c>
      <c r="V130" s="647" t="s">
        <v>171</v>
      </c>
      <c r="W130" s="732" t="s">
        <v>192</v>
      </c>
      <c r="X130" s="733" t="s">
        <v>270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834" t="s">
        <v>116</v>
      </c>
      <c r="F131" s="83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5" t="s">
        <v>404</v>
      </c>
      <c r="V131" s="647" t="s">
        <v>172</v>
      </c>
      <c r="W131" s="732" t="s">
        <v>182</v>
      </c>
      <c r="X131" s="733" t="s">
        <v>69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31"/>
      <c r="E132" s="830" t="str">
        <f>VLOOKUP($C127,'2025年度(2年後期)'!$B$5:$N$207,COLUMN('2025年度(2年後期)'!$E$5),0)&amp;""</f>
        <v>地域生活とヘルスプロモーション</v>
      </c>
      <c r="F132" s="831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>政策医療看護論Ⅱ</v>
      </c>
      <c r="J132" s="796"/>
      <c r="K132" s="806" t="str">
        <f>VLOOKUP($C127,'2025年度(助産後期)'!$B$5:$N$207,COLUMN('2025年度(助産後期)'!$E$5),0)&amp;""</f>
        <v>助産学実習Ⅰ(追実習)</v>
      </c>
      <c r="L132" s="794"/>
      <c r="M132" s="805" t="str">
        <f>VLOOKUP($C127,'2025年度(M1後期)'!$B$5:$N$207,COLUMN('2025年度(M1後期)'!$E$5),0)&amp;""</f>
        <v>がん看護学演習Ａ－Ⅰ
感染症学特論
感染症学演習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看護情報・管理学演習Ｂ
長寿看護学演習Ｂ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595" t="s">
        <v>405</v>
      </c>
      <c r="V132" s="732" t="s">
        <v>233</v>
      </c>
      <c r="X132" s="730" t="s">
        <v>65</v>
      </c>
      <c r="Z132" s="807" t="str">
        <f>A132</f>
        <v>２時限（11：00～12：30）</v>
      </c>
      <c r="AA132" s="768" t="s">
        <v>227</v>
      </c>
      <c r="AB132" s="768"/>
      <c r="AC132" s="768"/>
      <c r="AD132" s="768" t="s">
        <v>200</v>
      </c>
      <c r="AE132" s="768" t="s">
        <v>200</v>
      </c>
      <c r="AF132" s="768"/>
      <c r="AG132" s="768" t="s">
        <v>195</v>
      </c>
      <c r="AH132" s="768"/>
      <c r="AI132" s="768"/>
      <c r="AJ132" s="768"/>
      <c r="AK132" s="768"/>
      <c r="AL132" s="768" t="s">
        <v>200</v>
      </c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 t="s">
        <v>170</v>
      </c>
      <c r="BJ132" s="768"/>
      <c r="BK132" s="857"/>
      <c r="BL132" s="857"/>
      <c r="BM132" s="857"/>
      <c r="BN132" s="768" t="s">
        <v>406</v>
      </c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864" t="str">
        <f>IFERROR(VLOOKUP(C132,科目・教員!$A$2:$B$349,2,0),"")</f>
        <v>ﾊﾟｳﾗ･ﾍﾞﾙｳﾞｧﾝｹﾞﾙ</v>
      </c>
      <c r="D133" s="833"/>
      <c r="E133" s="832" t="str">
        <f>IFERROR(VLOOKUP(E132,科目・教員!$A$2:$B$349,2,0),"")</f>
        <v>藤田　淳子</v>
      </c>
      <c r="F133" s="833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>飯野　京子</v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595"/>
      <c r="V133" s="732" t="s">
        <v>200</v>
      </c>
      <c r="X133" s="730" t="s">
        <v>170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864" t="str">
        <f>VLOOKUP($C127,'2025年度(1年後期)'!$B$5:$N$207,COLUMN('2025年度(1年後期)'!$E$5)+1,0)&amp;""</f>
        <v>101</v>
      </c>
      <c r="D134" s="833"/>
      <c r="E134" s="832" t="str">
        <f>VLOOKUP($C127,'2025年度(2年後期)'!$B$5:$N$207,COLUMN('2025年度(2年後期)'!$E$5)+1,0)&amp;""</f>
        <v>201</v>
      </c>
      <c r="F134" s="833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>大講義室</v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がん:別途指定
感染特論:別途指定
感染演習:別途指定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情報:別途指定
長寿:別途指定</v>
      </c>
      <c r="R134" s="789"/>
      <c r="S134" s="809" t="str">
        <f>VLOOKUP($C127,'2025年度(D23後期)'!$B$5:$N$207,COLUMN('2025年度(D23後期)'!$E$5)+1,0)&amp;""</f>
        <v/>
      </c>
      <c r="T134" s="789"/>
      <c r="U134" s="595"/>
      <c r="V134" s="732" t="s">
        <v>395</v>
      </c>
      <c r="X134" s="730" t="s">
        <v>407</v>
      </c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34" t="s">
        <v>116</v>
      </c>
      <c r="D135" s="835"/>
      <c r="E135" s="916" t="s">
        <v>391</v>
      </c>
      <c r="F135" s="917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595"/>
      <c r="V135" s="732" t="s">
        <v>397</v>
      </c>
      <c r="X135" s="730" t="s">
        <v>194</v>
      </c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595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595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595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595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53" t="str">
        <f>VLOOKUP($C127,'2025年度(1年後期)'!$B$5:$N$207,COLUMN('2025年度(1年後期)'!$G$5),0)&amp;""</f>
        <v>英語Ⅰ(AC)</v>
      </c>
      <c r="D140" s="854"/>
      <c r="E140" s="823" t="str">
        <f>VLOOKUP($C127,'2025年度(2年後期)'!$B$5:$N$207,COLUMN('2025年度(2年後期)'!$G$5),0)&amp;""</f>
        <v>老年看護学概論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>看護情報学</v>
      </c>
      <c r="J140" s="806"/>
      <c r="K140" s="824" t="str">
        <f>VLOOKUP($C127,'2025年度(助産後期)'!$B$5:$N$207,COLUMN('2025年度(助産後期)'!$G$5),0)&amp;""</f>
        <v>助産学実習Ⅰ(追実習)</v>
      </c>
      <c r="L140" s="824"/>
      <c r="M140" s="822" t="str">
        <f>VLOOKUP($C127,'2025年度(M1後期)'!$B$5:$N$207,COLUMN('2025年度(M1後期)'!$G$5),0)&amp;""</f>
        <v>感染症学特論
感染症学演習
成育看護学特論Ａ－Ⅲ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595"/>
      <c r="Z140" s="807" t="str">
        <f>A140</f>
        <v>３時限（13：30～15：00）</v>
      </c>
      <c r="AA140" s="768" t="s">
        <v>131</v>
      </c>
      <c r="AB140" s="768"/>
      <c r="AC140" s="768"/>
      <c r="AD140" s="768" t="s">
        <v>200</v>
      </c>
      <c r="AE140" s="768" t="s">
        <v>200</v>
      </c>
      <c r="AF140" s="768"/>
      <c r="AG140" s="768" t="s">
        <v>200</v>
      </c>
      <c r="AH140" s="768" t="s">
        <v>200</v>
      </c>
      <c r="AI140" s="768" t="s">
        <v>200</v>
      </c>
      <c r="AJ140" s="768" t="s">
        <v>200</v>
      </c>
      <c r="AK140" s="768"/>
      <c r="AL140" s="768" t="s">
        <v>200</v>
      </c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 t="s">
        <v>408</v>
      </c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13" t="str">
        <f>IFERROR(VLOOKUP(E140,科目・教員!$A$2:$B$349,2,0),"")</f>
        <v>綿貫　成明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柏木　公一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595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13" t="str">
        <f>VLOOKUP($C127,'2025年度(2年後期)'!$B$5:$N$207,COLUMN('2025年度(2年後期)'!$G$5)+1,0)&amp;""</f>
        <v>201･202･203･204･基礎実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大講義室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感染特論:別途指定
感染演習:別途指定
成育:別途指定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595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34" t="s">
        <v>116</v>
      </c>
      <c r="D143" s="835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595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>法と社会</v>
      </c>
      <c r="D144" s="806"/>
      <c r="E144" s="823" t="str">
        <f>VLOOKUP($C127,'2025年度(2年後期)'!$B$5:$N$207,COLUMN('2025年度(2年後期)'!$I$5),0)&amp;""</f>
        <v>老年看護学概論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助産学実習Ⅰ(追実習)</v>
      </c>
      <c r="L144" s="824"/>
      <c r="M144" s="822" t="str">
        <f>VLOOKUP($C127,'2025年度(M1後期)'!$B$5:$N$207,COLUMN('2025年度(M1後期)'!$I$5),0)&amp;""</f>
        <v>感染症学特論
感染症学演習
成育看護学特論Ａ－Ⅲ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95"/>
      <c r="V144" s="732" t="s">
        <v>81</v>
      </c>
      <c r="Z144" s="807" t="str">
        <f>A144</f>
        <v>４時限（15：10～16：40）</v>
      </c>
      <c r="AA144" s="768" t="s">
        <v>137</v>
      </c>
      <c r="AB144" s="768"/>
      <c r="AC144" s="768"/>
      <c r="AD144" s="768" t="s">
        <v>200</v>
      </c>
      <c r="AE144" s="768" t="s">
        <v>200</v>
      </c>
      <c r="AF144" s="768"/>
      <c r="AG144" s="768" t="s">
        <v>200</v>
      </c>
      <c r="AH144" s="768" t="s">
        <v>200</v>
      </c>
      <c r="AI144" s="768" t="s">
        <v>200</v>
      </c>
      <c r="AJ144" s="768" t="s">
        <v>200</v>
      </c>
      <c r="AK144" s="768"/>
      <c r="AL144" s="768" t="s">
        <v>200</v>
      </c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 t="s">
        <v>124</v>
      </c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>渡辺　幹司</v>
      </c>
      <c r="D145" s="809"/>
      <c r="E145" s="813" t="str">
        <f>IFERROR(VLOOKUP(E144,科目・教員!$A$2:$B$349,2,0),"")</f>
        <v>綿貫　成明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95"/>
      <c r="V145" s="732" t="s">
        <v>409</v>
      </c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>101</v>
      </c>
      <c r="D146" s="809"/>
      <c r="E146" s="813" t="str">
        <f>VLOOKUP($C127,'2025年度(2年後期)'!$B$5:$N$207,COLUMN('2025年度(2年後期)'!$I$5)+1,0)&amp;""</f>
        <v>201･202･203･204･基礎実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感染特論:別途指定
感染演習:別途指定
成育:別途指定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95"/>
      <c r="V146" s="732" t="s">
        <v>124</v>
      </c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95"/>
      <c r="V147" s="732" t="s">
        <v>69</v>
      </c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助産学実習Ⅰ(追実習)</v>
      </c>
      <c r="L148" s="824"/>
      <c r="M148" s="822" t="str">
        <f>VLOOKUP($C127,'2025年度(M1後期)'!$B$5:$N$207,COLUMN('2025年度(M1後期)'!$K$5),0)&amp;""</f>
        <v>感染症学特論
感染症学演習</v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595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 t="s">
        <v>200</v>
      </c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595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>感染特論:別途指定
感染演習:別途指定</v>
      </c>
      <c r="N150" s="809"/>
      <c r="O150" s="814" t="str">
        <f>VLOOKUP($C127,'2025年度(M1後期)'!$B$5:$N$207,COLUMN('2025年度(M1後期)'!$K$5)+1,0)&amp;""</f>
        <v>感染特論:別途指定
感染演習:別途指定</v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595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738"/>
      <c r="V151" s="725"/>
      <c r="W151" s="725"/>
      <c r="X151" s="725"/>
      <c r="Y151" s="725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45968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45968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830" t="str">
        <f>VLOOKUP($C152,'2025年度(2年後期)'!$B$5:$N$207,COLUMN('2025年度(2年後期)'!$C$5),0)&amp;""</f>
        <v>英語Ⅳ(CD)</v>
      </c>
      <c r="F153" s="831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助産学実習Ⅰ(追実習)</v>
      </c>
      <c r="L153" s="794"/>
      <c r="M153" s="793" t="str">
        <f>VLOOKUP($C152,'2025年度(M1後期)'!$B$5:$N$207,COLUMN('2025年度(M1後期)'!$C$5),0)&amp;""</f>
        <v>看護継続教育
長寿看護学演習Ａ－Ⅰ</v>
      </c>
      <c r="N153" s="794"/>
      <c r="O153" s="795" t="str">
        <f>VLOOKUP($C152,'2025年度(M2後期)'!$B$5:$N$207,COLUMN('2025年度(M2後期)'!$C$5),0)&amp;""</f>
        <v>感染管理看護学演習Ａ－Ⅱ
特別研究</v>
      </c>
      <c r="P153" s="796"/>
      <c r="Q153" s="795" t="str">
        <f>VLOOKUP($C152,'2025年度(D1後期)'!$B$5:$N$207,COLUMN('2025年度(D1後期)'!$C$5),0)&amp;""</f>
        <v>精神看護学演習Ｂ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V153" s="740" t="s">
        <v>100</v>
      </c>
      <c r="W153" s="741" t="s">
        <v>100</v>
      </c>
      <c r="Y153" s="742" t="s">
        <v>410</v>
      </c>
      <c r="Z153" s="818" t="str">
        <f>A153</f>
        <v xml:space="preserve">１時限（09：20～10：50） </v>
      </c>
      <c r="AA153" s="768" t="s">
        <v>185</v>
      </c>
      <c r="AB153" s="768"/>
      <c r="AC153" s="768"/>
      <c r="AD153" s="768"/>
      <c r="AE153" s="768"/>
      <c r="AF153" s="768"/>
      <c r="AG153" s="768" t="s">
        <v>286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 t="s">
        <v>246</v>
      </c>
      <c r="AX153" s="768" t="s">
        <v>246</v>
      </c>
      <c r="AY153" s="768" t="s">
        <v>246</v>
      </c>
      <c r="AZ153" s="768"/>
      <c r="BA153" s="768" t="s">
        <v>148</v>
      </c>
      <c r="BB153" s="768"/>
      <c r="BC153" s="768"/>
      <c r="BD153" s="768"/>
      <c r="BE153" s="768"/>
      <c r="BF153" s="768"/>
      <c r="BG153" s="768"/>
      <c r="BH153" s="768"/>
      <c r="BI153" s="768"/>
      <c r="BJ153" s="768" t="s">
        <v>322</v>
      </c>
      <c r="BK153" s="857" t="s">
        <v>411</v>
      </c>
      <c r="BL153" s="857" t="s">
        <v>271</v>
      </c>
      <c r="BM153" s="768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832" t="str">
        <f>IFERROR(VLOOKUP(E153,科目・教員!$A$2:$B$349,2,0),"")</f>
        <v>ﾊﾟｳﾗ･ﾍﾞﾙｳﾞｧﾝｹﾞﾙ</v>
      </c>
      <c r="F154" s="833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V154" s="740" t="s">
        <v>193</v>
      </c>
      <c r="W154" s="741" t="s">
        <v>193</v>
      </c>
      <c r="Y154" s="742" t="s">
        <v>412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769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101</v>
      </c>
      <c r="D155" s="789"/>
      <c r="E155" s="832" t="str">
        <f>VLOOKUP($C152,'2025年度(2年後期)'!$B$5:$N$207,COLUMN('2025年度(2年後期)'!$C$5)+1,0)&amp;""</f>
        <v>201</v>
      </c>
      <c r="F155" s="833"/>
      <c r="G155" s="790" t="str">
        <f>VLOOKUP($C152,'2025年度(3年後期)'!$B$5:$N$207,COLUMN('2025年度(3年後期)'!$C$5)+1,0)&amp;""</f>
        <v>成人：301，302，303</v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教育:臨床講義室1
長寿:別途指定</v>
      </c>
      <c r="N155" s="789"/>
      <c r="O155" s="790" t="str">
        <f>VLOOKUP($C152,'2025年度(M2後期)'!$B$5:$N$207,COLUMN('2025年度(M2後期)'!$C$5)+1,0)&amp;""</f>
        <v>感染:別途指定</v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V155" s="740" t="s">
        <v>270</v>
      </c>
      <c r="W155" s="741" t="s">
        <v>271</v>
      </c>
      <c r="Y155" s="742" t="s">
        <v>411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769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860" t="s">
        <v>116</v>
      </c>
      <c r="F156" s="861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V156" s="740" t="s">
        <v>325</v>
      </c>
      <c r="W156" s="741" t="s">
        <v>388</v>
      </c>
      <c r="Y156" s="742" t="s">
        <v>152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770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31"/>
      <c r="E157" s="830" t="str">
        <f>VLOOKUP($C152,'2025年度(2年後期)'!$B$5:$N$207,COLUMN('2025年度(2年後期)'!$E$5),0)&amp;""</f>
        <v>英語Ⅳ(CD)</v>
      </c>
      <c r="F157" s="831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助産学実習Ⅰ(追実習)</v>
      </c>
      <c r="L157" s="794"/>
      <c r="M157" s="805" t="str">
        <f>VLOOKUP($C152,'2025年度(M1後期)'!$B$5:$N$207,COLUMN('2025年度(M1後期)'!$E$5),0)&amp;""</f>
        <v>看護継続教育
長寿看護学演習Ａ－Ⅰ</v>
      </c>
      <c r="N157" s="796"/>
      <c r="O157" s="806" t="str">
        <f>VLOOKUP($C152,'2025年度(M2後期)'!$B$5:$N$207,COLUMN('2025年度(M2後期)'!$E$5),0)&amp;""</f>
        <v>感染管理看護学演習Ａ－Ⅱ
特別研究</v>
      </c>
      <c r="P157" s="796"/>
      <c r="Q157" s="806" t="str">
        <f>VLOOKUP($C152,'2025年度(D1後期)'!$B$5:$N$207,COLUMN('2025年度(D1後期)'!$E$5),0)&amp;""</f>
        <v>精神看護学演習Ｂ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735" t="s">
        <v>233</v>
      </c>
      <c r="X157" s="741" t="s">
        <v>65</v>
      </c>
      <c r="Y157" s="742"/>
      <c r="Z157" s="807" t="str">
        <f>A157</f>
        <v>２時限（11：00～12：30）</v>
      </c>
      <c r="AA157" s="768" t="s">
        <v>413</v>
      </c>
      <c r="AB157" s="768"/>
      <c r="AC157" s="768"/>
      <c r="AD157" s="768"/>
      <c r="AE157" s="768"/>
      <c r="AF157" s="768"/>
      <c r="AG157" s="768" t="s">
        <v>286</v>
      </c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 t="s">
        <v>246</v>
      </c>
      <c r="AX157" s="768" t="s">
        <v>246</v>
      </c>
      <c r="AY157" s="768" t="s">
        <v>246</v>
      </c>
      <c r="AZ157" s="768"/>
      <c r="BA157" s="768" t="s">
        <v>148</v>
      </c>
      <c r="BB157" s="768"/>
      <c r="BC157" s="768"/>
      <c r="BD157" s="768"/>
      <c r="BE157" s="768"/>
      <c r="BF157" s="768"/>
      <c r="BG157" s="768"/>
      <c r="BH157" s="768"/>
      <c r="BI157" s="768" t="s">
        <v>84</v>
      </c>
      <c r="BJ157" s="768"/>
      <c r="BK157" s="857" t="s">
        <v>411</v>
      </c>
      <c r="BL157" s="857"/>
      <c r="BM157" s="857" t="s">
        <v>191</v>
      </c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864" t="str">
        <f>IFERROR(VLOOKUP(C157,科目・教員!$A$2:$B$349,2,0),"")</f>
        <v>田中　健一</v>
      </c>
      <c r="D158" s="833"/>
      <c r="E158" s="832" t="str">
        <f>IFERROR(VLOOKUP(E157,科目・教員!$A$2:$B$349,2,0),"")</f>
        <v>ﾊﾟｳﾗ･ﾍﾞﾙｳﾞｧﾝｹﾞﾙ</v>
      </c>
      <c r="F158" s="833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735" t="s">
        <v>183</v>
      </c>
      <c r="X158" s="741" t="s">
        <v>193</v>
      </c>
      <c r="Y158" s="742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864" t="str">
        <f>VLOOKUP($C152,'2025年度(1年後期)'!$B$5:$N$207,COLUMN('2025年度(1年後期)'!$E$5)+1,0)&amp;""</f>
        <v>リアルタイム
(101)</v>
      </c>
      <c r="D159" s="833"/>
      <c r="E159" s="832" t="str">
        <f>VLOOKUP($C152,'2025年度(2年後期)'!$B$5:$N$207,COLUMN('2025年度(2年後期)'!$E$5)+1,0)&amp;""</f>
        <v>201</v>
      </c>
      <c r="F159" s="833"/>
      <c r="G159" s="790" t="str">
        <f>VLOOKUP($C152,'2025年度(3年後期)'!$B$5:$N$207,COLUMN('2025年度(3年後期)'!$E$5)+1,0)&amp;""</f>
        <v>成人：301，302，303</v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教育:臨床講義室1
長寿:別途指定</v>
      </c>
      <c r="N159" s="789"/>
      <c r="O159" s="809" t="str">
        <f>VLOOKUP($C152,'2025年度(M2後期)'!$B$5:$N$207,COLUMN('2025年度(M2後期)'!$E$5)+1,0)&amp;""</f>
        <v>感染:別途指定</v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735" t="s">
        <v>84</v>
      </c>
      <c r="X159" s="741" t="s">
        <v>191</v>
      </c>
      <c r="Y159" s="742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904"/>
      <c r="D160" s="884"/>
      <c r="E160" s="860" t="s">
        <v>116</v>
      </c>
      <c r="F160" s="861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735" t="s">
        <v>86</v>
      </c>
      <c r="X160" s="741" t="s">
        <v>360</v>
      </c>
      <c r="Y160" s="742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726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 t="s">
        <v>84</v>
      </c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726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726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726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53" t="str">
        <f>VLOOKUP($C152,'2025年度(1年後期)'!$B$5:$N$207,COLUMN('2025年度(1年後期)'!$G$5),0)&amp;""</f>
        <v>スポーツと健康</v>
      </c>
      <c r="D165" s="854"/>
      <c r="E165" s="823" t="str">
        <f>VLOOKUP($C152,'2025年度(2年後期)'!$B$5:$N$207,COLUMN('2025年度(2年後期)'!$G$5),0)&amp;""</f>
        <v>感染防止技術論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>総合学習
国試の受験申込資料の配布・説明会</v>
      </c>
      <c r="J165" s="806"/>
      <c r="K165" s="824" t="str">
        <f>VLOOKUP($C152,'2025年度(助産後期)'!$B$5:$N$207,COLUMN('2025年度(助産後期)'!$G$5),0)&amp;""</f>
        <v>助産学実習Ⅰ(追実習)</v>
      </c>
      <c r="L165" s="824"/>
      <c r="M165" s="822" t="str">
        <f>VLOOKUP($C152,'2025年度(M1後期)'!$B$5:$N$207,COLUMN('2025年度(M1後期)'!$G$5),0)&amp;""</f>
        <v>看護統計学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726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 t="s">
        <v>174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 t="s">
        <v>246</v>
      </c>
      <c r="AX165" s="768" t="s">
        <v>246</v>
      </c>
      <c r="AY165" s="768" t="s">
        <v>246</v>
      </c>
      <c r="AZ165" s="768"/>
      <c r="BA165" s="768"/>
      <c r="BB165" s="768"/>
      <c r="BC165" s="768"/>
      <c r="BD165" s="768"/>
      <c r="BE165" s="768"/>
      <c r="BF165" s="768" t="s">
        <v>155</v>
      </c>
      <c r="BG165" s="768"/>
      <c r="BH165" s="768"/>
      <c r="BI165" s="768" t="s">
        <v>84</v>
      </c>
      <c r="BJ165" s="768"/>
      <c r="BK165" s="857"/>
      <c r="BL165" s="857"/>
      <c r="BM165" s="857"/>
      <c r="BN165" s="768" t="s">
        <v>156</v>
      </c>
      <c r="BO165" s="768" t="s">
        <v>156</v>
      </c>
      <c r="BP165" s="768"/>
      <c r="BQ165" s="768"/>
      <c r="BR165" s="768"/>
      <c r="BS165" s="768"/>
      <c r="BT165" s="768"/>
      <c r="BU165" s="768" t="s">
        <v>414</v>
      </c>
      <c r="BV165" s="768" t="s">
        <v>414</v>
      </c>
      <c r="BW165" s="768"/>
    </row>
    <row r="166" spans="1:75" ht="13.5" customHeight="1">
      <c r="A166" s="807"/>
      <c r="B166" s="15" t="s">
        <v>58</v>
      </c>
      <c r="C166" s="836" t="str">
        <f>IFERROR(VLOOKUP(C165,科目・教員!$A$2:$B$349,2,0),"")</f>
        <v>有賀　雅史</v>
      </c>
      <c r="D166" s="837"/>
      <c r="E166" s="813" t="str">
        <f>IFERROR(VLOOKUP(E165,科目・教員!$A$2:$B$349,2,0),"")</f>
        <v>網中　眞由美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>柏木　公一</v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726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13" t="str">
        <f>VLOOKUP($C152,'2025年度(2年後期)'!$B$5:$N$207,COLUMN('2025年度(2年後期)'!$G$5)+1,0)&amp;""</f>
        <v>201</v>
      </c>
      <c r="F167" s="809"/>
      <c r="G167" s="813" t="str">
        <f>VLOOKUP($C152,'2025年度(3年後期)'!$B$5:$N$207,COLUMN('2025年度(3年後期)'!$G$5)+1,0)&amp;""</f>
        <v>成人：301，302，303</v>
      </c>
      <c r="H167" s="809"/>
      <c r="I167" s="813" t="str">
        <f>VLOOKUP($C152,'2025年度(4年後期)'!$B$5:$N$206,COLUMN('2025年度(4年後期)'!$G$5)+1,0)&amp;""</f>
        <v>研修6･7</v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情報処理室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726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34" t="s">
        <v>157</v>
      </c>
      <c r="D168" s="835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726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53" t="str">
        <f>VLOOKUP($C152,'2025年度(1年後期)'!$B$5:$N$207,COLUMN('2025年度(1年後期)'!$I$5),0)&amp;""</f>
        <v>スポーツと健康</v>
      </c>
      <c r="D169" s="854"/>
      <c r="E169" s="823" t="str">
        <f>VLOOKUP($C152,'2025年度(2年後期)'!$B$5:$N$207,COLUMN('2025年度(2年後期)'!$I$5),0)&amp;""</f>
        <v>小児看護援助論Ⅰ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>総合学習
国試の受験申込資料の配布・説明会</v>
      </c>
      <c r="J169" s="806"/>
      <c r="K169" s="824" t="str">
        <f>VLOOKUP($C152,'2025年度(助産後期)'!$B$5:$N$207,COLUMN('2025年度(助産後期)'!$I$5),0)&amp;""</f>
        <v>助産学実習Ⅰ(追実習)</v>
      </c>
      <c r="L169" s="824"/>
      <c r="M169" s="822" t="str">
        <f>VLOOKUP($C152,'2025年度(M1後期)'!$B$5:$N$207,COLUMN('2025年度(M1後期)'!$I$5),0)&amp;""</f>
        <v>看護統計学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595" t="s">
        <v>415</v>
      </c>
      <c r="W169" s="728" t="s">
        <v>416</v>
      </c>
      <c r="X169" s="743" t="s">
        <v>81</v>
      </c>
      <c r="Z169" s="807" t="str">
        <f>A169</f>
        <v>４時限（15：10～16：40）</v>
      </c>
      <c r="AA169" s="768"/>
      <c r="AB169" s="768"/>
      <c r="AC169" s="768"/>
      <c r="AD169" s="768" t="s">
        <v>263</v>
      </c>
      <c r="AE169" s="768"/>
      <c r="AF169" s="768"/>
      <c r="AG169" s="768" t="s">
        <v>353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 t="s">
        <v>246</v>
      </c>
      <c r="AX169" s="768" t="s">
        <v>246</v>
      </c>
      <c r="AY169" s="768" t="s">
        <v>246</v>
      </c>
      <c r="AZ169" s="768"/>
      <c r="BA169" s="768"/>
      <c r="BB169" s="768"/>
      <c r="BC169" s="768"/>
      <c r="BD169" s="768"/>
      <c r="BE169" s="768"/>
      <c r="BF169" s="768" t="s">
        <v>155</v>
      </c>
      <c r="BG169" s="768"/>
      <c r="BH169" s="768"/>
      <c r="BI169" s="768" t="s">
        <v>84</v>
      </c>
      <c r="BJ169" s="768" t="s">
        <v>124</v>
      </c>
      <c r="BK169" s="857"/>
      <c r="BL169" s="857" t="s">
        <v>177</v>
      </c>
      <c r="BM169" s="857"/>
      <c r="BN169" s="768" t="s">
        <v>156</v>
      </c>
      <c r="BO169" s="768" t="s">
        <v>156</v>
      </c>
      <c r="BP169" s="768"/>
      <c r="BQ169" s="768"/>
      <c r="BR169" s="768"/>
      <c r="BS169" s="768"/>
      <c r="BT169" s="768"/>
      <c r="BU169" s="768" t="s">
        <v>414</v>
      </c>
      <c r="BV169" s="768" t="s">
        <v>414</v>
      </c>
      <c r="BW169" s="768"/>
    </row>
    <row r="170" spans="1:75" ht="13.5" customHeight="1">
      <c r="A170" s="807"/>
      <c r="B170" s="15" t="s">
        <v>58</v>
      </c>
      <c r="C170" s="836" t="str">
        <f>IFERROR(VLOOKUP(C169,科目・教員!$A$2:$B$349,2,0),"")</f>
        <v>有賀　雅史</v>
      </c>
      <c r="D170" s="837"/>
      <c r="E170" s="813" t="str">
        <f>IFERROR(VLOOKUP(E169,科目・教員!$A$2:$B$349,2,0),"")</f>
        <v>遠藤　数江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>柏木　公一</v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595" t="s">
        <v>263</v>
      </c>
      <c r="W170" s="728" t="s">
        <v>381</v>
      </c>
      <c r="X170" s="743" t="s">
        <v>141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13" t="str">
        <f>VLOOKUP($C152,'2025年度(2年後期)'!$B$5:$N$207,COLUMN('2025年度(2年後期)'!$I$5)+1,0)&amp;""</f>
        <v>201</v>
      </c>
      <c r="F171" s="809"/>
      <c r="G171" s="813" t="str">
        <f>VLOOKUP($C152,'2025年度(3年後期)'!$B$5:$N$207,COLUMN('2025年度(3年後期)'!$I$5)+1,0)&amp;""</f>
        <v>成人：301，302，303</v>
      </c>
      <c r="H171" s="809"/>
      <c r="I171" s="813" t="str">
        <f>VLOOKUP($C152,'2025年度(4年後期)'!$B$5:$N$206,COLUMN('2025年度(4年後期)'!$I$5)+1,0)&amp;""</f>
        <v>研修6･7</v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情報処理室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595" t="s">
        <v>264</v>
      </c>
      <c r="W171" s="728" t="s">
        <v>124</v>
      </c>
      <c r="X171" s="743" t="s">
        <v>177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34" t="s">
        <v>157</v>
      </c>
      <c r="D172" s="835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595" t="s">
        <v>265</v>
      </c>
      <c r="W172" s="728" t="s">
        <v>69</v>
      </c>
      <c r="X172" s="743" t="s">
        <v>388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助産学実習Ⅰ(追実習)</v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95"/>
      <c r="V173" s="732" t="s">
        <v>94</v>
      </c>
      <c r="W173" s="728"/>
      <c r="Y173" s="733" t="s">
        <v>97</v>
      </c>
      <c r="Z173" s="807" t="str">
        <f>A173</f>
        <v>５時限（16：50～18：20）</v>
      </c>
      <c r="AA173" s="768"/>
      <c r="AB173" s="768"/>
      <c r="AC173" s="768"/>
      <c r="AD173" s="768" t="s">
        <v>263</v>
      </c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 t="s">
        <v>124</v>
      </c>
      <c r="BK173" s="857" t="s">
        <v>417</v>
      </c>
      <c r="BL173" s="857"/>
      <c r="BM173" s="857"/>
      <c r="BN173" s="768"/>
      <c r="BO173" s="768" t="s">
        <v>300</v>
      </c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95"/>
      <c r="V174" s="732" t="s">
        <v>285</v>
      </c>
      <c r="W174" s="728"/>
      <c r="Y174" s="733" t="s">
        <v>300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95"/>
      <c r="V175" s="732" t="s">
        <v>417</v>
      </c>
      <c r="W175" s="728"/>
      <c r="Y175" s="733" t="s">
        <v>301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738"/>
      <c r="V176" s="744" t="s">
        <v>182</v>
      </c>
      <c r="W176" s="745"/>
      <c r="X176" s="725"/>
      <c r="Y176" s="73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45969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45969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55"/>
      <c r="D181" s="899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726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726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726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726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726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726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726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726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726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726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726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65"/>
      <c r="D193" s="867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726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726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726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726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65"/>
      <c r="D197" s="867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726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726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726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726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727"/>
      <c r="V201" s="725"/>
      <c r="W201" s="725"/>
      <c r="X201" s="725"/>
      <c r="Y201" s="725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23"/>
      <c r="B202" s="24"/>
      <c r="C202" s="862">
        <f>C177+1</f>
        <v>45970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777">
        <f>C202</f>
        <v>45970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46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46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726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26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726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26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726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726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726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746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746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746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746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726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726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26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26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26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726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726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726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727"/>
      <c r="V226" s="725"/>
      <c r="W226" s="725"/>
      <c r="X226" s="725"/>
      <c r="Y226" s="725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45971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45971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31"/>
      <c r="E228" s="795" t="str">
        <f>VLOOKUP($C227,'2025年度(2年後期)'!$B$5:$N$207,COLUMN('2025年度(2年後期)'!$C$5),0)&amp;""</f>
        <v>精神看護学概論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助産学実習Ⅱ</v>
      </c>
      <c r="L228" s="794"/>
      <c r="M228" s="793" t="str">
        <f>VLOOKUP($C227,'2025年度(M1後期)'!$B$5:$N$207,COLUMN('2025年度(M1後期)'!$C$5),0)&amp;""</f>
        <v>政策医療看護倫理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>特別研究</v>
      </c>
      <c r="T228" s="796"/>
      <c r="U228" s="646" t="s">
        <v>161</v>
      </c>
      <c r="Z228" s="818" t="str">
        <f>A228</f>
        <v xml:space="preserve">１時限（09：20～10：50） </v>
      </c>
      <c r="AA228" s="768" t="s">
        <v>162</v>
      </c>
      <c r="AB228" s="768"/>
      <c r="AC228" s="768"/>
      <c r="AD228" s="768" t="s">
        <v>104</v>
      </c>
      <c r="AE228" s="768"/>
      <c r="AF228" s="768"/>
      <c r="AG228" s="768" t="s">
        <v>169</v>
      </c>
      <c r="AH228" s="768"/>
      <c r="AI228" s="768"/>
      <c r="AJ228" s="768"/>
      <c r="AK228" s="768"/>
      <c r="AL228" s="768"/>
      <c r="AM228" s="768" t="s">
        <v>164</v>
      </c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382</v>
      </c>
      <c r="AX228" s="768"/>
      <c r="AY228" s="768"/>
      <c r="AZ228" s="768"/>
      <c r="BA228" s="768" t="s">
        <v>166</v>
      </c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64" t="str">
        <f>IFERROR(VLOOKUP(C228,科目・教員!$A$2:$B$349,2,0),"")</f>
        <v>松本　聡子</v>
      </c>
      <c r="D229" s="833"/>
      <c r="E229" s="790" t="str">
        <f>IFERROR(VLOOKUP(E228,科目・教員!$A$2:$B$349,2,0),"")</f>
        <v>森　真喜子</v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>来生　奈巳子</v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647" t="s">
        <v>169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64" t="str">
        <f>VLOOKUP($C227,'2025年度(1年後期)'!$B$5:$N$207,COLUMN('2025年度(1年後期)'!$C$5)+1,0)&amp;""</f>
        <v>101</v>
      </c>
      <c r="D230" s="833"/>
      <c r="E230" s="790" t="str">
        <f>VLOOKUP($C227,'2025年度(2年後期)'!$B$5:$N$207,COLUMN('2025年度(2年後期)'!$C$5)+1,0)&amp;""</f>
        <v>301</v>
      </c>
      <c r="F230" s="789"/>
      <c r="G230" s="790" t="str">
        <f>VLOOKUP($C227,'2025年度(3年後期)'!$B$5:$N$207,COLUMN('2025年度(3年後期)'!$C$5)+1,0)&amp;""</f>
        <v>在宅:在宅実　母性:201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臨床講義室1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U230" s="647" t="s">
        <v>171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34" t="s">
        <v>116</v>
      </c>
      <c r="D231" s="861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647" t="s">
        <v>172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微生物と人間</v>
      </c>
      <c r="D232" s="796"/>
      <c r="E232" s="795" t="str">
        <f>VLOOKUP($C227,'2025年度(2年後期)'!$B$5:$N$207,COLUMN('2025年度(2年後期)'!$E$5),0)&amp;""</f>
        <v>薬物療法と看護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助産学実習Ⅱ</v>
      </c>
      <c r="L232" s="794"/>
      <c r="M232" s="805" t="str">
        <f>VLOOKUP($C227,'2025年度(M1後期)'!$B$5:$N$207,COLUMN('2025年度(M1後期)'!$E$5),0)&amp;""</f>
        <v>政策医療看護倫理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>特別研究</v>
      </c>
      <c r="T232" s="796"/>
      <c r="U232" s="735" t="s">
        <v>418</v>
      </c>
      <c r="Z232" s="807" t="str">
        <f>A232</f>
        <v>２時限（11：00～12：30）</v>
      </c>
      <c r="AA232" s="768" t="s">
        <v>146</v>
      </c>
      <c r="AB232" s="768"/>
      <c r="AC232" s="768"/>
      <c r="AD232" s="768" t="s">
        <v>104</v>
      </c>
      <c r="AE232" s="768"/>
      <c r="AF232" s="768"/>
      <c r="AG232" s="768" t="s">
        <v>169</v>
      </c>
      <c r="AH232" s="768"/>
      <c r="AI232" s="768"/>
      <c r="AJ232" s="768"/>
      <c r="AK232" s="768"/>
      <c r="AL232" s="768"/>
      <c r="AM232" s="768" t="s">
        <v>164</v>
      </c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244</v>
      </c>
      <c r="AX232" s="768"/>
      <c r="AY232" s="768"/>
      <c r="AZ232" s="768"/>
      <c r="BA232" s="768" t="s">
        <v>166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　那美子</v>
      </c>
      <c r="D233" s="789"/>
      <c r="E233" s="790" t="str">
        <f>IFERROR(VLOOKUP(E232,科目・教員!$A$2:$B$349,2,0),"")</f>
        <v>本間　典子</v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>来生　奈巳子</v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35" t="s">
        <v>183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>301</v>
      </c>
      <c r="F234" s="789"/>
      <c r="G234" s="790" t="str">
        <f>VLOOKUP($C227,'2025年度(3年後期)'!$B$5:$N$207,COLUMN('2025年度(3年後期)'!$E$5)+1,0)&amp;""</f>
        <v>在宅:在宅実　母性:201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臨床講義室1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U234" s="735" t="s">
        <v>84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35" t="s">
        <v>86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730" t="s">
        <v>419</v>
      </c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 t="s">
        <v>420</v>
      </c>
      <c r="BA236" s="768"/>
      <c r="BB236" s="768"/>
      <c r="BC236" s="768"/>
      <c r="BD236" s="768"/>
      <c r="BE236" s="768"/>
      <c r="BF236" s="768"/>
      <c r="BG236" s="768"/>
      <c r="BH236" s="768"/>
      <c r="BI236" s="768" t="s">
        <v>84</v>
      </c>
      <c r="BJ236" s="768" t="s">
        <v>421</v>
      </c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730" t="s">
        <v>420</v>
      </c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U238" s="730" t="s">
        <v>422</v>
      </c>
      <c r="W238" s="730" t="s">
        <v>142</v>
      </c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U239" s="730" t="s">
        <v>423</v>
      </c>
      <c r="W239" s="730" t="s">
        <v>143</v>
      </c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69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加齢と健康</v>
      </c>
      <c r="D240" s="806"/>
      <c r="E240" s="823" t="str">
        <f>VLOOKUP($C227,'2025年度(2年後期)'!$B$5:$N$207,COLUMN('2025年度(2年後期)'!$G$5),0)&amp;""</f>
        <v>母性看護援助論Ⅰ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助産学実習Ⅱ</v>
      </c>
      <c r="L240" s="824"/>
      <c r="M240" s="822" t="str">
        <f>VLOOKUP($C227,'2025年度(M1後期)'!$B$5:$N$207,COLUMN('2025年度(M1後期)'!$G$5),0)&amp;""</f>
        <v>看護理論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730" t="s">
        <v>69</v>
      </c>
      <c r="W240" s="730"/>
      <c r="Z240" s="807" t="str">
        <f>A240</f>
        <v>３時限（13：30～15：00）</v>
      </c>
      <c r="AA240" s="768" t="s">
        <v>173</v>
      </c>
      <c r="AB240" s="768"/>
      <c r="AC240" s="768"/>
      <c r="AD240" s="768" t="s">
        <v>104</v>
      </c>
      <c r="AE240" s="768"/>
      <c r="AF240" s="768"/>
      <c r="AG240" s="768"/>
      <c r="AH240" s="768"/>
      <c r="AI240" s="768"/>
      <c r="AJ240" s="768"/>
      <c r="AK240" s="768"/>
      <c r="AL240" s="768"/>
      <c r="AM240" s="768" t="s">
        <v>164</v>
      </c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 t="s">
        <v>184</v>
      </c>
      <c r="AX240" s="768"/>
      <c r="AY240" s="768"/>
      <c r="AZ240" s="768" t="s">
        <v>420</v>
      </c>
      <c r="BA240" s="768" t="s">
        <v>176</v>
      </c>
      <c r="BB240" s="768"/>
      <c r="BC240" s="768"/>
      <c r="BD240" s="768"/>
      <c r="BE240" s="768"/>
      <c r="BF240" s="768"/>
      <c r="BG240" s="768"/>
      <c r="BH240" s="768"/>
      <c r="BI240" s="768" t="s">
        <v>84</v>
      </c>
      <c r="BJ240" s="915" t="s">
        <v>270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綿貫　成明</v>
      </c>
      <c r="D241" s="809"/>
      <c r="E241" s="813" t="str">
        <f>IFERROR(VLOOKUP(E240,科目・教員!$A$2:$B$349,2,0),"")</f>
        <v>日置　智華子</v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亀岡　智美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730" t="s">
        <v>270</v>
      </c>
      <c r="W241" s="730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>301</v>
      </c>
      <c r="F242" s="809"/>
      <c r="G242" s="813" t="str">
        <f>VLOOKUP($C227,'2025年度(3年後期)'!$B$5:$N$207,COLUMN('2025年度(3年後期)'!$G$5)+1,0)&amp;""</f>
        <v>在宅:在宅実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臨床講義室1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730"/>
      <c r="W242" s="730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55"/>
      <c r="D243" s="856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730"/>
      <c r="W243" s="73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インフルエンザ③
15:00～16:10</v>
      </c>
      <c r="D244" s="806"/>
      <c r="E244" s="823" t="str">
        <f>VLOOKUP($C227,'2025年度(2年後期)'!$B$5:$N$207,COLUMN('2025年度(2年後期)'!$I$5),0)&amp;""</f>
        <v>インフルエンザ③
15:00～16:10</v>
      </c>
      <c r="F244" s="806"/>
      <c r="G244" s="823" t="str">
        <f>VLOOKUP($C227,'2025年度(3年後期)'!$B$5:$N$207,COLUMN('2025年度(3年後期)'!$I$5),0)&amp;""</f>
        <v>領域別実習
(インフルエンザ③)</v>
      </c>
      <c r="H244" s="806"/>
      <c r="I244" s="823" t="str">
        <f>VLOOKUP($C227,'2025年度(4年後期)'!$B$5:$N$206,COLUMN('2025年度(4年後期)'!$I$5),0)&amp;""</f>
        <v>インフルエンザ③
15:00～16:10</v>
      </c>
      <c r="J244" s="806"/>
      <c r="K244" s="824" t="str">
        <f>VLOOKUP($C227,'2025年度(助産後期)'!$B$5:$N$207,COLUMN('2025年度(助産後期)'!$I$5),0)&amp;""</f>
        <v>助産学実習Ⅱ</v>
      </c>
      <c r="L244" s="824"/>
      <c r="M244" s="822" t="str">
        <f>VLOOKUP($C227,'2025年度(M1後期)'!$B$5:$N$207,COLUMN('2025年度(M1後期)'!$I$5),0)&amp;""</f>
        <v>看護理論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 t="s">
        <v>164</v>
      </c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 t="s">
        <v>176</v>
      </c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亀岡　智美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臨床講義室1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55"/>
      <c r="D247" s="856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助産学実習Ⅱ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732" t="s">
        <v>81</v>
      </c>
      <c r="W248" s="740" t="s">
        <v>94</v>
      </c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 t="s">
        <v>164</v>
      </c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 t="s">
        <v>224</v>
      </c>
      <c r="BJ248" s="768" t="s">
        <v>124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732" t="s">
        <v>225</v>
      </c>
      <c r="W249" s="740" t="s">
        <v>420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732" t="s">
        <v>224</v>
      </c>
      <c r="W250" s="740" t="s">
        <v>124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732" t="s">
        <v>86</v>
      </c>
      <c r="V251" s="725"/>
      <c r="W251" s="747" t="s">
        <v>325</v>
      </c>
      <c r="X251" s="725"/>
      <c r="Y251" s="725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45972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45972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知の探究</v>
      </c>
      <c r="D253" s="796"/>
      <c r="E253" s="795" t="str">
        <f>VLOOKUP($C252,'2025年度(2年後期)'!$B$5:$N$207,COLUMN('2025年度(2年後期)'!$C$5),0)&amp;""</f>
        <v>基礎看護学実習Ⅱ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>助産学実習Ⅱ</v>
      </c>
      <c r="L253" s="794"/>
      <c r="M253" s="79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成育看護学演習Ｂ
感染管理看護学演習Ｂ
成人看護学演習Ｂ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8" t="str">
        <f>A253</f>
        <v xml:space="preserve">１時限（09：20～10：50） </v>
      </c>
      <c r="AA253" s="768" t="s">
        <v>240</v>
      </c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 t="s">
        <v>164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 t="s">
        <v>266</v>
      </c>
      <c r="BB253" s="768"/>
      <c r="BC253" s="768"/>
      <c r="BD253" s="768"/>
      <c r="BE253" s="768"/>
      <c r="BF253" s="768"/>
      <c r="BG253" s="768"/>
      <c r="BH253" s="768"/>
      <c r="BI253" s="768" t="s">
        <v>84</v>
      </c>
      <c r="BJ253" s="768" t="s">
        <v>186</v>
      </c>
      <c r="BK253" s="857" t="s">
        <v>198</v>
      </c>
      <c r="BL253" s="857" t="s">
        <v>426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>飯野　京子</v>
      </c>
      <c r="D254" s="789"/>
      <c r="E254" s="790" t="str">
        <f>IFERROR(VLOOKUP(E253,科目・教員!$A$2:$B$349,2,0),"")</f>
        <v>森下　純子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>池田　真弓</v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101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成育:別途指定
感染:別途指定
成人:別途指定</v>
      </c>
      <c r="R255" s="789"/>
      <c r="S255" s="809" t="str">
        <f>VLOOKUP($C252,'2025年度(D23後期)'!$B$5:$N$207,COLUMN('2025年度(D23後期)'!$C$5)+1,0)&amp;""</f>
        <v/>
      </c>
      <c r="T255" s="78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65"/>
      <c r="D256" s="866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31"/>
      <c r="E257" s="795" t="str">
        <f>VLOOKUP($C252,'2025年度(2年後期)'!$B$5:$N$207,COLUMN('2025年度(2年後期)'!$E$5),0)&amp;""</f>
        <v>基礎看護学実習Ⅱ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>助産学実習Ⅱ</v>
      </c>
      <c r="L257" s="794"/>
      <c r="M257" s="80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成育看護学演習Ｂ
感染管理看護学演習Ｂ
成人看護学演習Ｂ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33"/>
      <c r="Z257" s="807" t="str">
        <f>A257</f>
        <v>２時限（11：00～12：30）</v>
      </c>
      <c r="AA257" s="768" t="s">
        <v>313</v>
      </c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 t="s">
        <v>164</v>
      </c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 t="s">
        <v>266</v>
      </c>
      <c r="BB257" s="768"/>
      <c r="BC257" s="768"/>
      <c r="BD257" s="768"/>
      <c r="BE257" s="768"/>
      <c r="BF257" s="768"/>
      <c r="BG257" s="768"/>
      <c r="BH257" s="768"/>
      <c r="BI257" s="768"/>
      <c r="BJ257" s="768" t="s">
        <v>186</v>
      </c>
      <c r="BK257" s="857"/>
      <c r="BL257" s="857" t="s">
        <v>270</v>
      </c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64" t="str">
        <f>IFERROR(VLOOKUP(C257,科目・教員!$A$2:$B$349,2,0),"")</f>
        <v>川出　龍一</v>
      </c>
      <c r="D258" s="833"/>
      <c r="E258" s="790" t="str">
        <f>IFERROR(VLOOKUP(E257,科目・教員!$A$2:$B$349,2,0),"")</f>
        <v>森下　純子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>池田　真弓</v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64" t="str">
        <f>VLOOKUP($C252,'2025年度(1年後期)'!$B$5:$N$207,COLUMN('2025年度(1年後期)'!$E$5)+1,0)&amp;""</f>
        <v>101</v>
      </c>
      <c r="D259" s="833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成育:別途指定
感染:別途指定
成人:別途指定</v>
      </c>
      <c r="R259" s="789"/>
      <c r="S259" s="809" t="str">
        <f>VLOOKUP($C252,'2025年度(D23後期)'!$B$5:$N$207,COLUMN('2025年度(D23後期)'!$E$5)+1,0)&amp;""</f>
        <v/>
      </c>
      <c r="T259" s="789"/>
      <c r="U259" s="726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34" t="s">
        <v>116</v>
      </c>
      <c r="D260" s="835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46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726"/>
      <c r="W261" s="730" t="s">
        <v>427</v>
      </c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 t="s">
        <v>428</v>
      </c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726"/>
      <c r="W262" s="748" t="s">
        <v>428</v>
      </c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726"/>
      <c r="W263" s="730" t="s">
        <v>429</v>
      </c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726"/>
      <c r="W264" s="749" t="s">
        <v>390</v>
      </c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生命倫理</v>
      </c>
      <c r="D265" s="806"/>
      <c r="E265" s="823" t="str">
        <f>VLOOKUP($C252,'2025年度(2年後期)'!$B$5:$N$207,COLUMN('2025年度(2年後期)'!$G$5),0)&amp;""</f>
        <v>基礎看護学実習Ⅱ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>助産学実習Ⅱ</v>
      </c>
      <c r="L265" s="824"/>
      <c r="M265" s="822" t="str">
        <f>VLOOKUP($C252,'2025年度(M1後期)'!$B$5:$N$207,COLUMN('2025年度(M1後期)'!$G$5),0)&amp;""</f>
        <v>がん看護学演習Ａ－Ⅱ
成育看護学演習Ａ－Ⅰ
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>量的看護学研究法</v>
      </c>
      <c r="R265" s="806"/>
      <c r="S265" s="824" t="str">
        <f>VLOOKUP($C252,'2025年度(D23後期)'!$B$5:$N$207,COLUMN('2025年度(D23後期)'!$G$5),0)&amp;""</f>
        <v>特別研究</v>
      </c>
      <c r="T265" s="806"/>
      <c r="U265" s="726"/>
      <c r="W265" s="730"/>
      <c r="Z265" s="807" t="str">
        <f>A265</f>
        <v>３時限（13：30～15：00）</v>
      </c>
      <c r="AA265" s="768" t="s">
        <v>267</v>
      </c>
      <c r="AB265" s="768"/>
      <c r="AC265" s="768"/>
      <c r="AD265" s="768"/>
      <c r="AE265" s="768"/>
      <c r="AF265" s="768"/>
      <c r="AG265" s="857" t="s">
        <v>428</v>
      </c>
      <c r="AH265" s="768"/>
      <c r="AI265" s="768"/>
      <c r="AJ265" s="768"/>
      <c r="AK265" s="768"/>
      <c r="AL265" s="768"/>
      <c r="AM265" s="768" t="s">
        <v>164</v>
      </c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 t="s">
        <v>197</v>
      </c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>小島　優子</v>
      </c>
      <c r="D266" s="809"/>
      <c r="E266" s="813" t="str">
        <f>IFERROR(VLOOKUP(E265,科目・教員!$A$2:$B$349,2,0),"")</f>
        <v>森下　純子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>池田　真弓</v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>柏木　公一</v>
      </c>
      <c r="R266" s="809"/>
      <c r="S266" s="814" t="str">
        <f>IFERROR(VLOOKUP(S265,科目・教員!$A$2:$B$349,2,0),"")</f>
        <v/>
      </c>
      <c r="T266" s="809"/>
      <c r="U266" s="726"/>
      <c r="W266" s="730"/>
      <c r="Z266" s="807"/>
      <c r="AA266" s="769"/>
      <c r="AB266" s="769"/>
      <c r="AC266" s="769"/>
      <c r="AD266" s="769"/>
      <c r="AE266" s="769"/>
      <c r="AF266" s="769"/>
      <c r="AG266" s="858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101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がん:別途指定
成育:別途指定
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>臨床講義室1</v>
      </c>
      <c r="R267" s="809"/>
      <c r="S267" s="814" t="str">
        <f>VLOOKUP($C252,'2025年度(D23後期)'!$B$5:$N$207,COLUMN('2025年度(D23後期)'!$G$5)+1,0)&amp;""</f>
        <v/>
      </c>
      <c r="T267" s="809"/>
      <c r="U267" s="726"/>
      <c r="W267" s="730"/>
      <c r="Z267" s="807"/>
      <c r="AA267" s="769"/>
      <c r="AB267" s="769"/>
      <c r="AC267" s="769"/>
      <c r="AD267" s="769"/>
      <c r="AE267" s="769"/>
      <c r="AF267" s="769"/>
      <c r="AG267" s="858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726"/>
      <c r="W268" s="730"/>
      <c r="Z268" s="808"/>
      <c r="AA268" s="770"/>
      <c r="AB268" s="770"/>
      <c r="AC268" s="770"/>
      <c r="AD268" s="770"/>
      <c r="AE268" s="770"/>
      <c r="AF268" s="770"/>
      <c r="AG268" s="859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53" t="str">
        <f>VLOOKUP($C252,'2025年度(1年後期)'!$B$5:$N$207,COLUMN('2025年度(1年後期)'!$I$5),0)&amp;""</f>
        <v>人体の構造と機能Ⅲ
(桑名先生②)</v>
      </c>
      <c r="D269" s="854"/>
      <c r="E269" s="823" t="str">
        <f>VLOOKUP($C252,'2025年度(2年後期)'!$B$5:$N$207,COLUMN('2025年度(2年後期)'!$I$5),0)&amp;""</f>
        <v>基礎看護学実習Ⅱ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>助産学実習Ⅱ</v>
      </c>
      <c r="L269" s="824"/>
      <c r="M269" s="822" t="str">
        <f>VLOOKUP($C252,'2025年度(M1後期)'!$B$5:$N$207,COLUMN('2025年度(M1後期)'!$I$5),0)&amp;""</f>
        <v>がん看護学演習Ａ－Ⅱ
成育看護学演習Ａ－Ⅰ
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>量的看護学研究法</v>
      </c>
      <c r="R269" s="806"/>
      <c r="S269" s="824" t="str">
        <f>VLOOKUP($C252,'2025年度(D23後期)'!$B$5:$N$207,COLUMN('2025年度(D23後期)'!$I$5),0)&amp;""</f>
        <v>特別研究</v>
      </c>
      <c r="T269" s="806"/>
      <c r="U269" s="726"/>
      <c r="Z269" s="807" t="str">
        <f>A269</f>
        <v>４時限（15：10～16：40）</v>
      </c>
      <c r="AA269" s="768" t="s">
        <v>75</v>
      </c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 t="s">
        <v>164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 t="s">
        <v>197</v>
      </c>
      <c r="BB269" s="768"/>
      <c r="BC269" s="768"/>
      <c r="BD269" s="768"/>
      <c r="BE269" s="768"/>
      <c r="BF269" s="768"/>
      <c r="BG269" s="768"/>
      <c r="BH269" s="768"/>
      <c r="BI269" s="768" t="s">
        <v>84</v>
      </c>
      <c r="BJ269" s="768" t="s">
        <v>430</v>
      </c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36" t="str">
        <f>IFERROR(VLOOKUP(C269,科目・教員!$A$2:$B$349,2,0),"")</f>
        <v/>
      </c>
      <c r="D270" s="837"/>
      <c r="E270" s="813" t="str">
        <f>IFERROR(VLOOKUP(E269,科目・教員!$A$2:$B$349,2,0),"")</f>
        <v>森下　純子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>池田　真弓</v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>柏木　公一</v>
      </c>
      <c r="R270" s="809"/>
      <c r="S270" s="814" t="str">
        <f>IFERROR(VLOOKUP(S269,科目・教員!$A$2:$B$349,2,0),"")</f>
        <v/>
      </c>
      <c r="T270" s="809"/>
      <c r="U270" s="726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がん:別途指定
成育:別途指定
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>臨床講義室1</v>
      </c>
      <c r="R271" s="809"/>
      <c r="S271" s="814" t="str">
        <f>VLOOKUP($C252,'2025年度(D23後期)'!$B$5:$N$207,COLUMN('2025年度(D23後期)'!$I$5)+1,0)&amp;""</f>
        <v/>
      </c>
      <c r="T271" s="809"/>
      <c r="U271" s="750" t="s">
        <v>431</v>
      </c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01" t="s">
        <v>391</v>
      </c>
      <c r="D272" s="902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750" t="s">
        <v>141</v>
      </c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53" t="str">
        <f>VLOOKUP($C252,'2025年度(1年後期)'!$B$5:$N$207,COLUMN('2025年度(1年後期)'!$K$5),0)&amp;""</f>
        <v>国語表現法</v>
      </c>
      <c r="D273" s="854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>助産学実習Ⅱ</v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750" t="s">
        <v>367</v>
      </c>
      <c r="Z273" s="807" t="str">
        <f>A273</f>
        <v>５時限（16：50～18：20）</v>
      </c>
      <c r="AA273" s="768" t="s">
        <v>392</v>
      </c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 t="s">
        <v>164</v>
      </c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 t="s">
        <v>430</v>
      </c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36" t="str">
        <f>IFERROR(VLOOKUP(C273,科目・教員!$A$2:$B$349,2,0),"")</f>
        <v>末田　美香子</v>
      </c>
      <c r="D274" s="837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>池田　真弓</v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750" t="s">
        <v>69</v>
      </c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726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901" t="s">
        <v>393</v>
      </c>
      <c r="D276" s="902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727"/>
      <c r="V276" s="725"/>
      <c r="W276" s="725"/>
      <c r="X276" s="725"/>
      <c r="Y276" s="725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45973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45973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食と健康</v>
      </c>
      <c r="D278" s="796"/>
      <c r="E278" s="795" t="str">
        <f>VLOOKUP($C277,'2025年度(2年後期)'!$B$5:$N$207,COLUMN('2025年度(2年後期)'!$C$5),0)&amp;""</f>
        <v>基礎看護学実習Ⅱ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>助産学実習Ⅱ</v>
      </c>
      <c r="L278" s="794"/>
      <c r="M278" s="793" t="str">
        <f>VLOOKUP($C277,'2025年度(M1後期)'!$B$5:$N$207,COLUMN('2025年度(M1後期)'!$C$5),0)&amp;""</f>
        <v>看護情報・管理学演習Ａ－Ⅰ
成育看護学演習Ａ－Ⅳ(母性)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看護教育学演習Ｂ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46" t="s">
        <v>161</v>
      </c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 t="s">
        <v>164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169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 t="s">
        <v>280</v>
      </c>
      <c r="BJ278" s="768"/>
      <c r="BK278" s="857"/>
      <c r="BL278" s="857"/>
      <c r="BM278" s="857"/>
      <c r="BN278" s="768" t="s">
        <v>121</v>
      </c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>本間　典子</v>
      </c>
      <c r="D279" s="789"/>
      <c r="E279" s="790" t="str">
        <f>IFERROR(VLOOKUP(E278,科目・教員!$A$2:$B$349,2,0),"")</f>
        <v>森下　純子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>池田　真弓</v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47" t="s">
        <v>169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大講義室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>母性:301</v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情報:別途指定
成育:別途指定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U280" s="647" t="s">
        <v>171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47" t="s">
        <v>172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人間関係論</v>
      </c>
      <c r="D282" s="796"/>
      <c r="E282" s="795" t="str">
        <f>VLOOKUP($C277,'2025年度(2年後期)'!$B$5:$N$207,COLUMN('2025年度(2年後期)'!$E$5),0)&amp;""</f>
        <v>基礎看護学実習Ⅱ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>助産学実習Ⅱ</v>
      </c>
      <c r="L282" s="794"/>
      <c r="M282" s="805" t="str">
        <f>VLOOKUP($C277,'2025年度(M1後期)'!$B$5:$N$207,COLUMN('2025年度(M1後期)'!$E$5),0)&amp;""</f>
        <v>看護情報・管理学演習Ａ－Ⅰ
成育看護学演習Ａ－Ⅳ(母性)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看護教育学演習Ｂ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U282" s="751" t="s">
        <v>65</v>
      </c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 t="s">
        <v>164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169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 t="s">
        <v>280</v>
      </c>
      <c r="BJ282" s="768" t="s">
        <v>271</v>
      </c>
      <c r="BK282" s="857"/>
      <c r="BL282" s="857"/>
      <c r="BM282" s="857"/>
      <c r="BN282" s="768" t="s">
        <v>196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>小島　優子</v>
      </c>
      <c r="D283" s="789"/>
      <c r="E283" s="790" t="str">
        <f>IFERROR(VLOOKUP(E282,科目・教員!$A$2:$B$349,2,0),"")</f>
        <v>森下　純子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>池田　真弓</v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U283" s="751" t="s">
        <v>193</v>
      </c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大講義室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>母性:301</v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情報:別途指定
成育:別途指定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U284" s="721" t="s">
        <v>271</v>
      </c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U285" s="721" t="s">
        <v>69</v>
      </c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53" t="str">
        <f>VLOOKUP($C277,'2025年度(1年後期)'!$B$5:$N$207,COLUMN('2025年度(1年後期)'!$G$5),0)&amp;""</f>
        <v>人間と教育</v>
      </c>
      <c r="D290" s="854"/>
      <c r="E290" s="823" t="str">
        <f>VLOOKUP($C277,'2025年度(2年後期)'!$B$5:$N$207,COLUMN('2025年度(2年後期)'!$G$5),0)&amp;""</f>
        <v>基礎看護学実習Ⅱ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>助産学実習Ⅱ</v>
      </c>
      <c r="L290" s="824"/>
      <c r="M290" s="822" t="str">
        <f>VLOOKUP($C277,'2025年度(M1後期)'!$B$5:$N$207,COLUMN('2025年度(M1後期)'!$G$5),0)&amp;""</f>
        <v>成人看護学演習Ａ－Ⅰ</v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U290" s="735" t="s">
        <v>282</v>
      </c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 t="s">
        <v>399</v>
      </c>
      <c r="AI290" s="768"/>
      <c r="AJ290" s="768"/>
      <c r="AK290" s="768"/>
      <c r="AL290" s="768"/>
      <c r="AM290" s="768" t="s">
        <v>164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 t="s">
        <v>84</v>
      </c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36" t="str">
        <f>IFERROR(VLOOKUP(C290,科目・教員!$A$2:$B$349,2,0),"")</f>
        <v>神原　裕子</v>
      </c>
      <c r="D291" s="837"/>
      <c r="E291" s="813" t="str">
        <f>IFERROR(VLOOKUP(E290,科目・教員!$A$2:$B$349,2,0),"")</f>
        <v>森下　純子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>池田　真弓</v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735" t="s">
        <v>183</v>
      </c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>別途指定</v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735" t="s">
        <v>84</v>
      </c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34" t="s">
        <v>116</v>
      </c>
      <c r="D293" s="835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735" t="s">
        <v>86</v>
      </c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53" t="str">
        <f>VLOOKUP($C277,'2025年度(1年後期)'!$B$5:$N$207,COLUMN('2025年度(1年後期)'!$I$5),0)&amp;""</f>
        <v>人間と教育</v>
      </c>
      <c r="D294" s="854"/>
      <c r="E294" s="823" t="str">
        <f>VLOOKUP($C277,'2025年度(2年後期)'!$B$5:$N$207,COLUMN('2025年度(2年後期)'!$I$5),0)&amp;""</f>
        <v>基礎看護学実習Ⅱ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>助産学実習Ⅱ</v>
      </c>
      <c r="L294" s="824"/>
      <c r="M294" s="822" t="str">
        <f>VLOOKUP($C277,'2025年度(M1後期)'!$B$5:$N$207,COLUMN('2025年度(M1後期)'!$I$5),0)&amp;""</f>
        <v>成人看護学演習Ａ－Ⅰ</v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 t="s">
        <v>399</v>
      </c>
      <c r="AI294" s="768"/>
      <c r="AJ294" s="768"/>
      <c r="AK294" s="768"/>
      <c r="AL294" s="768"/>
      <c r="AM294" s="768" t="s">
        <v>164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 t="s">
        <v>84</v>
      </c>
      <c r="BJ294" s="768" t="s">
        <v>280</v>
      </c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36" t="str">
        <f>IFERROR(VLOOKUP(C294,科目・教員!$A$2:$B$349,2,0),"")</f>
        <v>神原　裕子</v>
      </c>
      <c r="D295" s="837"/>
      <c r="E295" s="813" t="str">
        <f>IFERROR(VLOOKUP(E294,科目・教員!$A$2:$B$349,2,0),"")</f>
        <v>森下　純子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>池田　真弓</v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>別途指定</v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34" t="s">
        <v>116</v>
      </c>
      <c r="D297" s="835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>助産学実習Ⅱ</v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 t="s">
        <v>164</v>
      </c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 t="s">
        <v>84</v>
      </c>
      <c r="BJ298" s="768" t="s">
        <v>280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>池田　真弓</v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725"/>
      <c r="V301" s="725"/>
      <c r="W301" s="725"/>
      <c r="X301" s="725"/>
      <c r="Y301" s="725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45974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45974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31"/>
      <c r="E303" s="795" t="str">
        <f>VLOOKUP($C302,'2025年度(2年後期)'!$B$5:$N$207,COLUMN('2025年度(2年後期)'!$C$5),0)&amp;""</f>
        <v>基礎看護学実習Ⅱ</v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>助産学実習Ⅱ</v>
      </c>
      <c r="L303" s="794"/>
      <c r="M303" s="793" t="str">
        <f>VLOOKUP($C302,'2025年度(M1後期)'!$B$5:$N$207,COLUMN('2025年度(M1後期)'!$C$5),0)&amp;""</f>
        <v>国際看護学演習Ａ－Ⅰ
がん看護学演習Ａ－Ⅰ
感染症学特論
感染症学演習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>看護情報・管理学演習Ｂ
長寿看護学演習Ｂ</v>
      </c>
      <c r="R303" s="796"/>
      <c r="S303" s="806" t="str">
        <f>VLOOKUP($C302,'2025年度(D23後期)'!$B$5:$N$207,COLUMN('2025年度(D23後期)'!$C$5),0)&amp;""</f>
        <v>特別研究</v>
      </c>
      <c r="T303" s="796"/>
      <c r="U303" s="720" t="s">
        <v>302</v>
      </c>
      <c r="V303" s="728" t="s">
        <v>100</v>
      </c>
      <c r="Z303" s="818" t="str">
        <f>A303</f>
        <v xml:space="preserve">１時限（09：20～10：50） </v>
      </c>
      <c r="AA303" s="768" t="s">
        <v>227</v>
      </c>
      <c r="AB303" s="768"/>
      <c r="AC303" s="768"/>
      <c r="AD303" s="768"/>
      <c r="AE303" s="768"/>
      <c r="AF303" s="768"/>
      <c r="AG303" s="768" t="s">
        <v>169</v>
      </c>
      <c r="AH303" s="768"/>
      <c r="AI303" s="768"/>
      <c r="AJ303" s="768"/>
      <c r="AK303" s="768"/>
      <c r="AL303" s="768"/>
      <c r="AM303" s="768" t="s">
        <v>169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270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 t="s">
        <v>167</v>
      </c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864" t="str">
        <f>IFERROR(VLOOKUP(C303,科目・教員!$A$2:$B$349,2,0),"")</f>
        <v>ﾊﾟｳﾗ･ﾍﾞﾙｳﾞｧﾝｹﾞﾙ</v>
      </c>
      <c r="D304" s="833"/>
      <c r="E304" s="790" t="str">
        <f>IFERROR(VLOOKUP(E303,科目・教員!$A$2:$B$349,2,0),"")</f>
        <v>森下　純子</v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>池田　真弓</v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721" t="s">
        <v>170</v>
      </c>
      <c r="V304" s="728" t="s">
        <v>323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864" t="str">
        <f>VLOOKUP($C302,'2025年度(1年後期)'!$B$5:$N$207,COLUMN('2025年度(1年後期)'!$C$5)+1,0)&amp;""</f>
        <v>101</v>
      </c>
      <c r="D305" s="833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母性:201･母小実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がん:別途指定
感染特論:別途指定
感染演習:別途指定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>情報:別途指定
長寿:別途指定</v>
      </c>
      <c r="R305" s="789"/>
      <c r="S305" s="809" t="str">
        <f>VLOOKUP($C302,'2025年度(D23後期)'!$B$5:$N$207,COLUMN('2025年度(D23後期)'!$C$5)+1,0)&amp;""</f>
        <v/>
      </c>
      <c r="T305" s="789"/>
      <c r="U305" s="649" t="s">
        <v>167</v>
      </c>
      <c r="V305" s="728" t="s">
        <v>270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34" t="s">
        <v>116</v>
      </c>
      <c r="D306" s="83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9" t="s">
        <v>86</v>
      </c>
      <c r="V306" s="728" t="s">
        <v>113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31"/>
      <c r="E307" s="795" t="str">
        <f>VLOOKUP($C302,'2025年度(2年後期)'!$B$5:$N$207,COLUMN('2025年度(2年後期)'!$E$5),0)&amp;""</f>
        <v>基礎看護学実習Ⅱ</v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>政策医療看護論Ⅱ</v>
      </c>
      <c r="J307" s="796"/>
      <c r="K307" s="806" t="str">
        <f>VLOOKUP($C302,'2025年度(助産後期)'!$B$5:$N$207,COLUMN('2025年度(助産後期)'!$E$5),0)&amp;""</f>
        <v>助産学実習Ⅱ</v>
      </c>
      <c r="L307" s="794"/>
      <c r="M307" s="805" t="str">
        <f>VLOOKUP($C302,'2025年度(M1後期)'!$B$5:$N$207,COLUMN('2025年度(M1後期)'!$E$5),0)&amp;""</f>
        <v>国際看護学演習Ａ－Ⅰ
がん看護学演習Ａ－Ⅰ
感染症学特論
感染症学演習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>看護情報・管理学演習Ｂ
長寿看護学演習Ｂ</v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 t="s">
        <v>227</v>
      </c>
      <c r="AB307" s="768"/>
      <c r="AC307" s="768"/>
      <c r="AD307" s="768"/>
      <c r="AE307" s="768"/>
      <c r="AF307" s="768"/>
      <c r="AG307" s="768" t="s">
        <v>169</v>
      </c>
      <c r="AH307" s="768"/>
      <c r="AI307" s="768"/>
      <c r="AJ307" s="768"/>
      <c r="AK307" s="768"/>
      <c r="AL307" s="768"/>
      <c r="AM307" s="768" t="s">
        <v>169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 t="s">
        <v>167</v>
      </c>
      <c r="BJ307" s="768"/>
      <c r="BK307" s="857"/>
      <c r="BL307" s="857"/>
      <c r="BM307" s="857"/>
      <c r="BN307" s="768" t="s">
        <v>406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864" t="str">
        <f>IFERROR(VLOOKUP(C307,科目・教員!$A$2:$B$349,2,0),"")</f>
        <v>ﾊﾟｳﾗ･ﾍﾞﾙｳﾞｧﾝｹﾞﾙ</v>
      </c>
      <c r="D308" s="833"/>
      <c r="E308" s="790" t="str">
        <f>IFERROR(VLOOKUP(E307,科目・教員!$A$2:$B$349,2,0),"")</f>
        <v>森下　純子</v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>飯野　京子</v>
      </c>
      <c r="J308" s="789"/>
      <c r="K308" s="809" t="str">
        <f>IFERROR(VLOOKUP(K307,科目・教員!$A$2:$B$349,2,0),"")</f>
        <v>池田　真弓</v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864" t="str">
        <f>VLOOKUP($C302,'2025年度(1年後期)'!$B$5:$N$207,COLUMN('2025年度(1年後期)'!$E$5)+1,0)&amp;""</f>
        <v>101</v>
      </c>
      <c r="D309" s="833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母性:201･母小実</v>
      </c>
      <c r="H309" s="789"/>
      <c r="I309" s="790" t="str">
        <f>VLOOKUP($C302,'2025年度(4年後期)'!$B$5:$N$206,COLUMN('2025年度(4年後期)'!$E$5)+1,0)&amp;""</f>
        <v>大講義室</v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がん:別途指定
感染特論:別途指定
感染演習:別途指定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>情報:別途指定
長寿:別途指定</v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34" t="s">
        <v>116</v>
      </c>
      <c r="D310" s="835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 t="s">
        <v>432</v>
      </c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 t="s">
        <v>433</v>
      </c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 t="s">
        <v>96</v>
      </c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疾病･病態論Ⅰ</v>
      </c>
      <c r="D315" s="806"/>
      <c r="E315" s="823" t="str">
        <f>VLOOKUP($C302,'2025年度(2年後期)'!$B$5:$N$207,COLUMN('2025年度(2年後期)'!$G$5),0)&amp;""</f>
        <v>基礎看護学実習Ⅱ</v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>看護情報学</v>
      </c>
      <c r="J315" s="806"/>
      <c r="K315" s="824" t="str">
        <f>VLOOKUP($C302,'2025年度(助産後期)'!$B$5:$N$207,COLUMN('2025年度(助産後期)'!$G$5),0)&amp;""</f>
        <v>助産学実習Ⅱ</v>
      </c>
      <c r="L315" s="824"/>
      <c r="M315" s="822" t="str">
        <f>VLOOKUP($C302,'2025年度(M1後期)'!$B$5:$N$207,COLUMN('2025年度(M1後期)'!$G$5),0)&amp;""</f>
        <v>感染症学特論
感染症学演習
成育看護学特論Ａ－Ⅲ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V315" s="740" t="s">
        <v>307</v>
      </c>
      <c r="Z315" s="807" t="str">
        <f>A315</f>
        <v>３時限（13：30～15：00）</v>
      </c>
      <c r="AA315" s="768" t="s">
        <v>185</v>
      </c>
      <c r="AB315" s="768"/>
      <c r="AC315" s="768"/>
      <c r="AD315" s="768"/>
      <c r="AE315" s="768"/>
      <c r="AF315" s="768"/>
      <c r="AG315" s="768" t="s">
        <v>169</v>
      </c>
      <c r="AH315" s="768"/>
      <c r="AI315" s="768"/>
      <c r="AJ315" s="768"/>
      <c r="AK315" s="768"/>
      <c r="AL315" s="768"/>
      <c r="AM315" s="768" t="s">
        <v>169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857" t="s">
        <v>434</v>
      </c>
      <c r="BK315" s="857"/>
      <c r="BL315" s="857"/>
      <c r="BM315" s="857"/>
      <c r="BN315" s="768" t="s">
        <v>408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>水野　正之</v>
      </c>
      <c r="D316" s="809"/>
      <c r="E316" s="813" t="str">
        <f>IFERROR(VLOOKUP(E315,科目・教員!$A$2:$B$349,2,0),"")</f>
        <v>森下　純子</v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>柏木　公一</v>
      </c>
      <c r="J316" s="809"/>
      <c r="K316" s="814" t="str">
        <f>IFERROR(VLOOKUP(K315,科目・教員!$A$2:$B$349,2,0),"")</f>
        <v>池田　真弓</v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V316" s="740" t="s">
        <v>193</v>
      </c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858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101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>母性:201･母小実</v>
      </c>
      <c r="H317" s="809"/>
      <c r="I317" s="813" t="str">
        <f>VLOOKUP($C302,'2025年度(4年後期)'!$B$5:$N$206,COLUMN('2025年度(4年後期)'!$G$5)+1,0)&amp;""</f>
        <v>大講義室</v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感染特論:別途指定
感染演習:別途指定
成育:別途指定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V317" s="740" t="s">
        <v>435</v>
      </c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858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V318" s="740" t="s">
        <v>325</v>
      </c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859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法と社会</v>
      </c>
      <c r="D319" s="806"/>
      <c r="E319" s="823" t="str">
        <f>VLOOKUP($C302,'2025年度(2年後期)'!$B$5:$N$207,COLUMN('2025年度(2年後期)'!$I$5),0)&amp;""</f>
        <v>基礎看護学実習Ⅱ</v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>助産学実習Ⅱ</v>
      </c>
      <c r="L319" s="824"/>
      <c r="M319" s="822" t="str">
        <f>VLOOKUP($C302,'2025年度(M1後期)'!$B$5:$N$207,COLUMN('2025年度(M1後期)'!$I$5),0)&amp;""</f>
        <v>感染症学特論
感染症学演習
成育看護学特論Ａ－Ⅲ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V319" s="740"/>
      <c r="Z319" s="807" t="str">
        <f>A319</f>
        <v>４時限（15：10～16：40）</v>
      </c>
      <c r="AA319" s="768" t="s">
        <v>137</v>
      </c>
      <c r="AB319" s="768"/>
      <c r="AC319" s="768"/>
      <c r="AD319" s="768"/>
      <c r="AE319" s="768"/>
      <c r="AF319" s="768"/>
      <c r="AG319" s="768" t="s">
        <v>169</v>
      </c>
      <c r="AH319" s="768"/>
      <c r="AI319" s="768"/>
      <c r="AJ319" s="768"/>
      <c r="AK319" s="768"/>
      <c r="AL319" s="768"/>
      <c r="AM319" s="768" t="s">
        <v>169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 t="s">
        <v>434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>渡辺　幹司</v>
      </c>
      <c r="D320" s="809"/>
      <c r="E320" s="813" t="str">
        <f>IFERROR(VLOOKUP(E319,科目・教員!$A$2:$B$349,2,0),"")</f>
        <v>森下　純子</v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>池田　真弓</v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V320" s="740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101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>母性:201･母小実</v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感染特論:別途指定
感染演習:別途指定
成育:別途指定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V321" s="740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65"/>
      <c r="D322" s="867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V322" s="740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53" t="str">
        <f>VLOOKUP($C302,'2025年度(1年後期)'!$B$5:$N$207,COLUMN('2025年度(1年後期)'!$K$5),0)&amp;""</f>
        <v>中国語</v>
      </c>
      <c r="D323" s="854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>助産学実習Ⅱ</v>
      </c>
      <c r="L323" s="824"/>
      <c r="M323" s="822" t="str">
        <f>VLOOKUP($C302,'2025年度(M1後期)'!$B$5:$N$207,COLUMN('2025年度(M1後期)'!$K$5),0)&amp;""</f>
        <v>感染症学特論
感染症学演習</v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 t="s">
        <v>436</v>
      </c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36" t="str">
        <f>IFERROR(VLOOKUP(C323,科目・教員!$A$2:$B$349,2,0),"")</f>
        <v>黄　馨逸</v>
      </c>
      <c r="D324" s="837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>池田　真弓</v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>感染特論:別途指定
感染演習:別途指定</v>
      </c>
      <c r="N325" s="809"/>
      <c r="O325" s="814" t="str">
        <f>VLOOKUP($C302,'2025年度(M1後期)'!$B$5:$N$207,COLUMN('2025年度(M1後期)'!$K$5)+1,0)&amp;""</f>
        <v>感染特論:別途指定
感染演習:別途指定</v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34" t="s">
        <v>391</v>
      </c>
      <c r="D326" s="835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725"/>
      <c r="W326" s="725"/>
      <c r="X326" s="725"/>
      <c r="Y326" s="725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45975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45975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疫学・保健統計学Ⅱ</v>
      </c>
      <c r="D328" s="796"/>
      <c r="E328" s="795" t="str">
        <f>VLOOKUP($C327,'2025年度(2年後期)'!$B$5:$N$207,COLUMN('2025年度(2年後期)'!$C$5),0)&amp;""</f>
        <v>基礎看護学実習Ⅱ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助産学実習Ⅱ</v>
      </c>
      <c r="L328" s="794"/>
      <c r="M328" s="793" t="str">
        <f>VLOOKUP($C327,'2025年度(M1後期)'!$B$5:$N$207,COLUMN('2025年度(M1後期)'!$C$5),0)&amp;""</f>
        <v>看護継続教育
長寿看護学演習Ａ－Ⅰ</v>
      </c>
      <c r="N328" s="794"/>
      <c r="O328" s="795" t="str">
        <f>VLOOKUP($C327,'2025年度(M2後期)'!$B$5:$N$207,COLUMN('2025年度(M2後期)'!$C$5),0)&amp;""</f>
        <v>感染管理看護学演習Ａ－Ⅱ
特別研究</v>
      </c>
      <c r="P328" s="796"/>
      <c r="Q328" s="795" t="str">
        <f>VLOOKUP($C327,'2025年度(D1後期)'!$B$5:$N$207,COLUMN('2025年度(D1後期)'!$C$5),0)&amp;""</f>
        <v>精神看護学演習Ｂ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752" t="s">
        <v>100</v>
      </c>
      <c r="Z328" s="818" t="str">
        <f>A328</f>
        <v xml:space="preserve">１時限（09：20～10：50） </v>
      </c>
      <c r="AA328" s="768" t="s">
        <v>218</v>
      </c>
      <c r="AB328" s="768"/>
      <c r="AC328" s="768"/>
      <c r="AD328" s="768"/>
      <c r="AE328" s="768"/>
      <c r="AF328" s="768"/>
      <c r="AG328" s="768" t="s">
        <v>169</v>
      </c>
      <c r="AH328" s="768" t="s">
        <v>437</v>
      </c>
      <c r="AI328" s="768"/>
      <c r="AJ328" s="768"/>
      <c r="AK328" s="768"/>
      <c r="AL328" s="768"/>
      <c r="AM328" s="768" t="s">
        <v>169</v>
      </c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/>
      <c r="AX328" s="768"/>
      <c r="AY328" s="768"/>
      <c r="AZ328" s="768" t="s">
        <v>438</v>
      </c>
      <c r="BA328" s="768" t="s">
        <v>148</v>
      </c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 t="s">
        <v>139</v>
      </c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柏木　公一</v>
      </c>
      <c r="D329" s="789"/>
      <c r="E329" s="790" t="str">
        <f>IFERROR(VLOOKUP(E328,科目・教員!$A$2:$B$349,2,0),"")</f>
        <v>森下　純子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752" t="s">
        <v>141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>母性:201･母小実　小児:202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>304</v>
      </c>
      <c r="L330" s="811"/>
      <c r="M330" s="820" t="str">
        <f>VLOOKUP($C327,'2025年度(M1後期)'!$B$5:$N$207,COLUMN('2025年度(M1後期)'!$C$5)+1,0)&amp;""</f>
        <v>教育:臨床講義室1
長寿:別途指定</v>
      </c>
      <c r="N330" s="789"/>
      <c r="O330" s="790" t="str">
        <f>VLOOKUP($C327,'2025年度(M2後期)'!$B$5:$N$207,COLUMN('2025年度(M2後期)'!$C$5)+1,0)&amp;""</f>
        <v>感染:別途指定</v>
      </c>
      <c r="P330" s="789"/>
      <c r="Q330" s="790" t="str">
        <f>VLOOKUP($C327,'2025年度(D1後期)'!$B$5:$N$207,COLUMN('2025年度(D1後期)'!$C$5)+1,0)&amp;""</f>
        <v>別途指定</v>
      </c>
      <c r="R330" s="789"/>
      <c r="S330" s="809" t="str">
        <f>VLOOKUP($C327,'2025年度(D23後期)'!$B$5:$N$207,COLUMN('2025年度(D23後期)'!$C$5)+1,0)&amp;""</f>
        <v/>
      </c>
      <c r="T330" s="789"/>
      <c r="U330" s="752" t="s">
        <v>139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65"/>
      <c r="D331" s="866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752" t="s">
        <v>144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加齢と健康</v>
      </c>
      <c r="D332" s="796"/>
      <c r="E332" s="795" t="str">
        <f>VLOOKUP($C327,'2025年度(2年後期)'!$B$5:$N$207,COLUMN('2025年度(2年後期)'!$E$5),0)&amp;""</f>
        <v>基礎看護学実習Ⅱ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助産学実習Ⅱ</v>
      </c>
      <c r="L332" s="794"/>
      <c r="M332" s="805" t="str">
        <f>VLOOKUP($C327,'2025年度(M1後期)'!$B$5:$N$207,COLUMN('2025年度(M1後期)'!$E$5),0)&amp;""</f>
        <v>看護継続教育
長寿看護学演習Ａ－Ⅰ</v>
      </c>
      <c r="N332" s="796"/>
      <c r="O332" s="806" t="str">
        <f>VLOOKUP($C327,'2025年度(M2後期)'!$B$5:$N$207,COLUMN('2025年度(M2後期)'!$E$5),0)&amp;""</f>
        <v>感染管理看護学演習Ａ－Ⅱ
特別研究</v>
      </c>
      <c r="P332" s="796"/>
      <c r="Q332" s="806" t="str">
        <f>VLOOKUP($C327,'2025年度(D1後期)'!$B$5:$N$207,COLUMN('2025年度(D1後期)'!$E$5),0)&amp;""</f>
        <v>精神看護学演習Ｂ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595" t="s">
        <v>65</v>
      </c>
      <c r="Z332" s="807" t="str">
        <f>A332</f>
        <v>２時限（11：00～12：30）</v>
      </c>
      <c r="AA332" s="768" t="s">
        <v>173</v>
      </c>
      <c r="AB332" s="768"/>
      <c r="AC332" s="768"/>
      <c r="AD332" s="768" t="s">
        <v>200</v>
      </c>
      <c r="AE332" s="768"/>
      <c r="AF332" s="768"/>
      <c r="AG332" s="768" t="s">
        <v>169</v>
      </c>
      <c r="AH332" s="768" t="s">
        <v>437</v>
      </c>
      <c r="AI332" s="768"/>
      <c r="AJ332" s="768"/>
      <c r="AK332" s="768"/>
      <c r="AL332" s="768"/>
      <c r="AM332" s="768" t="s">
        <v>169</v>
      </c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/>
      <c r="AX332" s="768"/>
      <c r="AY332" s="768"/>
      <c r="AZ332" s="768" t="s">
        <v>438</v>
      </c>
      <c r="BA332" s="768" t="s">
        <v>148</v>
      </c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綿貫　成明</v>
      </c>
      <c r="D333" s="789"/>
      <c r="E333" s="790" t="str">
        <f>IFERROR(VLOOKUP(E332,科目・教員!$A$2:$B$349,2,0),"")</f>
        <v>森下　純子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595" t="s">
        <v>200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>母性:201･母小実　小児:202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>304</v>
      </c>
      <c r="L334" s="811"/>
      <c r="M334" s="788" t="str">
        <f>VLOOKUP($C327,'2025年度(M1後期)'!$B$5:$N$207,COLUMN('2025年度(M1後期)'!$E$5)+1,0)&amp;""</f>
        <v>教育:臨床講義室1
長寿:別途指定</v>
      </c>
      <c r="N334" s="789"/>
      <c r="O334" s="809" t="str">
        <f>VLOOKUP($C327,'2025年度(M2後期)'!$B$5:$N$207,COLUMN('2025年度(M2後期)'!$E$5)+1,0)&amp;""</f>
        <v>感染:別途指定</v>
      </c>
      <c r="P334" s="789"/>
      <c r="Q334" s="809" t="str">
        <f>VLOOKUP($C327,'2025年度(D1後期)'!$B$5:$N$207,COLUMN('2025年度(D1後期)'!$E$5)+1,0)&amp;""</f>
        <v>別途指定</v>
      </c>
      <c r="R334" s="789"/>
      <c r="S334" s="809" t="str">
        <f>VLOOKUP($C327,'2025年度(D23後期)'!$B$5:$N$207,COLUMN('2025年度(D23後期)'!$E$5)+1,0)&amp;""</f>
        <v/>
      </c>
      <c r="T334" s="789"/>
      <c r="U334" s="595" t="s">
        <v>439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595" t="s">
        <v>440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726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726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726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726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53" t="str">
        <f>VLOOKUP($C327,'2025年度(1年後期)'!$B$5:$N$207,COLUMN('2025年度(1年後期)'!$G$5),0)&amp;""</f>
        <v>スポーツと健康</v>
      </c>
      <c r="D340" s="854"/>
      <c r="E340" s="823" t="str">
        <f>VLOOKUP($C327,'2025年度(2年後期)'!$B$5:$N$207,COLUMN('2025年度(2年後期)'!$G$5),0)&amp;""</f>
        <v>基礎看護学実習Ⅱ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助産学実習Ⅱ</v>
      </c>
      <c r="L340" s="824"/>
      <c r="M340" s="822" t="str">
        <f>VLOOKUP($C327,'2025年度(M1後期)'!$B$5:$N$207,COLUMN('2025年度(M1後期)'!$G$5),0)&amp;""</f>
        <v>看護統計学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726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 t="s">
        <v>169</v>
      </c>
      <c r="AH340" s="768" t="s">
        <v>437</v>
      </c>
      <c r="AI340" s="768"/>
      <c r="AJ340" s="768"/>
      <c r="AK340" s="768"/>
      <c r="AL340" s="768"/>
      <c r="AM340" s="768" t="s">
        <v>169</v>
      </c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 t="s">
        <v>155</v>
      </c>
      <c r="BG340" s="768"/>
      <c r="BH340" s="768"/>
      <c r="BI340" s="768"/>
      <c r="BJ340" s="768"/>
      <c r="BK340" s="857"/>
      <c r="BL340" s="857"/>
      <c r="BM340" s="857"/>
      <c r="BN340" s="768" t="s">
        <v>156</v>
      </c>
      <c r="BO340" s="768" t="s">
        <v>156</v>
      </c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36" t="str">
        <f>IFERROR(VLOOKUP(C340,科目・教員!$A$2:$B$349,2,0),"")</f>
        <v>有賀　雅史</v>
      </c>
      <c r="D341" s="837"/>
      <c r="E341" s="813" t="str">
        <f>IFERROR(VLOOKUP(E340,科目・教員!$A$2:$B$349,2,0),"")</f>
        <v>森下　純子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>柏木　公一</v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726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>母性:201･母小実　小児:202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情報処理室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726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34" t="s">
        <v>157</v>
      </c>
      <c r="D343" s="835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726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スポーツと健康</v>
      </c>
      <c r="D344" s="854"/>
      <c r="E344" s="823" t="str">
        <f>VLOOKUP($C327,'2025年度(2年後期)'!$B$5:$N$207,COLUMN('2025年度(2年後期)'!$I$5),0)&amp;""</f>
        <v>基礎看護学実習Ⅱ</v>
      </c>
      <c r="F344" s="806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>助産学実習Ⅱ</v>
      </c>
      <c r="L344" s="824"/>
      <c r="M344" s="822" t="str">
        <f>VLOOKUP($C327,'2025年度(M1後期)'!$B$5:$N$207,COLUMN('2025年度(M1後期)'!$I$5),0)&amp;""</f>
        <v>看護統計学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726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 t="s">
        <v>169</v>
      </c>
      <c r="AH344" s="768"/>
      <c r="AI344" s="768"/>
      <c r="AJ344" s="768"/>
      <c r="AK344" s="768"/>
      <c r="AL344" s="768"/>
      <c r="AM344" s="768" t="s">
        <v>169</v>
      </c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 t="s">
        <v>155</v>
      </c>
      <c r="BG344" s="768"/>
      <c r="BH344" s="768"/>
      <c r="BI344" s="768"/>
      <c r="BJ344" s="768"/>
      <c r="BK344" s="857"/>
      <c r="BL344" s="857"/>
      <c r="BM344" s="857"/>
      <c r="BN344" s="768" t="s">
        <v>156</v>
      </c>
      <c r="BO344" s="768" t="s">
        <v>156</v>
      </c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有賀　雅史</v>
      </c>
      <c r="D345" s="837"/>
      <c r="E345" s="813" t="str">
        <f>IFERROR(VLOOKUP(E344,科目・教員!$A$2:$B$349,2,0),"")</f>
        <v>森下　純子</v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>柏木　公一</v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726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>母性:201･母小実</v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情報処理室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726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157</v>
      </c>
      <c r="D347" s="835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726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脳と行動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助産学実習Ⅱ</v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732" t="s">
        <v>94</v>
      </c>
      <c r="Y348" s="733" t="s">
        <v>97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 t="s">
        <v>139</v>
      </c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>田中　健一</v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732" t="s">
        <v>141</v>
      </c>
      <c r="Y349" s="733" t="s">
        <v>300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オンデマンド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732" t="s">
        <v>139</v>
      </c>
      <c r="Y350" s="733" t="s">
        <v>301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744" t="s">
        <v>69</v>
      </c>
      <c r="V351" s="725"/>
      <c r="W351" s="725"/>
      <c r="X351" s="725"/>
      <c r="Y351" s="73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45976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45976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726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46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55"/>
      <c r="D356" s="899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U356" s="726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72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903"/>
      <c r="J360" s="867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905"/>
      <c r="AK364" s="905"/>
      <c r="AL364" s="905"/>
      <c r="AM364" s="905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911"/>
      <c r="AK365" s="911"/>
      <c r="AL365" s="913"/>
      <c r="AM365" s="911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908"/>
      <c r="BB365" s="893"/>
      <c r="BC365" s="908"/>
      <c r="BD365" s="893"/>
      <c r="BE365" s="908"/>
      <c r="BF365" s="890"/>
      <c r="BG365" s="890"/>
      <c r="BH365" s="893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912"/>
      <c r="AK366" s="912"/>
      <c r="AL366" s="914"/>
      <c r="AM366" s="912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909"/>
      <c r="BB366" s="894"/>
      <c r="BC366" s="909"/>
      <c r="BD366" s="894"/>
      <c r="BE366" s="909"/>
      <c r="BF366" s="891"/>
      <c r="BG366" s="891"/>
      <c r="BH366" s="894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912"/>
      <c r="AK367" s="912"/>
      <c r="AL367" s="914"/>
      <c r="AM367" s="912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909"/>
      <c r="BB367" s="894"/>
      <c r="BC367" s="909"/>
      <c r="BD367" s="894"/>
      <c r="BE367" s="909"/>
      <c r="BF367" s="891"/>
      <c r="BG367" s="891"/>
      <c r="BH367" s="894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65"/>
      <c r="D368" s="867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912"/>
      <c r="AK368" s="912"/>
      <c r="AL368" s="914"/>
      <c r="AM368" s="912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910"/>
      <c r="BB368" s="895"/>
      <c r="BC368" s="910"/>
      <c r="BD368" s="895"/>
      <c r="BE368" s="910"/>
      <c r="BF368" s="892"/>
      <c r="BG368" s="892"/>
      <c r="BH368" s="895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906"/>
      <c r="AK369" s="769"/>
      <c r="AL369" s="769"/>
      <c r="AM369" s="769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906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906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65"/>
      <c r="D372" s="867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907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725"/>
      <c r="V376" s="725"/>
      <c r="W376" s="725"/>
      <c r="X376" s="725"/>
      <c r="Y376" s="725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23"/>
      <c r="B377" s="24"/>
      <c r="C377" s="862">
        <f>C352+1</f>
        <v>45977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777">
        <f>C377</f>
        <v>45977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46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6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725"/>
      <c r="V401" s="725"/>
      <c r="W401" s="725"/>
      <c r="X401" s="725"/>
      <c r="Y401" s="725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45978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45978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31"/>
      <c r="E403" s="795" t="str">
        <f>VLOOKUP($C402,'2025年度(2年後期)'!$B$5:$N$207,COLUMN('2025年度(2年後期)'!$C$5),0)&amp;""</f>
        <v>基礎看護学実習Ⅱ</v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>助産学実習Ⅱ</v>
      </c>
      <c r="L403" s="794"/>
      <c r="M403" s="793" t="str">
        <f>VLOOKUP($C402,'2025年度(M1後期)'!$B$5:$N$207,COLUMN('2025年度(M1後期)'!$C$5),0)&amp;""</f>
        <v>政策医療看護倫理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V403" s="735" t="s">
        <v>100</v>
      </c>
      <c r="Z403" s="818" t="str">
        <f>A403</f>
        <v xml:space="preserve">１時限（09：20～10：50） </v>
      </c>
      <c r="AA403" s="768" t="s">
        <v>162</v>
      </c>
      <c r="AB403" s="768"/>
      <c r="AC403" s="768"/>
      <c r="AD403" s="768"/>
      <c r="AE403" s="768"/>
      <c r="AF403" s="768"/>
      <c r="AG403" s="768" t="s">
        <v>169</v>
      </c>
      <c r="AH403" s="768"/>
      <c r="AI403" s="768"/>
      <c r="AJ403" s="768"/>
      <c r="AK403" s="768"/>
      <c r="AL403" s="768"/>
      <c r="AM403" s="768" t="s">
        <v>169</v>
      </c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 t="s">
        <v>166</v>
      </c>
      <c r="BB403" s="768"/>
      <c r="BC403" s="768"/>
      <c r="BD403" s="768"/>
      <c r="BE403" s="768"/>
      <c r="BF403" s="768"/>
      <c r="BG403" s="768"/>
      <c r="BH403" s="768"/>
      <c r="BI403" s="768" t="s">
        <v>84</v>
      </c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864" t="str">
        <f>IFERROR(VLOOKUP(C403,科目・教員!$A$2:$B$349,2,0),"")</f>
        <v>松本　聡子</v>
      </c>
      <c r="D404" s="833"/>
      <c r="E404" s="790" t="str">
        <f>IFERROR(VLOOKUP(E403,科目・教員!$A$2:$B$349,2,0),"")</f>
        <v>森下　純子</v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>来生　奈巳子</v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V404" s="735" t="s">
        <v>183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864" t="str">
        <f>VLOOKUP($C402,'2025年度(1年後期)'!$B$5:$N$207,COLUMN('2025年度(1年後期)'!$C$5)+1,0)&amp;""</f>
        <v>101</v>
      </c>
      <c r="D405" s="833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>母性:201･母小実</v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臨床講義室1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V405" s="735" t="s">
        <v>84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34" t="s">
        <v>116</v>
      </c>
      <c r="D406" s="861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V406" s="735" t="s">
        <v>86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795" t="str">
        <f>VLOOKUP($C402,'2025年度(2年後期)'!$B$5:$N$207,COLUMN('2025年度(2年後期)'!$E$5),0)&amp;""</f>
        <v>基礎看護学実習Ⅱ</v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助産学実習Ⅱ</v>
      </c>
      <c r="L407" s="794"/>
      <c r="M407" s="805" t="str">
        <f>VLOOKUP($C402,'2025年度(M1後期)'!$B$5:$N$207,COLUMN('2025年度(M1後期)'!$E$5),0)&amp;""</f>
        <v>政策医療看護倫理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>特別研究</v>
      </c>
      <c r="T407" s="796"/>
      <c r="U407" s="751" t="s">
        <v>65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169</v>
      </c>
      <c r="AH407" s="768"/>
      <c r="AI407" s="768"/>
      <c r="AJ407" s="768"/>
      <c r="AK407" s="768"/>
      <c r="AL407" s="768"/>
      <c r="AM407" s="768" t="s">
        <v>169</v>
      </c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/>
      <c r="AX407" s="768"/>
      <c r="AY407" s="768"/>
      <c r="AZ407" s="768"/>
      <c r="BA407" s="768" t="s">
        <v>166</v>
      </c>
      <c r="BB407" s="768"/>
      <c r="BC407" s="768"/>
      <c r="BD407" s="768"/>
      <c r="BE407" s="768"/>
      <c r="BF407" s="768"/>
      <c r="BG407" s="768"/>
      <c r="BH407" s="768"/>
      <c r="BI407" s="768"/>
      <c r="BJ407" s="768" t="s">
        <v>271</v>
      </c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790" t="str">
        <f>IFERROR(VLOOKUP(E407,科目・教員!$A$2:$B$349,2,0),"")</f>
        <v>森下　純子</v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>来生　奈巳子</v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751" t="s">
        <v>193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>母性:201･母小実</v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臨床講義室1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721" t="s">
        <v>271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721" t="s">
        <v>69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726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726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726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726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人体の構造と機能Ⅳ</v>
      </c>
      <c r="D415" s="806"/>
      <c r="E415" s="823" t="str">
        <f>VLOOKUP($C402,'2025年度(2年後期)'!$B$5:$N$207,COLUMN('2025年度(2年後期)'!$G$5),0)&amp;""</f>
        <v>基礎看護学実習Ⅱ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助産学実習Ⅱ</v>
      </c>
      <c r="L415" s="824"/>
      <c r="M415" s="822" t="str">
        <f>VLOOKUP($C402,'2025年度(M1後期)'!$B$5:$N$207,COLUMN('2025年度(M1後期)'!$G$5),0)&amp;""</f>
        <v>看護理論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753" t="s">
        <v>129</v>
      </c>
      <c r="W415" s="740" t="s">
        <v>441</v>
      </c>
      <c r="Z415" s="807" t="str">
        <f>A415</f>
        <v>３時限（13：30～15：00）</v>
      </c>
      <c r="AA415" s="768" t="s">
        <v>103</v>
      </c>
      <c r="AB415" s="768"/>
      <c r="AC415" s="768"/>
      <c r="AD415" s="768"/>
      <c r="AE415" s="768"/>
      <c r="AF415" s="768"/>
      <c r="AG415" s="768" t="s">
        <v>169</v>
      </c>
      <c r="AH415" s="768"/>
      <c r="AI415" s="768"/>
      <c r="AJ415" s="768"/>
      <c r="AK415" s="768"/>
      <c r="AL415" s="768"/>
      <c r="AM415" s="768" t="s">
        <v>169</v>
      </c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/>
      <c r="AX415" s="768"/>
      <c r="AY415" s="768"/>
      <c r="AZ415" s="768"/>
      <c r="BA415" s="768" t="s">
        <v>176</v>
      </c>
      <c r="BB415" s="768"/>
      <c r="BC415" s="768"/>
      <c r="BD415" s="768"/>
      <c r="BE415" s="768"/>
      <c r="BF415" s="768"/>
      <c r="BG415" s="768"/>
      <c r="BH415" s="768"/>
      <c r="BI415" s="768"/>
      <c r="BJ415" s="768" t="s">
        <v>253</v>
      </c>
      <c r="BK415" s="857"/>
      <c r="BL415" s="857"/>
      <c r="BM415" s="857" t="s">
        <v>179</v>
      </c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>森下　純子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亀岡　智美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753" t="s">
        <v>68</v>
      </c>
      <c r="W416" s="740" t="s">
        <v>193</v>
      </c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>母性:201･母小実</v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臨床講義室1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95" t="s">
        <v>253</v>
      </c>
      <c r="W417" s="740" t="s">
        <v>179</v>
      </c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55"/>
      <c r="D418" s="856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95" t="s">
        <v>69</v>
      </c>
      <c r="W418" s="740" t="s">
        <v>181</v>
      </c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加齢と健康</v>
      </c>
      <c r="D419" s="806"/>
      <c r="E419" s="823" t="str">
        <f>VLOOKUP($C402,'2025年度(2年後期)'!$B$5:$N$207,COLUMN('2025年度(2年後期)'!$I$5),0)&amp;""</f>
        <v>基礎看護学実習Ⅱ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助産学実習Ⅱ</v>
      </c>
      <c r="L419" s="824"/>
      <c r="M419" s="822" t="str">
        <f>VLOOKUP($C402,'2025年度(M1後期)'!$B$5:$N$207,COLUMN('2025年度(M1後期)'!$I$5),0)&amp;""</f>
        <v>看護理論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726"/>
      <c r="W419" s="740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 t="s">
        <v>169</v>
      </c>
      <c r="AH419" s="768" t="s">
        <v>173</v>
      </c>
      <c r="AI419" s="768" t="s">
        <v>173</v>
      </c>
      <c r="AJ419" s="768"/>
      <c r="AK419" s="768"/>
      <c r="AL419" s="768"/>
      <c r="AM419" s="768" t="s">
        <v>169</v>
      </c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 t="s">
        <v>176</v>
      </c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 t="s">
        <v>179</v>
      </c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綿貫　成明</v>
      </c>
      <c r="D420" s="809"/>
      <c r="E420" s="813" t="str">
        <f>IFERROR(VLOOKUP(E419,科目・教員!$A$2:$B$349,2,0),"")</f>
        <v>森下　純子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亀岡　智美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726"/>
      <c r="W420" s="740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202・203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>母性:201･母小実</v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臨床講義室1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726"/>
      <c r="W421" s="740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55"/>
      <c r="D422" s="856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726"/>
      <c r="W422" s="740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助産学実習Ⅱ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732" t="s">
        <v>81</v>
      </c>
      <c r="V423" s="730" t="s">
        <v>94</v>
      </c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 t="s">
        <v>442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 t="s">
        <v>224</v>
      </c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732" t="s">
        <v>225</v>
      </c>
      <c r="V424" s="730" t="s">
        <v>443</v>
      </c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732" t="s">
        <v>224</v>
      </c>
      <c r="V425" s="730" t="s">
        <v>113</v>
      </c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732" t="s">
        <v>86</v>
      </c>
      <c r="V426" s="765" t="s">
        <v>442</v>
      </c>
      <c r="W426" s="725"/>
      <c r="X426" s="725"/>
      <c r="Y426" s="725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45979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45979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31"/>
      <c r="E428" s="795" t="str">
        <f>VLOOKUP($C427,'2025年度(2年後期)'!$B$5:$N$207,COLUMN('2025年度(2年後期)'!$C$5),0)&amp;""</f>
        <v>基礎看護学実習Ⅱ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>助産学実習Ⅱ</v>
      </c>
      <c r="L428" s="794"/>
      <c r="M428" s="79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成育看護学演習Ｂ
感染管理看護学演習Ｂ
成人看護学演習Ｂ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728" t="s">
        <v>99</v>
      </c>
      <c r="W428" s="752" t="s">
        <v>207</v>
      </c>
      <c r="X428" s="728" t="s">
        <v>100</v>
      </c>
      <c r="Z428" s="818" t="str">
        <f>A428</f>
        <v xml:space="preserve">１時限（09：20～10：50） </v>
      </c>
      <c r="AA428" s="768" t="s">
        <v>313</v>
      </c>
      <c r="AB428" s="768"/>
      <c r="AC428" s="768"/>
      <c r="AD428" s="768"/>
      <c r="AE428" s="768"/>
      <c r="AF428" s="768"/>
      <c r="AG428" s="768" t="s">
        <v>169</v>
      </c>
      <c r="AH428" s="768"/>
      <c r="AI428" s="768"/>
      <c r="AJ428" s="768"/>
      <c r="AK428" s="768"/>
      <c r="AL428" s="768"/>
      <c r="AM428" s="768" t="s">
        <v>169</v>
      </c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/>
      <c r="AX428" s="768"/>
      <c r="AY428" s="768"/>
      <c r="AZ428" s="768"/>
      <c r="BA428" s="768" t="s">
        <v>266</v>
      </c>
      <c r="BB428" s="768"/>
      <c r="BC428" s="768"/>
      <c r="BD428" s="768"/>
      <c r="BE428" s="768"/>
      <c r="BF428" s="768"/>
      <c r="BG428" s="768"/>
      <c r="BH428" s="768"/>
      <c r="BI428" s="768"/>
      <c r="BJ428" s="768" t="s">
        <v>186</v>
      </c>
      <c r="BK428" s="857" t="s">
        <v>198</v>
      </c>
      <c r="BL428" s="857" t="s">
        <v>225</v>
      </c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川出　龍一</v>
      </c>
      <c r="D429" s="833"/>
      <c r="E429" s="790" t="str">
        <f>IFERROR(VLOOKUP(E428,科目・教員!$A$2:$B$349,2,0),"")</f>
        <v>森下　純子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>池田　真弓</v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728" t="s">
        <v>187</v>
      </c>
      <c r="W429" s="752" t="s">
        <v>225</v>
      </c>
      <c r="X429" s="728" t="s">
        <v>199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101</v>
      </c>
      <c r="D430" s="833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>母性:201･母小実</v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成育:別途指定
感染:別途指定
成人:別途指定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728" t="s">
        <v>186</v>
      </c>
      <c r="W430" s="752" t="s">
        <v>239</v>
      </c>
      <c r="X430" s="728" t="s">
        <v>198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728" t="s">
        <v>69</v>
      </c>
      <c r="W431" s="752" t="s">
        <v>42</v>
      </c>
      <c r="X431" s="728" t="s">
        <v>182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人間関係論</v>
      </c>
      <c r="D432" s="796"/>
      <c r="E432" s="795" t="str">
        <f>VLOOKUP($C427,'2025年度(2年後期)'!$B$5:$N$207,COLUMN('2025年度(2年後期)'!$E$5),0)&amp;""</f>
        <v>基礎看護学実習Ⅱ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>助産学実習Ⅱ</v>
      </c>
      <c r="L432" s="794"/>
      <c r="M432" s="80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成育看護学演習Ｂ
感染管理看護学演習Ｂ
成人看護学演習Ｂ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726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 t="s">
        <v>169</v>
      </c>
      <c r="AH432" s="768"/>
      <c r="AI432" s="768"/>
      <c r="AJ432" s="768"/>
      <c r="AK432" s="768"/>
      <c r="AL432" s="768"/>
      <c r="AM432" s="768" t="s">
        <v>169</v>
      </c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/>
      <c r="AX432" s="768"/>
      <c r="AY432" s="768"/>
      <c r="AZ432" s="768"/>
      <c r="BA432" s="768" t="s">
        <v>266</v>
      </c>
      <c r="BB432" s="768"/>
      <c r="BC432" s="768"/>
      <c r="BD432" s="768"/>
      <c r="BE432" s="768"/>
      <c r="BF432" s="768"/>
      <c r="BG432" s="768"/>
      <c r="BH432" s="768"/>
      <c r="BI432" s="768"/>
      <c r="BJ432" s="768" t="s">
        <v>186</v>
      </c>
      <c r="BK432" s="857"/>
      <c r="BL432" s="857" t="s">
        <v>225</v>
      </c>
      <c r="BM432" s="857"/>
      <c r="BN432" s="768" t="s">
        <v>196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小島　優子</v>
      </c>
      <c r="D433" s="789"/>
      <c r="E433" s="790" t="str">
        <f>IFERROR(VLOOKUP(E432,科目・教員!$A$2:$B$349,2,0),"")</f>
        <v>森下　純子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>池田　真弓</v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726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大講義室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>母性:201･母小実</v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成育:別途指定
感染:別途指定
成人:別途指定</v>
      </c>
      <c r="R434" s="789"/>
      <c r="S434" s="809" t="str">
        <f>VLOOKUP($C427,'2025年度(D23後期)'!$B$5:$N$207,COLUMN('2025年度(D23後期)'!$E$5)+1,0)&amp;""</f>
        <v/>
      </c>
      <c r="T434" s="789"/>
      <c r="U434" s="726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726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72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726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726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726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生命倫理</v>
      </c>
      <c r="D440" s="806"/>
      <c r="E440" s="823" t="str">
        <f>VLOOKUP($C427,'2025年度(2年後期)'!$B$5:$N$207,COLUMN('2025年度(2年後期)'!$G$5),0)&amp;""</f>
        <v>基礎看護学実習Ⅱ</v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>助産学実習Ⅱ</v>
      </c>
      <c r="L440" s="824"/>
      <c r="M440" s="822" t="str">
        <f>VLOOKUP($C427,'2025年度(M1後期)'!$B$5:$N$207,COLUMN('2025年度(M1後期)'!$G$5),0)&amp;""</f>
        <v>がん看護学演習Ａ－Ⅱ
成育看護学演習Ａ－Ⅰ
感染症学特論
感染症学演習</v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>量的看護学研究法</v>
      </c>
      <c r="R440" s="806"/>
      <c r="S440" s="824" t="str">
        <f>VLOOKUP($C427,'2025年度(D23後期)'!$B$5:$N$207,COLUMN('2025年度(D23後期)'!$G$5),0)&amp;""</f>
        <v>特別研究</v>
      </c>
      <c r="T440" s="806"/>
      <c r="U440" s="595" t="s">
        <v>129</v>
      </c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 t="s">
        <v>169</v>
      </c>
      <c r="AH440" s="768"/>
      <c r="AI440" s="768"/>
      <c r="AJ440" s="768"/>
      <c r="AK440" s="768"/>
      <c r="AL440" s="768"/>
      <c r="AM440" s="768" t="s">
        <v>169</v>
      </c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270</v>
      </c>
      <c r="AX440" s="768"/>
      <c r="AY440" s="768"/>
      <c r="AZ440" s="768"/>
      <c r="BA440" s="768" t="s">
        <v>197</v>
      </c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267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小島　優子</v>
      </c>
      <c r="D441" s="809"/>
      <c r="E441" s="813" t="str">
        <f>IFERROR(VLOOKUP(E440,科目・教員!$A$2:$B$349,2,0),"")</f>
        <v>森下　純子</v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>池田　真弓</v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>柏木　公一</v>
      </c>
      <c r="R441" s="809"/>
      <c r="S441" s="814" t="str">
        <f>IFERROR(VLOOKUP(S440,科目・教員!$A$2:$B$349,2,0),"")</f>
        <v/>
      </c>
      <c r="T441" s="809"/>
      <c r="U441" s="595" t="s">
        <v>381</v>
      </c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大講義室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>母性:201･母小実</v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>がん:別途指定
成育:別途指定
感染特論:別途指定
感染演習:別途指定</v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>臨床講義室1</v>
      </c>
      <c r="R442" s="809"/>
      <c r="S442" s="814" t="str">
        <f>VLOOKUP($C427,'2025年度(D23後期)'!$B$5:$N$207,COLUMN('2025年度(D23後期)'!$G$5)+1,0)&amp;""</f>
        <v/>
      </c>
      <c r="T442" s="809"/>
      <c r="U442" s="595" t="s">
        <v>113</v>
      </c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595" t="s">
        <v>270</v>
      </c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疾病･病態論Ⅰ</v>
      </c>
      <c r="D444" s="806"/>
      <c r="E444" s="823" t="str">
        <f>VLOOKUP($C427,'2025年度(2年後期)'!$B$5:$N$207,COLUMN('2025年度(2年後期)'!$I$5),0)&amp;""</f>
        <v>基礎看護学実習Ⅱ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>助産学実習Ⅱ</v>
      </c>
      <c r="L444" s="824"/>
      <c r="M444" s="822" t="str">
        <f>VLOOKUP($C427,'2025年度(M1後期)'!$B$5:$N$207,COLUMN('2025年度(M1後期)'!$I$5),0)&amp;""</f>
        <v>がん看護学演習Ａ－Ⅱ
成育看護学演習Ａ－Ⅰ
感染症学特論
感染症学演習</v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>量的看護学研究法</v>
      </c>
      <c r="R444" s="806"/>
      <c r="S444" s="824" t="str">
        <f>VLOOKUP($C427,'2025年度(D23後期)'!$B$5:$N$207,COLUMN('2025年度(D23後期)'!$I$5),0)&amp;""</f>
        <v>特別研究</v>
      </c>
      <c r="T444" s="806"/>
      <c r="U444" s="72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 t="s">
        <v>169</v>
      </c>
      <c r="AH444" s="768"/>
      <c r="AI444" s="768"/>
      <c r="AJ444" s="768"/>
      <c r="AK444" s="768"/>
      <c r="AL444" s="768"/>
      <c r="AM444" s="768" t="s">
        <v>169</v>
      </c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/>
      <c r="AX444" s="768"/>
      <c r="AY444" s="768"/>
      <c r="AZ444" s="768"/>
      <c r="BA444" s="768" t="s">
        <v>197</v>
      </c>
      <c r="BB444" s="768"/>
      <c r="BC444" s="768"/>
      <c r="BD444" s="768"/>
      <c r="BE444" s="768"/>
      <c r="BF444" s="768"/>
      <c r="BG444" s="768"/>
      <c r="BH444" s="768"/>
      <c r="BI444" s="768"/>
      <c r="BJ444" s="768" t="s">
        <v>367</v>
      </c>
      <c r="BK444" s="857"/>
      <c r="BL444" s="857" t="s">
        <v>225</v>
      </c>
      <c r="BM444" s="857"/>
      <c r="BN444" s="768" t="s">
        <v>185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水野　正之</v>
      </c>
      <c r="D445" s="809"/>
      <c r="E445" s="813" t="str">
        <f>IFERROR(VLOOKUP(E444,科目・教員!$A$2:$B$349,2,0),"")</f>
        <v>森下　純子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>池田　真弓</v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>柏木　公一</v>
      </c>
      <c r="R445" s="809"/>
      <c r="S445" s="814" t="str">
        <f>IFERROR(VLOOKUP(S444,科目・教員!$A$2:$B$349,2,0),"")</f>
        <v/>
      </c>
      <c r="T445" s="809"/>
      <c r="U445" s="726"/>
      <c r="V445" s="728" t="s">
        <v>368</v>
      </c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大講義室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>母性:201･母小実</v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>がん:別途指定
成育:別途指定
感染特論:別途指定
感染演習:別途指定</v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>臨床講義室1</v>
      </c>
      <c r="R446" s="809"/>
      <c r="S446" s="814" t="str">
        <f>VLOOKUP($C427,'2025年度(D23後期)'!$B$5:$N$207,COLUMN('2025年度(D23後期)'!$I$5)+1,0)&amp;""</f>
        <v/>
      </c>
      <c r="T446" s="809"/>
      <c r="U446" s="726"/>
      <c r="V446" s="728" t="s">
        <v>68</v>
      </c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726"/>
      <c r="V447" s="728" t="s">
        <v>186</v>
      </c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53" t="str">
        <f>VLOOKUP($C427,'2025年度(1年後期)'!$B$5:$N$207,COLUMN('2025年度(1年後期)'!$K$5),0)&amp;""</f>
        <v>国語表現法</v>
      </c>
      <c r="D448" s="854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>助産学実習Ⅱ</v>
      </c>
      <c r="L448" s="824"/>
      <c r="M448" s="822" t="str">
        <f>VLOOKUP($C427,'2025年度(M1後期)'!$B$5:$N$207,COLUMN('2025年度(M1後期)'!$K$5),0)&amp;""</f>
        <v>感染症学特論
感染症学演習</v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726"/>
      <c r="V448" s="728" t="s">
        <v>69</v>
      </c>
      <c r="Z448" s="807" t="str">
        <f>A448</f>
        <v>５時限（16：50～18：20）</v>
      </c>
      <c r="AA448" s="768" t="s">
        <v>392</v>
      </c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 t="s">
        <v>367</v>
      </c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36" t="str">
        <f>IFERROR(VLOOKUP(C448,科目・教員!$A$2:$B$349,2,0),"")</f>
        <v>末田　美香子</v>
      </c>
      <c r="D449" s="837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>池田　真弓</v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726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>感染特論:別途指定
感染演習:別途指定</v>
      </c>
      <c r="N450" s="809"/>
      <c r="O450" s="814" t="str">
        <f>VLOOKUP($C427,'2025年度(M1後期)'!$B$5:$N$207,COLUMN('2025年度(M1後期)'!$K$5)+1,0)&amp;""</f>
        <v>感染特論:別途指定
感染演習:別途指定</v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726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34" t="s">
        <v>391</v>
      </c>
      <c r="D451" s="835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727"/>
      <c r="V451" s="725"/>
      <c r="W451" s="725"/>
      <c r="X451" s="725"/>
      <c r="Y451" s="725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45980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45980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ジェンダー論</v>
      </c>
      <c r="D453" s="796"/>
      <c r="E453" s="795" t="str">
        <f>VLOOKUP($C452,'2025年度(2年後期)'!$B$5:$N$207,COLUMN('2025年度(2年後期)'!$C$5),0)&amp;""</f>
        <v>基礎看護学実習Ⅱ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>助産学実習Ⅱ</v>
      </c>
      <c r="L453" s="794"/>
      <c r="M453" s="793" t="str">
        <f>VLOOKUP($C452,'2025年度(M1後期)'!$B$5:$N$207,COLUMN('2025年度(M1後期)'!$C$5),0)&amp;""</f>
        <v>看護情報・管理学演習Ａ－Ⅰ
成育看護学演習Ａ－Ⅳ(母性)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看護教育学演習Ｂ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46" t="s">
        <v>161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 t="s">
        <v>316</v>
      </c>
      <c r="AH453" s="768"/>
      <c r="AI453" s="768"/>
      <c r="AJ453" s="768"/>
      <c r="AK453" s="768"/>
      <c r="AL453" s="768"/>
      <c r="AM453" s="768" t="s">
        <v>164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小島　優子</v>
      </c>
      <c r="D454" s="789"/>
      <c r="E454" s="790" t="str">
        <f>IFERROR(VLOOKUP(E453,科目・教員!$A$2:$B$349,2,0),"")</f>
        <v>森下　純子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>池田　真弓</v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47" t="s">
        <v>169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201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成育:別途指定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別途指定</v>
      </c>
      <c r="R455" s="789"/>
      <c r="S455" s="809" t="str">
        <f>VLOOKUP($C452,'2025年度(D23後期)'!$B$5:$N$207,COLUMN('2025年度(D23後期)'!$C$5)+1,0)&amp;""</f>
        <v/>
      </c>
      <c r="T455" s="789"/>
      <c r="U455" s="647" t="s">
        <v>171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47" t="s">
        <v>172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疫学・保健統計学Ⅱ</v>
      </c>
      <c r="D457" s="796"/>
      <c r="E457" s="795" t="str">
        <f>VLOOKUP($C452,'2025年度(2年後期)'!$B$5:$N$207,COLUMN('2025年度(2年後期)'!$E$5),0)&amp;""</f>
        <v>基礎看護学実習Ⅱ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>助産学実習Ⅱ</v>
      </c>
      <c r="L457" s="794"/>
      <c r="M457" s="805" t="str">
        <f>VLOOKUP($C452,'2025年度(M1後期)'!$B$5:$N$207,COLUMN('2025年度(M1後期)'!$E$5),0)&amp;""</f>
        <v>看護情報・管理学演習Ａ－Ⅰ
成育看護学演習Ａ－Ⅳ(母性)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看護教育学演習Ｂ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750" t="s">
        <v>65</v>
      </c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 t="s">
        <v>218</v>
      </c>
      <c r="AH457" s="768"/>
      <c r="AI457" s="768"/>
      <c r="AJ457" s="768"/>
      <c r="AK457" s="768"/>
      <c r="AL457" s="768"/>
      <c r="AM457" s="768" t="s">
        <v>164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 t="s">
        <v>167</v>
      </c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柏木　公一</v>
      </c>
      <c r="D458" s="789"/>
      <c r="E458" s="790" t="str">
        <f>IFERROR(VLOOKUP(E457,科目・教員!$A$2:$B$349,2,0),"")</f>
        <v>森下　純子</v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>池田　真弓</v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750" t="s">
        <v>170</v>
      </c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201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成育:別途指定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別途指定</v>
      </c>
      <c r="R459" s="789"/>
      <c r="S459" s="809" t="str">
        <f>VLOOKUP($C452,'2025年度(D23後期)'!$B$5:$N$207,COLUMN('2025年度(D23後期)'!$E$5)+1,0)&amp;""</f>
        <v/>
      </c>
      <c r="T459" s="789"/>
      <c r="U459" s="750" t="s">
        <v>167</v>
      </c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750" t="s">
        <v>86</v>
      </c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726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726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726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726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53" t="str">
        <f>VLOOKUP($C452,'2025年度(1年後期)'!$B$5:$N$207,COLUMN('2025年度(1年後期)'!$G$5),0)&amp;""</f>
        <v>人間と教育</v>
      </c>
      <c r="D465" s="854"/>
      <c r="E465" s="823" t="str">
        <f>VLOOKUP($C452,'2025年度(2年後期)'!$B$5:$N$207,COLUMN('2025年度(2年後期)'!$G$5),0)&amp;""</f>
        <v>基礎看護学実習Ⅱ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>助産学実習Ⅱ</v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732" t="s">
        <v>129</v>
      </c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 t="s">
        <v>399</v>
      </c>
      <c r="AI465" s="768"/>
      <c r="AJ465" s="768"/>
      <c r="AK465" s="768"/>
      <c r="AL465" s="768"/>
      <c r="AM465" s="768" t="s">
        <v>164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 t="s">
        <v>192</v>
      </c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36" t="str">
        <f>IFERROR(VLOOKUP(C465,科目・教員!$A$2:$B$349,2,0),"")</f>
        <v>神原　裕子</v>
      </c>
      <c r="D466" s="837"/>
      <c r="E466" s="813" t="str">
        <f>IFERROR(VLOOKUP(E465,科目・教員!$A$2:$B$349,2,0),"")</f>
        <v>森下　純子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>池田　真弓</v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732" t="s">
        <v>193</v>
      </c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732" t="s">
        <v>192</v>
      </c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34" t="s">
        <v>116</v>
      </c>
      <c r="D468" s="835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732" t="s">
        <v>182</v>
      </c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53" t="str">
        <f>VLOOKUP($C452,'2025年度(1年後期)'!$B$5:$N$207,COLUMN('2025年度(1年後期)'!$I$5),0)&amp;""</f>
        <v>人間と教育</v>
      </c>
      <c r="D469" s="854"/>
      <c r="E469" s="823" t="str">
        <f>VLOOKUP($C452,'2025年度(2年後期)'!$B$5:$N$207,COLUMN('2025年度(2年後期)'!$I$5),0)&amp;""</f>
        <v>基礎看護学実習Ⅱ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>助産学実習Ⅱ</v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726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 t="s">
        <v>399</v>
      </c>
      <c r="AI469" s="768"/>
      <c r="AJ469" s="768"/>
      <c r="AK469" s="768"/>
      <c r="AL469" s="768"/>
      <c r="AM469" s="768" t="s">
        <v>164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36" t="str">
        <f>IFERROR(VLOOKUP(C469,科目・教員!$A$2:$B$349,2,0),"")</f>
        <v>神原　裕子</v>
      </c>
      <c r="D470" s="837"/>
      <c r="E470" s="813" t="str">
        <f>IFERROR(VLOOKUP(E469,科目・教員!$A$2:$B$349,2,0),"")</f>
        <v>森下　純子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>池田　真弓</v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726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726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34" t="s">
        <v>116</v>
      </c>
      <c r="D472" s="835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726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>助産学実習Ⅱ</v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726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 t="s">
        <v>164</v>
      </c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>池田　真弓</v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726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726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727"/>
      <c r="V476" s="725"/>
      <c r="W476" s="725"/>
      <c r="X476" s="725"/>
      <c r="Y476" s="725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45981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45981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31"/>
      <c r="E478" s="795" t="str">
        <f>VLOOKUP($C477,'2025年度(2年後期)'!$B$5:$N$207,COLUMN('2025年度(2年後期)'!$C$5),0)&amp;""</f>
        <v>薬物療法と看護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>助産学実習Ⅱ</v>
      </c>
      <c r="L478" s="794"/>
      <c r="M478" s="793" t="str">
        <f>VLOOKUP($C477,'2025年度(M1後期)'!$B$5:$N$207,COLUMN('2025年度(M1後期)'!$C$5),0)&amp;""</f>
        <v>がん看護学演習Ａ－Ⅰ
感染症学特論
感染症学演習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看護情報・管理学演習Ｂ
長寿看護学演習Ｂ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752" t="s">
        <v>444</v>
      </c>
      <c r="Z478" s="818" t="str">
        <f>A478</f>
        <v xml:space="preserve">１時限（09：20～10：50） </v>
      </c>
      <c r="AA478" s="768" t="s">
        <v>131</v>
      </c>
      <c r="AB478" s="768"/>
      <c r="AC478" s="768"/>
      <c r="AD478" s="768" t="s">
        <v>104</v>
      </c>
      <c r="AE478" s="768"/>
      <c r="AF478" s="768"/>
      <c r="AG478" s="768" t="s">
        <v>244</v>
      </c>
      <c r="AH478" s="768"/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225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ﾊﾟｳﾗ･ﾍﾞﾙｳﾞｧﾝｹﾞﾙ</v>
      </c>
      <c r="D479" s="833"/>
      <c r="E479" s="790" t="str">
        <f>IFERROR(VLOOKUP(E478,科目・教員!$A$2:$B$349,2,0),"")</f>
        <v>本間　典子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752" t="s">
        <v>225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>在宅:在宅実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がん:別途指定
感染特論:別途指定
感染演習:別途指定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情報:別途指定
長寿:別途指定</v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752" t="s">
        <v>239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3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752" t="s">
        <v>42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31"/>
      <c r="E482" s="795" t="str">
        <f>VLOOKUP($C477,'2025年度(2年後期)'!$B$5:$N$207,COLUMN('2025年度(2年後期)'!$E$5),0)&amp;""</f>
        <v>成人看護援助論Ⅱ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>政策医療看護論Ⅱ</v>
      </c>
      <c r="J482" s="796"/>
      <c r="K482" s="806" t="str">
        <f>VLOOKUP($C477,'2025年度(助産後期)'!$B$5:$N$207,COLUMN('2025年度(助産後期)'!$E$5),0)&amp;""</f>
        <v>助産学実習Ⅱ</v>
      </c>
      <c r="L482" s="794"/>
      <c r="M482" s="805" t="str">
        <f>VLOOKUP($C477,'2025年度(M1後期)'!$B$5:$N$207,COLUMN('2025年度(M1後期)'!$E$5),0)&amp;""</f>
        <v>がん看護学演習Ａ－Ⅰ
感染症学特論
感染症学演習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看護情報・管理学演習Ｂ
長寿看護学演習Ｂ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726"/>
      <c r="V482" s="41"/>
      <c r="Z482" s="807" t="str">
        <f>A482</f>
        <v>２時限（11：00～12：30）</v>
      </c>
      <c r="AA482" s="768" t="s">
        <v>131</v>
      </c>
      <c r="AB482" s="768"/>
      <c r="AC482" s="768"/>
      <c r="AD482" s="768" t="s">
        <v>104</v>
      </c>
      <c r="AE482" s="768"/>
      <c r="AF482" s="768"/>
      <c r="AG482" s="768" t="s">
        <v>76</v>
      </c>
      <c r="AH482" s="768"/>
      <c r="AI482" s="768"/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131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225</v>
      </c>
      <c r="BM482" s="857"/>
      <c r="BN482" s="768" t="s">
        <v>406</v>
      </c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864" t="str">
        <f>IFERROR(VLOOKUP(C482,科目・教員!$A$2:$B$349,2,0),"")</f>
        <v>ﾊﾟｳﾗ･ﾍﾞﾙｳﾞｧﾝｹﾞﾙ</v>
      </c>
      <c r="D483" s="833"/>
      <c r="E483" s="790" t="str">
        <f>IFERROR(VLOOKUP(E482,科目・教員!$A$2:$B$349,2,0),"")</f>
        <v>藤澤　雄太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>飯野　京子</v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726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864" t="str">
        <f>VLOOKUP($C477,'2025年度(1年後期)'!$B$5:$N$207,COLUMN('2025年度(1年後期)'!$E$5)+1,0)&amp;""</f>
        <v>101</v>
      </c>
      <c r="D484" s="833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在宅:在宅実</v>
      </c>
      <c r="H484" s="789"/>
      <c r="I484" s="790" t="str">
        <f>VLOOKUP($C477,'2025年度(4年後期)'!$B$5:$N$206,COLUMN('2025年度(4年後期)'!$E$5)+1,0)&amp;""</f>
        <v>大講義室</v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がん:別途指定
感染特論:別途指定
感染演習:別途指定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情報:別途指定
長寿:別途指定</v>
      </c>
      <c r="R484" s="789"/>
      <c r="S484" s="809" t="str">
        <f>VLOOKUP($C477,'2025年度(D23後期)'!$B$5:$N$207,COLUMN('2025年度(D23後期)'!$E$5)+1,0)&amp;""</f>
        <v/>
      </c>
      <c r="T484" s="789"/>
      <c r="U484" s="726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34" t="s">
        <v>116</v>
      </c>
      <c r="D485" s="835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726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726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726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726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726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法と社会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>看護情報学</v>
      </c>
      <c r="J490" s="806"/>
      <c r="K490" s="824" t="str">
        <f>VLOOKUP($C477,'2025年度(助産後期)'!$B$5:$N$207,COLUMN('2025年度(助産後期)'!$G$5),0)&amp;""</f>
        <v>助産学実習Ⅱ</v>
      </c>
      <c r="L490" s="824"/>
      <c r="M490" s="822" t="str">
        <f>VLOOKUP($C477,'2025年度(M1後期)'!$B$5:$N$207,COLUMN('2025年度(M1後期)'!$G$5),0)&amp;""</f>
        <v>感染症学特論
感染症学演習
成育看護学特論Ａ－Ⅲ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732" t="s">
        <v>129</v>
      </c>
      <c r="V490" s="41"/>
      <c r="Z490" s="807" t="str">
        <f>A490</f>
        <v>３時限（13：30～15：00）</v>
      </c>
      <c r="AA490" s="768" t="s">
        <v>137</v>
      </c>
      <c r="AB490" s="768"/>
      <c r="AC490" s="768"/>
      <c r="AD490" s="768" t="s">
        <v>104</v>
      </c>
      <c r="AE490" s="768" t="s">
        <v>445</v>
      </c>
      <c r="AF490" s="768"/>
      <c r="AG490" s="768"/>
      <c r="AH490" s="768"/>
      <c r="AI490" s="768"/>
      <c r="AJ490" s="768"/>
      <c r="AK490" s="768"/>
      <c r="AL490" s="768"/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225</v>
      </c>
      <c r="BM490" s="857"/>
      <c r="BN490" s="768" t="s">
        <v>408</v>
      </c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渡辺　幹司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>柏木　公一</v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732" t="s">
        <v>445</v>
      </c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在宅:在宅実</v>
      </c>
      <c r="H492" s="809"/>
      <c r="I492" s="813" t="str">
        <f>VLOOKUP($C477,'2025年度(4年後期)'!$B$5:$N$206,COLUMN('2025年度(4年後期)'!$G$5)+1,0)&amp;""</f>
        <v>大講義室</v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感染特論:別途指定
感染演習:別途指定
成育:別途指定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732" t="s">
        <v>395</v>
      </c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65"/>
      <c r="D493" s="867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732" t="s">
        <v>446</v>
      </c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53" t="str">
        <f>VLOOKUP($C477,'2025年度(1年後期)'!$B$5:$N$207,COLUMN('2025年度(1年後期)'!$I$5),0)&amp;""</f>
        <v>中国語</v>
      </c>
      <c r="D494" s="854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助産学実習Ⅱ</v>
      </c>
      <c r="L494" s="824"/>
      <c r="M494" s="822" t="str">
        <f>VLOOKUP($C477,'2025年度(M1後期)'!$B$5:$N$207,COLUMN('2025年度(M1後期)'!$I$5),0)&amp;""</f>
        <v>感染症学特論
感染症学演習
成育看護学特論Ａ－Ⅲ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726"/>
      <c r="V494" s="41"/>
      <c r="Z494" s="807" t="str">
        <f>A494</f>
        <v>４時限（15：10～16：40）</v>
      </c>
      <c r="AA494" s="768" t="s">
        <v>436</v>
      </c>
      <c r="AB494" s="768"/>
      <c r="AC494" s="768"/>
      <c r="AD494" s="768" t="s">
        <v>104</v>
      </c>
      <c r="AE494" s="768"/>
      <c r="AF494" s="768"/>
      <c r="AG494" s="768"/>
      <c r="AH494" s="768"/>
      <c r="AI494" s="768"/>
      <c r="AJ494" s="768"/>
      <c r="AK494" s="768"/>
      <c r="AL494" s="768"/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225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36" t="str">
        <f>IFERROR(VLOOKUP(C494,科目・教員!$A$2:$B$349,2,0),"")</f>
        <v>黄　馨逸</v>
      </c>
      <c r="D495" s="837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726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在宅:在宅実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感染特論:別途指定
感染演習:別途指定
成育:別途指定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726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901" t="s">
        <v>391</v>
      </c>
      <c r="D497" s="902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726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905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中国語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助産学実習Ⅱ</v>
      </c>
      <c r="L498" s="824"/>
      <c r="M498" s="822" t="str">
        <f>VLOOKUP($C477,'2025年度(M1後期)'!$B$5:$N$207,COLUMN('2025年度(M1後期)'!$K$5),0)&amp;""</f>
        <v>感染症学特論
感染症学演習</v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726"/>
      <c r="V498" s="697" t="s">
        <v>94</v>
      </c>
      <c r="Z498" s="807" t="str">
        <f>A498</f>
        <v>５時限（16：50～18：20）</v>
      </c>
      <c r="AA498" s="768" t="s">
        <v>436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386</v>
      </c>
      <c r="BM498" s="857"/>
      <c r="BN498" s="769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黄　馨逸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726"/>
      <c r="V499" s="697" t="s">
        <v>386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>感染特論:別途指定
感染演習:別途指定</v>
      </c>
      <c r="N500" s="809"/>
      <c r="O500" s="814" t="str">
        <f>VLOOKUP($C477,'2025年度(M1後期)'!$B$5:$N$207,COLUMN('2025年度(M1後期)'!$K$5)+1,0)&amp;""</f>
        <v>感染特論:別途指定
感染演習:別途指定</v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726"/>
      <c r="V500" s="697" t="s">
        <v>387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391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727"/>
      <c r="V501" s="698" t="s">
        <v>388</v>
      </c>
      <c r="W501" s="725"/>
      <c r="X501" s="725"/>
      <c r="Y501" s="725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45982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4">
        <f>C502</f>
        <v>45982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加齢と健康AB</v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>助産学実習Ⅱ</v>
      </c>
      <c r="L503" s="794"/>
      <c r="M503" s="793" t="str">
        <f>VLOOKUP($C502,'2025年度(M1後期)'!$B$5:$N$207,COLUMN('2025年度(M1後期)'!$C$5),0)&amp;""</f>
        <v>看護継続教育
長寿看護学演習Ａ－Ⅰ</v>
      </c>
      <c r="N503" s="794"/>
      <c r="O503" s="795" t="str">
        <f>VLOOKUP($C502,'2025年度(M2後期)'!$B$5:$N$207,COLUMN('2025年度(M2後期)'!$C$5),0)&amp;""</f>
        <v>感染管理看護学演習Ａ－Ⅱ
特別研究</v>
      </c>
      <c r="P503" s="796"/>
      <c r="Q503" s="795" t="str">
        <f>VLOOKUP($C502,'2025年度(D1後期)'!$B$5:$N$207,COLUMN('2025年度(D1後期)'!$C$5),0)&amp;""</f>
        <v>精神看護学演習Ｂ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647" t="s">
        <v>161</v>
      </c>
      <c r="V503" s="730" t="s">
        <v>100</v>
      </c>
      <c r="Z503" s="807" t="str">
        <f>A503</f>
        <v xml:space="preserve">１時限（09：20～10：50） </v>
      </c>
      <c r="AA503" s="768" t="s">
        <v>173</v>
      </c>
      <c r="AB503" s="768" t="s">
        <v>173</v>
      </c>
      <c r="AC503" s="768" t="s">
        <v>173</v>
      </c>
      <c r="AD503" s="768" t="s">
        <v>173</v>
      </c>
      <c r="AE503" s="768" t="s">
        <v>173</v>
      </c>
      <c r="AF503" s="768"/>
      <c r="AG503" s="768" t="s">
        <v>169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447</v>
      </c>
      <c r="AX503" s="768"/>
      <c r="AY503" s="768"/>
      <c r="AZ503" s="768" t="s">
        <v>270</v>
      </c>
      <c r="BA503" s="768" t="s">
        <v>148</v>
      </c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647" t="s">
        <v>169</v>
      </c>
      <c r="V504" s="730" t="s">
        <v>381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101･102･103･成人実･在宅実</v>
      </c>
      <c r="D505" s="789"/>
      <c r="E505" s="832" t="str">
        <f>VLOOKUP($C502,'2025年度(2年後期)'!$B$5:$N$207,COLUMN('2025年度(2年後期)'!$C$5)+1,0)&amp;""</f>
        <v>301</v>
      </c>
      <c r="F505" s="833"/>
      <c r="G505" s="790" t="str">
        <f>VLOOKUP($C502,'2025年度(3年後期)'!$B$5:$N$207,COLUMN('2025年度(3年後期)'!$C$5)+1,0)&amp;""</f>
        <v>母性:201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教育:臨床講義室1
長寿:別途指定</v>
      </c>
      <c r="N505" s="789"/>
      <c r="O505" s="790" t="str">
        <f>VLOOKUP($C502,'2025年度(M2後期)'!$B$5:$N$207,COLUMN('2025年度(M2後期)'!$C$5)+1,0)&amp;""</f>
        <v>感染:別途指定</v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647" t="s">
        <v>171</v>
      </c>
      <c r="V505" s="730" t="s">
        <v>143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7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647" t="s">
        <v>172</v>
      </c>
      <c r="V506" s="730" t="s">
        <v>270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>加齢と健康CD</v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助産学実習Ⅱ</v>
      </c>
      <c r="L507" s="794"/>
      <c r="M507" s="805" t="str">
        <f>VLOOKUP($C502,'2025年度(M1後期)'!$B$5:$N$207,COLUMN('2025年度(M1後期)'!$E$5),0)&amp;""</f>
        <v>長寿看護学演習Ａ－Ⅰ</v>
      </c>
      <c r="N507" s="796"/>
      <c r="O507" s="806" t="str">
        <f>VLOOKUP($C502,'2025年度(M2後期)'!$B$5:$N$207,COLUMN('2025年度(M2後期)'!$E$5),0)&amp;""</f>
        <v>感染管理看護学演習Ａ－Ⅱ
特別研究</v>
      </c>
      <c r="P507" s="796"/>
      <c r="Q507" s="806" t="str">
        <f>VLOOKUP($C502,'2025年度(D1後期)'!$B$5:$N$207,COLUMN('2025年度(D1後期)'!$E$5),0)&amp;""</f>
        <v>精神看護学演習Ｂ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754"/>
      <c r="Z507" s="807" t="str">
        <f>A507</f>
        <v>２時限（11：00～12：30）</v>
      </c>
      <c r="AA507" s="768" t="s">
        <v>173</v>
      </c>
      <c r="AB507" s="768" t="s">
        <v>173</v>
      </c>
      <c r="AC507" s="768" t="s">
        <v>173</v>
      </c>
      <c r="AD507" s="768" t="s">
        <v>173</v>
      </c>
      <c r="AE507" s="768" t="s">
        <v>173</v>
      </c>
      <c r="AF507" s="768"/>
      <c r="AG507" s="768" t="s">
        <v>169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447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754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>101･102･103･成人実･在宅実</v>
      </c>
      <c r="D509" s="789"/>
      <c r="E509" s="832" t="str">
        <f>VLOOKUP($C502,'2025年度(2年後期)'!$B$5:$N$207,COLUMN('2025年度(2年後期)'!$E$5)+1,0)&amp;""</f>
        <v>301</v>
      </c>
      <c r="F509" s="833"/>
      <c r="G509" s="790" t="str">
        <f>VLOOKUP($C502,'2025年度(3年後期)'!$B$5:$N$207,COLUMN('2025年度(3年後期)'!$E$5)+1,0)&amp;""</f>
        <v>母性:201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</v>
      </c>
      <c r="N509" s="789"/>
      <c r="O509" s="809" t="str">
        <f>VLOOKUP($C502,'2025年度(M2後期)'!$B$5:$N$207,COLUMN('2025年度(M2後期)'!$E$5)+1,0)&amp;""</f>
        <v>感染:別途指定</v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754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754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726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726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726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726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53" t="str">
        <f>VLOOKUP($C502,'2025年度(1年後期)'!$B$5:$N$207,COLUMN('2025年度(1年後期)'!$G$5),0)&amp;""</f>
        <v>スポーツと健康</v>
      </c>
      <c r="D515" s="854"/>
      <c r="E515" s="823" t="str">
        <f>VLOOKUP($C502,'2025年度(2年後期)'!$B$5:$N$207,COLUMN('2025年度(2年後期)'!$G$5),0)&amp;""</f>
        <v>地域･在宅看護学概論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助産学実習Ⅱ</v>
      </c>
      <c r="L515" s="824"/>
      <c r="M515" s="822" t="str">
        <f>VLOOKUP($C502,'2025年度(M1後期)'!$B$5:$N$207,COLUMN('2025年度(M1後期)'!$G$5),0)&amp;""</f>
        <v>看護統計学</v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595" t="s">
        <v>448</v>
      </c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896"/>
      <c r="AH515" s="896"/>
      <c r="AI515" s="896"/>
      <c r="AJ515" s="896"/>
      <c r="AK515" s="896"/>
      <c r="AL515" s="768"/>
      <c r="AM515" s="768" t="s">
        <v>164</v>
      </c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768" t="s">
        <v>345</v>
      </c>
      <c r="AX515" s="768"/>
      <c r="AY515" s="768"/>
      <c r="AZ515" s="768" t="s">
        <v>438</v>
      </c>
      <c r="BA515" s="768"/>
      <c r="BB515" s="768"/>
      <c r="BC515" s="768"/>
      <c r="BD515" s="768"/>
      <c r="BE515" s="768"/>
      <c r="BF515" s="768" t="s">
        <v>155</v>
      </c>
      <c r="BG515" s="768"/>
      <c r="BH515" s="768"/>
      <c r="BI515" s="768"/>
      <c r="BJ515" s="768"/>
      <c r="BK515" s="857"/>
      <c r="BL515" s="857"/>
      <c r="BM515" s="857"/>
      <c r="BN515" s="768" t="s">
        <v>156</v>
      </c>
      <c r="BO515" s="768" t="s">
        <v>156</v>
      </c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36" t="str">
        <f>IFERROR(VLOOKUP(C515,科目・教員!$A$2:$B$349,2,0),"")</f>
        <v>有賀　雅史</v>
      </c>
      <c r="D516" s="837"/>
      <c r="E516" s="813" t="str">
        <f>IFERROR(VLOOKUP(E515,科目・教員!$A$2:$B$349,2,0),"")</f>
        <v>藤田　淳子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>柏木　公一</v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595" t="s">
        <v>449</v>
      </c>
      <c r="Z516" s="807"/>
      <c r="AA516" s="769"/>
      <c r="AB516" s="769"/>
      <c r="AC516" s="769"/>
      <c r="AD516" s="769"/>
      <c r="AE516" s="769"/>
      <c r="AF516" s="769"/>
      <c r="AG516" s="897"/>
      <c r="AH516" s="897"/>
      <c r="AI516" s="897"/>
      <c r="AJ516" s="897"/>
      <c r="AK516" s="897"/>
      <c r="AL516" s="769"/>
      <c r="AM516" s="769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13" t="str">
        <f>VLOOKUP($C502,'2025年度(2年後期)'!$B$5:$N$207,COLUMN('2025年度(2年後期)'!$G$5)+1,0)&amp;""</f>
        <v>301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>304</v>
      </c>
      <c r="L517" s="814"/>
      <c r="M517" s="825" t="str">
        <f>VLOOKUP($C502,'2025年度(M1後期)'!$B$5:$N$207,COLUMN('2025年度(M1後期)'!$G$5)+1,0)&amp;""</f>
        <v>情報処理室</v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595" t="s">
        <v>450</v>
      </c>
      <c r="Z517" s="807"/>
      <c r="AA517" s="769"/>
      <c r="AB517" s="769"/>
      <c r="AC517" s="769"/>
      <c r="AD517" s="769"/>
      <c r="AE517" s="769"/>
      <c r="AF517" s="769"/>
      <c r="AG517" s="897"/>
      <c r="AH517" s="897"/>
      <c r="AI517" s="897"/>
      <c r="AJ517" s="897"/>
      <c r="AK517" s="897"/>
      <c r="AL517" s="769"/>
      <c r="AM517" s="769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34" t="s">
        <v>157</v>
      </c>
      <c r="D518" s="835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595" t="s">
        <v>451</v>
      </c>
      <c r="Z518" s="808"/>
      <c r="AA518" s="770"/>
      <c r="AB518" s="770"/>
      <c r="AC518" s="770"/>
      <c r="AD518" s="770"/>
      <c r="AE518" s="770"/>
      <c r="AF518" s="770"/>
      <c r="AG518" s="898"/>
      <c r="AH518" s="898"/>
      <c r="AI518" s="898"/>
      <c r="AJ518" s="898"/>
      <c r="AK518" s="898"/>
      <c r="AL518" s="770"/>
      <c r="AM518" s="770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スポーツと健康</v>
      </c>
      <c r="D519" s="854"/>
      <c r="E519" s="879" t="str">
        <f>VLOOKUP($C502,'2025年度(2年後期)'!$B$5:$N$207,COLUMN('2025年度(2年後期)'!$I$5),0)&amp;""</f>
        <v>疾病･病態論Ⅱ
(国立国際医療センター 宮嵜病院長)</v>
      </c>
      <c r="F519" s="854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助産学実習Ⅱ</v>
      </c>
      <c r="L519" s="824"/>
      <c r="M519" s="822" t="str">
        <f>VLOOKUP($C502,'2025年度(M1後期)'!$B$5:$N$207,COLUMN('2025年度(M1後期)'!$I$5),0)&amp;""</f>
        <v>看護統計学</v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595"/>
      <c r="W519" s="755" t="s">
        <v>452</v>
      </c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 t="s">
        <v>453</v>
      </c>
      <c r="AG519" s="896"/>
      <c r="AH519" s="896"/>
      <c r="AI519" s="896"/>
      <c r="AJ519" s="896"/>
      <c r="AK519" s="896"/>
      <c r="AL519" s="768"/>
      <c r="AM519" s="768" t="s">
        <v>164</v>
      </c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57" t="s">
        <v>454</v>
      </c>
      <c r="AX519" s="857" t="s">
        <v>455</v>
      </c>
      <c r="AY519" s="768"/>
      <c r="AZ519" s="768" t="s">
        <v>438</v>
      </c>
      <c r="BA519" s="768"/>
      <c r="BB519" s="768"/>
      <c r="BC519" s="768"/>
      <c r="BD519" s="768"/>
      <c r="BE519" s="768"/>
      <c r="BF519" s="768" t="s">
        <v>155</v>
      </c>
      <c r="BG519" s="768"/>
      <c r="BH519" s="768"/>
      <c r="BI519" s="768"/>
      <c r="BJ519" s="768"/>
      <c r="BK519" s="857"/>
      <c r="BL519" s="857"/>
      <c r="BM519" s="857"/>
      <c r="BN519" s="768" t="s">
        <v>156</v>
      </c>
      <c r="BO519" s="768" t="s">
        <v>156</v>
      </c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有賀　雅史</v>
      </c>
      <c r="D520" s="837"/>
      <c r="E520" s="880" t="str">
        <f>IFERROR(VLOOKUP(E519,科目・教員!$A$2:$B$349,2,0),"")</f>
        <v/>
      </c>
      <c r="F520" s="837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>柏木　公一</v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595"/>
      <c r="W520" s="755" t="s">
        <v>456</v>
      </c>
      <c r="Z520" s="807"/>
      <c r="AA520" s="769"/>
      <c r="AB520" s="769"/>
      <c r="AC520" s="769"/>
      <c r="AD520" s="769"/>
      <c r="AE520" s="769"/>
      <c r="AF520" s="769"/>
      <c r="AG520" s="897"/>
      <c r="AH520" s="897"/>
      <c r="AI520" s="897"/>
      <c r="AJ520" s="897"/>
      <c r="AK520" s="897"/>
      <c r="AL520" s="769"/>
      <c r="AM520" s="769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58"/>
      <c r="AX520" s="858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80" t="str">
        <f>VLOOKUP($C502,'2025年度(2年後期)'!$B$5:$N$207,COLUMN('2025年度(2年後期)'!$I$5)+1,0)&amp;""</f>
        <v>講堂</v>
      </c>
      <c r="F521" s="837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>304</v>
      </c>
      <c r="L521" s="814"/>
      <c r="M521" s="825" t="str">
        <f>VLOOKUP($C502,'2025年度(M1後期)'!$B$5:$N$207,COLUMN('2025年度(M1後期)'!$I$5)+1,0)&amp;""</f>
        <v>情報処理室</v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595"/>
      <c r="W521" s="755" t="s">
        <v>457</v>
      </c>
      <c r="Z521" s="807"/>
      <c r="AA521" s="769"/>
      <c r="AB521" s="769"/>
      <c r="AC521" s="769"/>
      <c r="AD521" s="769"/>
      <c r="AE521" s="769"/>
      <c r="AF521" s="769"/>
      <c r="AG521" s="897"/>
      <c r="AH521" s="897"/>
      <c r="AI521" s="897"/>
      <c r="AJ521" s="897"/>
      <c r="AK521" s="897"/>
      <c r="AL521" s="769"/>
      <c r="AM521" s="769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58"/>
      <c r="AX521" s="858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157</v>
      </c>
      <c r="D522" s="835"/>
      <c r="E522" s="883"/>
      <c r="F522" s="884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595"/>
      <c r="W522" s="755" t="s">
        <v>203</v>
      </c>
      <c r="Z522" s="808"/>
      <c r="AA522" s="770"/>
      <c r="AB522" s="770"/>
      <c r="AC522" s="770"/>
      <c r="AD522" s="770"/>
      <c r="AE522" s="770"/>
      <c r="AF522" s="770"/>
      <c r="AG522" s="898"/>
      <c r="AH522" s="898"/>
      <c r="AI522" s="898"/>
      <c r="AJ522" s="898"/>
      <c r="AK522" s="898"/>
      <c r="AL522" s="770"/>
      <c r="AM522" s="770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59"/>
      <c r="AX522" s="859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脳と行動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助産学実習Ⅱ</v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595"/>
      <c r="W523" s="755" t="s">
        <v>458</v>
      </c>
      <c r="Y523" s="733" t="s">
        <v>97</v>
      </c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896"/>
      <c r="AH523" s="896"/>
      <c r="AI523" s="896"/>
      <c r="AJ523" s="896"/>
      <c r="AK523" s="896"/>
      <c r="AL523" s="768"/>
      <c r="AM523" s="768" t="s">
        <v>164</v>
      </c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57" t="s">
        <v>454</v>
      </c>
      <c r="AX523" s="857" t="s">
        <v>455</v>
      </c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300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田中　健一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595"/>
      <c r="W524" s="755"/>
      <c r="Y524" s="733" t="s">
        <v>300</v>
      </c>
      <c r="Z524" s="807"/>
      <c r="AA524" s="769"/>
      <c r="AB524" s="769"/>
      <c r="AC524" s="769"/>
      <c r="AD524" s="769"/>
      <c r="AE524" s="769"/>
      <c r="AF524" s="769"/>
      <c r="AG524" s="897"/>
      <c r="AH524" s="897"/>
      <c r="AI524" s="897"/>
      <c r="AJ524" s="897"/>
      <c r="AK524" s="897"/>
      <c r="AL524" s="769"/>
      <c r="AM524" s="769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58"/>
      <c r="AX524" s="858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595"/>
      <c r="W525" s="755"/>
      <c r="Y525" s="733" t="s">
        <v>301</v>
      </c>
      <c r="Z525" s="807"/>
      <c r="AA525" s="769"/>
      <c r="AB525" s="769"/>
      <c r="AC525" s="769"/>
      <c r="AD525" s="769"/>
      <c r="AE525" s="769"/>
      <c r="AF525" s="769"/>
      <c r="AG525" s="897"/>
      <c r="AH525" s="897"/>
      <c r="AI525" s="897"/>
      <c r="AJ525" s="897"/>
      <c r="AK525" s="897"/>
      <c r="AL525" s="769"/>
      <c r="AM525" s="769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58"/>
      <c r="AX525" s="858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904"/>
      <c r="D526" s="884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738"/>
      <c r="V526" s="725"/>
      <c r="W526" s="756"/>
      <c r="X526" s="725"/>
      <c r="Y526" s="739"/>
      <c r="Z526" s="808"/>
      <c r="AA526" s="770"/>
      <c r="AB526" s="770"/>
      <c r="AC526" s="770"/>
      <c r="AD526" s="770"/>
      <c r="AE526" s="770"/>
      <c r="AF526" s="770"/>
      <c r="AG526" s="898"/>
      <c r="AH526" s="898"/>
      <c r="AI526" s="898"/>
      <c r="AJ526" s="898"/>
      <c r="AK526" s="898"/>
      <c r="AL526" s="770"/>
      <c r="AM526" s="770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59"/>
      <c r="AX526" s="859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45983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45983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587" t="s">
        <v>459</v>
      </c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559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559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55"/>
      <c r="D531" s="899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559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559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559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559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903"/>
      <c r="J535" s="867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559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559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559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559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559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559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559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559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65"/>
      <c r="D543" s="867"/>
      <c r="E543" s="784"/>
      <c r="F543" s="810"/>
      <c r="G543" s="784"/>
      <c r="H543" s="810"/>
      <c r="I543" s="882"/>
      <c r="J543" s="856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559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559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559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559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65"/>
      <c r="D547" s="867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559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725"/>
      <c r="W551" s="725"/>
      <c r="X551" s="725"/>
      <c r="Y551" s="725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45984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45984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725"/>
      <c r="W576" s="725"/>
      <c r="X576" s="725"/>
      <c r="Y576" s="725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45985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45985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725"/>
      <c r="W601" s="725"/>
      <c r="X601" s="725"/>
      <c r="Y601" s="725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45986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45986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知の探究</v>
      </c>
      <c r="D603" s="796"/>
      <c r="E603" s="795" t="str">
        <f>VLOOKUP($C602,'2025年度(2年後期)'!$B$5:$N$207,COLUMN('2025年度(2年後期)'!$C$5),0)&amp;""</f>
        <v>基礎看護学実習Ⅱ</v>
      </c>
      <c r="F603" s="796"/>
      <c r="G603" s="795" t="str">
        <f>VLOOKUP($C602,'2025年度(3年後期)'!$B$5:$N$207,COLUMN('2025年度(3年後期)'!$C$5),0)&amp;""</f>
        <v>領域別実習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Ｍ論文審査会（1月申請者）</v>
      </c>
      <c r="N603" s="794"/>
      <c r="O603" s="795" t="str">
        <f>VLOOKUP($C602,'2025年度(M2後期)'!$B$5:$N$207,COLUMN('2025年度(M2後期)'!$C$5),0)&amp;""</f>
        <v>Ｍ論文審査会（1月申請者）</v>
      </c>
      <c r="P603" s="796"/>
      <c r="Q603" s="795" t="str">
        <f>VLOOKUP($C602,'2025年度(D1後期)'!$B$5:$N$207,COLUMN('2025年度(D1後期)'!$C$5),0)&amp;""</f>
        <v>Ｍ論文審査会（1月申請者）</v>
      </c>
      <c r="R603" s="796"/>
      <c r="S603" s="806" t="str">
        <f>VLOOKUP($C602,'2025年度(D23後期)'!$B$5:$N$207,COLUMN('2025年度(D23後期)'!$C$5),0)&amp;""</f>
        <v>Ｍ論文審査会（1月申請者）</v>
      </c>
      <c r="T603" s="796"/>
      <c r="U603" s="646" t="s">
        <v>161</v>
      </c>
      <c r="V603" s="728" t="s">
        <v>99</v>
      </c>
      <c r="W603" s="757" t="s">
        <v>444</v>
      </c>
      <c r="X603" s="728" t="s">
        <v>100</v>
      </c>
      <c r="Z603" s="818" t="str">
        <f>A603</f>
        <v xml:space="preserve">１時限（09：20～10：50） </v>
      </c>
      <c r="AA603" s="768" t="s">
        <v>240</v>
      </c>
      <c r="AB603" s="768"/>
      <c r="AC603" s="768"/>
      <c r="AD603" s="768"/>
      <c r="AE603" s="768"/>
      <c r="AF603" s="768"/>
      <c r="AG603" s="768" t="s">
        <v>169</v>
      </c>
      <c r="AH603" s="768"/>
      <c r="AI603" s="768"/>
      <c r="AJ603" s="768"/>
      <c r="AK603" s="768"/>
      <c r="AL603" s="768"/>
      <c r="AM603" s="768" t="s">
        <v>164</v>
      </c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 t="s">
        <v>456</v>
      </c>
      <c r="AX603" s="768" t="s">
        <v>460</v>
      </c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 t="s">
        <v>186</v>
      </c>
      <c r="BK603" s="857" t="s">
        <v>198</v>
      </c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>飯野　京子</v>
      </c>
      <c r="D604" s="789"/>
      <c r="E604" s="790" t="str">
        <f>IFERROR(VLOOKUP(E603,科目・教員!$A$2:$B$349,2,0),"")</f>
        <v>森下　純子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647" t="s">
        <v>169</v>
      </c>
      <c r="V604" s="728" t="s">
        <v>187</v>
      </c>
      <c r="W604" s="757" t="s">
        <v>456</v>
      </c>
      <c r="X604" s="728" t="s">
        <v>199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101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>母性:201</v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647" t="s">
        <v>171</v>
      </c>
      <c r="V605" s="728" t="s">
        <v>186</v>
      </c>
      <c r="W605" s="757" t="s">
        <v>203</v>
      </c>
      <c r="X605" s="728" t="s">
        <v>198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65"/>
      <c r="D606" s="866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647" t="s">
        <v>172</v>
      </c>
      <c r="V606" s="728" t="s">
        <v>69</v>
      </c>
      <c r="W606" s="757" t="s">
        <v>461</v>
      </c>
      <c r="X606" s="728" t="s">
        <v>182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人体の構造と機能Ⅳ</v>
      </c>
      <c r="D607" s="796"/>
      <c r="E607" s="795" t="str">
        <f>VLOOKUP($C602,'2025年度(2年後期)'!$B$5:$N$207,COLUMN('2025年度(2年後期)'!$E$5),0)&amp;""</f>
        <v>基礎看護学実習Ⅱ</v>
      </c>
      <c r="F607" s="796"/>
      <c r="G607" s="795" t="str">
        <f>VLOOKUP($C602,'2025年度(3年後期)'!$B$5:$N$207,COLUMN('2025年度(3年後期)'!$E$5),0)&amp;""</f>
        <v>領域別実習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Ｍ論文審査会（1月申請者）</v>
      </c>
      <c r="N607" s="796"/>
      <c r="O607" s="806" t="str">
        <f>VLOOKUP($C602,'2025年度(M2後期)'!$B$5:$N$207,COLUMN('2025年度(M2後期)'!$E$5),0)&amp;""</f>
        <v>Ｍ論文審査会（1月申請者）</v>
      </c>
      <c r="P607" s="796"/>
      <c r="Q607" s="806" t="str">
        <f>VLOOKUP($C602,'2025年度(D1後期)'!$B$5:$N$207,COLUMN('2025年度(D1後期)'!$E$5),0)&amp;""</f>
        <v>Ｍ論文審査会（1月申請者）</v>
      </c>
      <c r="R607" s="796"/>
      <c r="S607" s="806" t="str">
        <f>VLOOKUP($C602,'2025年度(D23後期)'!$B$5:$N$207,COLUMN('2025年度(D23後期)'!$E$5),0)&amp;""</f>
        <v>Ｍ論文審査会（1月申請者）</v>
      </c>
      <c r="T607" s="796"/>
      <c r="U607" s="726"/>
      <c r="W607" s="757"/>
      <c r="Z607" s="807" t="str">
        <f>A607</f>
        <v>２時限（11：00～12：30）</v>
      </c>
      <c r="AA607" s="768" t="s">
        <v>103</v>
      </c>
      <c r="AB607" s="768"/>
      <c r="AC607" s="768"/>
      <c r="AD607" s="768"/>
      <c r="AE607" s="768"/>
      <c r="AF607" s="768"/>
      <c r="AG607" s="768" t="s">
        <v>169</v>
      </c>
      <c r="AH607" s="768"/>
      <c r="AI607" s="768"/>
      <c r="AJ607" s="768"/>
      <c r="AK607" s="768"/>
      <c r="AL607" s="768"/>
      <c r="AM607" s="768" t="s">
        <v>164</v>
      </c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 t="s">
        <v>456</v>
      </c>
      <c r="AX607" s="857" t="s">
        <v>460</v>
      </c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 t="s">
        <v>186</v>
      </c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本間　典子</v>
      </c>
      <c r="D608" s="789"/>
      <c r="E608" s="790" t="str">
        <f>IFERROR(VLOOKUP(E607,科目・教員!$A$2:$B$349,2,0),"")</f>
        <v>森下　純子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726"/>
      <c r="W608" s="757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858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>母性:201</v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726"/>
      <c r="W609" s="757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858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726"/>
      <c r="W610" s="757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859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726"/>
      <c r="W611" s="757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 t="s">
        <v>456</v>
      </c>
      <c r="AX611" s="857" t="s">
        <v>460</v>
      </c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726"/>
      <c r="W612" s="757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858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726"/>
      <c r="W613" s="757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858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726"/>
      <c r="W614" s="757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859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53" t="str">
        <f>VLOOKUP($C602,'2025年度(1年後期)'!$B$5:$N$207,COLUMN('2025年度(1年後期)'!$G$5),0)&amp;""</f>
        <v>日本人論</v>
      </c>
      <c r="D615" s="854"/>
      <c r="E615" s="823" t="str">
        <f>VLOOKUP($C602,'2025年度(2年後期)'!$B$5:$N$207,COLUMN('2025年度(2年後期)'!$G$5),0)&amp;""</f>
        <v>基礎看護学実習Ⅱ</v>
      </c>
      <c r="F615" s="806"/>
      <c r="G615" s="823" t="str">
        <f>VLOOKUP($C602,'2025年度(3年後期)'!$B$5:$N$207,COLUMN('2025年度(3年後期)'!$G$5),0)&amp;""</f>
        <v>領域別実習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>Ｍ論文審査会（1月申請者）</v>
      </c>
      <c r="N615" s="806"/>
      <c r="O615" s="824" t="str">
        <f>VLOOKUP($C602,'2025年度(M2後期)'!$B$5:$N$207,COLUMN('2025年度(M2後期)'!$G$5),0)&amp;""</f>
        <v>Ｍ論文審査会（1月申請者）</v>
      </c>
      <c r="P615" s="806"/>
      <c r="Q615" s="824" t="str">
        <f>VLOOKUP($C602,'2025年度(D1後期)'!$B$5:$N$207,COLUMN('2025年度(D1後期)'!$G$5),0)&amp;""</f>
        <v>Ｍ論文審査会（1月申請者）</v>
      </c>
      <c r="R615" s="806"/>
      <c r="S615" s="824" t="str">
        <f>VLOOKUP($C602,'2025年度(D23後期)'!$B$5:$N$207,COLUMN('2025年度(D23後期)'!$G$5),0)&amp;""</f>
        <v>Ｍ論文審査会（1月申請者）</v>
      </c>
      <c r="T615" s="806"/>
      <c r="U615" s="726"/>
      <c r="W615" s="757"/>
      <c r="Z615" s="807" t="str">
        <f>A615</f>
        <v>３時限（13：30～15：00）</v>
      </c>
      <c r="AA615" s="768" t="s">
        <v>313</v>
      </c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 t="s">
        <v>164</v>
      </c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 t="s">
        <v>456</v>
      </c>
      <c r="AX615" s="857" t="s">
        <v>460</v>
      </c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36" t="str">
        <f>IFERROR(VLOOKUP(C615,科目・教員!$A$2:$B$349,2,0),"")</f>
        <v>川出　龍一</v>
      </c>
      <c r="D616" s="837"/>
      <c r="E616" s="813" t="str">
        <f>IFERROR(VLOOKUP(E615,科目・教員!$A$2:$B$349,2,0),"")</f>
        <v>森下　純子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726"/>
      <c r="W616" s="757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858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726"/>
      <c r="W617" s="757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858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34" t="s">
        <v>116</v>
      </c>
      <c r="D618" s="835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726"/>
      <c r="W618" s="757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859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53" t="str">
        <f>VLOOKUP($C602,'2025年度(1年後期)'!$B$5:$N$207,COLUMN('2025年度(1年後期)'!$I$5),0)&amp;""</f>
        <v>人体の構造と機能Ⅲ
(桑名先生③)</v>
      </c>
      <c r="D619" s="854"/>
      <c r="E619" s="823" t="str">
        <f>VLOOKUP($C602,'2025年度(2年後期)'!$B$5:$N$207,COLUMN('2025年度(2年後期)'!$I$5),0)&amp;""</f>
        <v>基礎看護学実習Ⅱ</v>
      </c>
      <c r="F619" s="806"/>
      <c r="G619" s="823" t="str">
        <f>VLOOKUP($C602,'2025年度(3年後期)'!$B$5:$N$207,COLUMN('2025年度(3年後期)'!$I$5),0)&amp;""</f>
        <v>領域別実習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>がん看護学演習Ａ－Ⅱ
成育看護学演習Ａ－Ⅰ
感染症学特論
感染症学演習</v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726"/>
      <c r="W619" s="757"/>
      <c r="Z619" s="807" t="str">
        <f>A619</f>
        <v>４時限（15：10～16：40）</v>
      </c>
      <c r="AA619" s="768" t="s">
        <v>75</v>
      </c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 t="s">
        <v>164</v>
      </c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 t="s">
        <v>456</v>
      </c>
      <c r="AX619" s="857" t="s">
        <v>460</v>
      </c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36" t="str">
        <f>IFERROR(VLOOKUP(C619,科目・教員!$A$2:$B$349,2,0),"")</f>
        <v/>
      </c>
      <c r="D620" s="837"/>
      <c r="E620" s="813" t="str">
        <f>IFERROR(VLOOKUP(E619,科目・教員!$A$2:$B$349,2,0),"")</f>
        <v>森下　純子</v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726"/>
      <c r="W620" s="757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858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726"/>
      <c r="W621" s="757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858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34" t="s">
        <v>391</v>
      </c>
      <c r="D622" s="835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726"/>
      <c r="W622" s="757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859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>感染症学特論
感染症学演習</v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726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 t="s">
        <v>164</v>
      </c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857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726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858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726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858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727"/>
      <c r="V626" s="725"/>
      <c r="W626" s="725"/>
      <c r="X626" s="725"/>
      <c r="Y626" s="725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859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45987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45987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疫学・保健統計学Ⅱ</v>
      </c>
      <c r="D628" s="796"/>
      <c r="E628" s="795" t="str">
        <f>VLOOKUP($C627,'2025年度(2年後期)'!$B$5:$N$207,COLUMN('2025年度(2年後期)'!$C$5),0)&amp;""</f>
        <v>基礎看護学実習Ⅱ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>業者模試</v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成育看護学演習Ａ－Ⅳ(母性)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>看護教育学演習Ｂ</v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V628" s="732" t="s">
        <v>100</v>
      </c>
      <c r="W628" s="752" t="s">
        <v>100</v>
      </c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 t="s">
        <v>218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 t="s">
        <v>224</v>
      </c>
      <c r="BJ628" s="768"/>
      <c r="BK628" s="857"/>
      <c r="BL628" s="857" t="s">
        <v>139</v>
      </c>
      <c r="BM628" s="857"/>
      <c r="BN628" s="768" t="s">
        <v>462</v>
      </c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柏木　公一</v>
      </c>
      <c r="D629" s="789"/>
      <c r="E629" s="790" t="str">
        <f>IFERROR(VLOOKUP(E628,科目・教員!$A$2:$B$349,2,0),"")</f>
        <v>森下　純子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V629" s="732" t="s">
        <v>225</v>
      </c>
      <c r="W629" s="752" t="s">
        <v>141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201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>母性:301</v>
      </c>
      <c r="H630" s="789"/>
      <c r="I630" s="790" t="str">
        <f>VLOOKUP($C627,'2025年度(4年後期)'!$B$5:$N$206,COLUMN('2025年度(4年後期)'!$C$5)+1,0)&amp;""</f>
        <v>大講義室</v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成育:別途指定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>別途指定</v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V630" s="732" t="s">
        <v>224</v>
      </c>
      <c r="W630" s="752" t="s">
        <v>139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V631" s="732" t="s">
        <v>86</v>
      </c>
      <c r="W631" s="752" t="s">
        <v>144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ジェンダー論</v>
      </c>
      <c r="D632" s="796"/>
      <c r="E632" s="795" t="str">
        <f>VLOOKUP($C627,'2025年度(2年後期)'!$B$5:$N$207,COLUMN('2025年度(2年後期)'!$E$5),0)&amp;""</f>
        <v>基礎看護学実習Ⅱ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>業者模試</v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成育看護学演習Ａ－Ⅳ(母性)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>看護教育学演習Ｂ</v>
      </c>
      <c r="R632" s="796"/>
      <c r="S632" s="806" t="str">
        <f>VLOOKUP($C627,'2025年度(D23後期)'!$B$5:$N$207,COLUMN('2025年度(D23後期)'!$E$5),0)&amp;""</f>
        <v>特別研究</v>
      </c>
      <c r="T632" s="796"/>
      <c r="U632" s="726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 t="s">
        <v>316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 t="s">
        <v>462</v>
      </c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>小島　優子</v>
      </c>
      <c r="D633" s="789"/>
      <c r="E633" s="790" t="str">
        <f>IFERROR(VLOOKUP(E632,科目・教員!$A$2:$B$349,2,0),"")</f>
        <v>森下　純子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726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201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>母性:301</v>
      </c>
      <c r="H634" s="789"/>
      <c r="I634" s="790" t="str">
        <f>VLOOKUP($C627,'2025年度(4年後期)'!$B$5:$N$206,COLUMN('2025年度(4年後期)'!$E$5)+1,0)&amp;""</f>
        <v>大講義室</v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成育:別途指定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>別途指定</v>
      </c>
      <c r="R634" s="789"/>
      <c r="S634" s="809" t="str">
        <f>VLOOKUP($C627,'2025年度(D23後期)'!$B$5:$N$207,COLUMN('2025年度(D23後期)'!$E$5)+1,0)&amp;""</f>
        <v/>
      </c>
      <c r="T634" s="789"/>
      <c r="U634" s="726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726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726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726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726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726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53" t="str">
        <f>VLOOKUP($C627,'2025年度(1年後期)'!$B$5:$N$207,COLUMN('2025年度(1年後期)'!$G$5),0)&amp;""</f>
        <v>人間と教育</v>
      </c>
      <c r="D640" s="854"/>
      <c r="E640" s="823" t="str">
        <f>VLOOKUP($C627,'2025年度(2年後期)'!$B$5:$N$207,COLUMN('2025年度(2年後期)'!$G$5),0)&amp;""</f>
        <v>基礎看護学実習Ⅱ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>業者模試</v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726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 t="s">
        <v>399</v>
      </c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 t="s">
        <v>462</v>
      </c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36" t="str">
        <f>IFERROR(VLOOKUP(C640,科目・教員!$A$2:$B$349,2,0),"")</f>
        <v>神原　裕子</v>
      </c>
      <c r="D641" s="837"/>
      <c r="E641" s="813" t="str">
        <f>IFERROR(VLOOKUP(E640,科目・教員!$A$2:$B$349,2,0),"")</f>
        <v>森下　純子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726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>大講義室</v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726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34" t="s">
        <v>116</v>
      </c>
      <c r="D643" s="835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726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53" t="str">
        <f>VLOOKUP($C627,'2025年度(1年後期)'!$B$5:$N$207,COLUMN('2025年度(1年後期)'!$I$5),0)&amp;""</f>
        <v>人間と教育</v>
      </c>
      <c r="D644" s="854"/>
      <c r="E644" s="823" t="str">
        <f>VLOOKUP($C627,'2025年度(2年後期)'!$B$5:$N$207,COLUMN('2025年度(2年後期)'!$I$5),0)&amp;""</f>
        <v>基礎看護学実習Ⅱ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>業者模試</v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成人看護学演習Ａ－Ⅰ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726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 t="s">
        <v>399</v>
      </c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 t="s">
        <v>462</v>
      </c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36" t="str">
        <f>IFERROR(VLOOKUP(C644,科目・教員!$A$2:$B$349,2,0),"")</f>
        <v>神原　裕子</v>
      </c>
      <c r="D645" s="837"/>
      <c r="E645" s="813" t="str">
        <f>IFERROR(VLOOKUP(E644,科目・教員!$A$2:$B$349,2,0),"")</f>
        <v>森下　純子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726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>大講義室</v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>別途指定</v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726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34" t="s">
        <v>116</v>
      </c>
      <c r="D647" s="835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726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726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726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726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65"/>
      <c r="D651" s="867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727"/>
      <c r="V651" s="725"/>
      <c r="W651" s="725"/>
      <c r="X651" s="725"/>
      <c r="Y651" s="725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45988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45988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31"/>
      <c r="E653" s="795" t="str">
        <f>VLOOKUP($C652,'2025年度(2年後期)'!$B$5:$N$207,COLUMN('2025年度(2年後期)'!$C$5),0)&amp;""</f>
        <v>基礎看護学実習Ⅱ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災害看護論</v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がん看護学演習Ａ－Ⅰ
感染症学特論
感染症学演習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看護情報・管理学演習Ｂ
長寿看護学演習Ｂ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Z653" s="818" t="str">
        <f>A653</f>
        <v xml:space="preserve">１時限（09：20～10：50） </v>
      </c>
      <c r="AA653" s="768" t="s">
        <v>227</v>
      </c>
      <c r="AB653" s="768"/>
      <c r="AC653" s="768"/>
      <c r="AD653" s="768"/>
      <c r="AE653" s="768"/>
      <c r="AF653" s="768"/>
      <c r="AG653" s="768" t="s">
        <v>169</v>
      </c>
      <c r="AH653" s="768"/>
      <c r="AI653" s="768"/>
      <c r="AJ653" s="768"/>
      <c r="AK653" s="768"/>
      <c r="AL653" s="768"/>
      <c r="AM653" s="768" t="s">
        <v>169</v>
      </c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 t="s">
        <v>463</v>
      </c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ﾊﾟｳﾗ･ﾍﾞﾙｳﾞｧﾝｹﾞﾙ</v>
      </c>
      <c r="D654" s="833"/>
      <c r="E654" s="790" t="str">
        <f>IFERROR(VLOOKUP(E653,科目・教員!$A$2:$B$349,2,0),"")</f>
        <v>森下　純子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須藤　恭子</v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>母性:201･母小実</v>
      </c>
      <c r="H655" s="789"/>
      <c r="I655" s="790" t="str">
        <f>VLOOKUP($C652,'2025年度(4年後期)'!$B$5:$N$206,COLUMN('2025年度(4年後期)'!$C$5)+1,0)&amp;""</f>
        <v>大講義室</v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がん:別途指定
感染特論:別途指定
感染演習:別途指定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情報:別途指定
長寿:別途指定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35"/>
      <c r="E656" s="784"/>
      <c r="F656" s="785"/>
      <c r="G656" s="784"/>
      <c r="H656" s="785"/>
      <c r="I656" s="903"/>
      <c r="J656" s="866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31"/>
      <c r="E657" s="795" t="str">
        <f>VLOOKUP($C652,'2025年度(2年後期)'!$B$5:$N$207,COLUMN('2025年度(2年後期)'!$E$5),0)&amp;""</f>
        <v>基礎看護学実習Ⅱ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災害看護論</v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がん看護学演習Ａ－Ⅰ
感染症学特論
感染症学演習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看護情報・管理学演習Ｂ
長寿看護学演習Ｂ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26"/>
      <c r="Z657" s="807" t="str">
        <f>A657</f>
        <v>２時限（11：00～12：30）</v>
      </c>
      <c r="AA657" s="768" t="s">
        <v>227</v>
      </c>
      <c r="AB657" s="768"/>
      <c r="AC657" s="768"/>
      <c r="AD657" s="768"/>
      <c r="AE657" s="768"/>
      <c r="AF657" s="768"/>
      <c r="AG657" s="768" t="s">
        <v>169</v>
      </c>
      <c r="AH657" s="768"/>
      <c r="AI657" s="768"/>
      <c r="AJ657" s="768"/>
      <c r="AK657" s="768"/>
      <c r="AL657" s="768"/>
      <c r="AM657" s="768" t="s">
        <v>169</v>
      </c>
      <c r="AN657" s="768"/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 t="s">
        <v>131</v>
      </c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 t="s">
        <v>463</v>
      </c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864" t="str">
        <f>IFERROR(VLOOKUP(C657,科目・教員!$A$2:$B$349,2,0),"")</f>
        <v>ﾊﾟｳﾗ･ﾍﾞﾙｳﾞｧﾝｹﾞﾙ</v>
      </c>
      <c r="D658" s="833"/>
      <c r="E658" s="790" t="str">
        <f>IFERROR(VLOOKUP(E657,科目・教員!$A$2:$B$349,2,0),"")</f>
        <v>森下　純子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須藤　恭子</v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26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864" t="str">
        <f>VLOOKUP($C652,'2025年度(1年後期)'!$B$5:$N$207,COLUMN('2025年度(1年後期)'!$E$5)+1,0)&amp;""</f>
        <v>101</v>
      </c>
      <c r="D659" s="833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>母性:201･母小実</v>
      </c>
      <c r="H659" s="789"/>
      <c r="I659" s="790" t="str">
        <f>VLOOKUP($C652,'2025年度(4年後期)'!$B$5:$N$206,COLUMN('2025年度(4年後期)'!$E$5)+1,0)&amp;""</f>
        <v>大講義室</v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がん:別途指定
感染特論:別途指定
感染演習:別途指定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情報:別途指定
長寿:別途指定</v>
      </c>
      <c r="R659" s="789"/>
      <c r="S659" s="809" t="str">
        <f>VLOOKUP($C652,'2025年度(D23後期)'!$B$5:$N$207,COLUMN('2025年度(D23後期)'!$E$5)+1,0)&amp;""</f>
        <v/>
      </c>
      <c r="T659" s="789"/>
      <c r="U659" s="726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34" t="s">
        <v>116</v>
      </c>
      <c r="D660" s="835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26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726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726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726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726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法と社会</v>
      </c>
      <c r="D665" s="806"/>
      <c r="E665" s="823" t="str">
        <f>VLOOKUP($C652,'2025年度(2年後期)'!$B$5:$N$207,COLUMN('2025年度(2年後期)'!$G$5),0)&amp;""</f>
        <v>基礎看護学実習Ⅱ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>看護情報学</v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感染症学特論
感染症学演習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753" t="s">
        <v>252</v>
      </c>
      <c r="Z665" s="807" t="str">
        <f>A665</f>
        <v>３時限（13：30～15：00）</v>
      </c>
      <c r="AA665" s="768" t="s">
        <v>137</v>
      </c>
      <c r="AB665" s="768"/>
      <c r="AC665" s="768"/>
      <c r="AD665" s="768"/>
      <c r="AE665" s="768"/>
      <c r="AF665" s="768"/>
      <c r="AG665" s="768" t="s">
        <v>169</v>
      </c>
      <c r="AH665" s="768"/>
      <c r="AI665" s="768"/>
      <c r="AJ665" s="768"/>
      <c r="AK665" s="768"/>
      <c r="AL665" s="768"/>
      <c r="AM665" s="768" t="s">
        <v>169</v>
      </c>
      <c r="AN665" s="768"/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 t="s">
        <v>253</v>
      </c>
      <c r="BK665" s="857"/>
      <c r="BL665" s="857"/>
      <c r="BM665" s="857"/>
      <c r="BN665" s="768" t="s">
        <v>408</v>
      </c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>渡辺　幹司</v>
      </c>
      <c r="D666" s="809"/>
      <c r="E666" s="813" t="str">
        <f>IFERROR(VLOOKUP(E665,科目・教員!$A$2:$B$349,2,0),"")</f>
        <v>森下　純子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>柏木　公一</v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753" t="s">
        <v>68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101</v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>母性:201･母小実</v>
      </c>
      <c r="H667" s="809"/>
      <c r="I667" s="813" t="str">
        <f>VLOOKUP($C652,'2025年度(4年後期)'!$B$5:$N$206,COLUMN('2025年度(4年後期)'!$G$5)+1,0)&amp;""</f>
        <v>大講義室</v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感染特論:別途指定
感染演習:別途指定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595" t="s">
        <v>253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65"/>
      <c r="D668" s="867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595" t="s">
        <v>69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53" t="str">
        <f>VLOOKUP($C652,'2025年度(1年後期)'!$B$5:$N$207,COLUMN('2025年度(1年後期)'!$I$5),0)&amp;""</f>
        <v>中国語</v>
      </c>
      <c r="D669" s="854"/>
      <c r="E669" s="823" t="str">
        <f>VLOOKUP($C652,'2025年度(2年後期)'!$B$5:$N$207,COLUMN('2025年度(2年後期)'!$I$5),0)&amp;""</f>
        <v>基礎看護学実習Ⅱ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>医療政策学</v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感染症学特論
感染症学演習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595"/>
      <c r="Z669" s="807" t="str">
        <f>A669</f>
        <v>４時限（15：10～16：40）</v>
      </c>
      <c r="AA669" s="768" t="s">
        <v>436</v>
      </c>
      <c r="AB669" s="768"/>
      <c r="AC669" s="768"/>
      <c r="AD669" s="768"/>
      <c r="AE669" s="768"/>
      <c r="AF669" s="768"/>
      <c r="AG669" s="768" t="s">
        <v>169</v>
      </c>
      <c r="AH669" s="768"/>
      <c r="AI669" s="768"/>
      <c r="AJ669" s="768"/>
      <c r="AK669" s="768"/>
      <c r="AL669" s="768"/>
      <c r="AM669" s="768" t="s">
        <v>169</v>
      </c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 t="s">
        <v>253</v>
      </c>
      <c r="BK669" s="857"/>
      <c r="BL669" s="857"/>
      <c r="BM669" s="857"/>
      <c r="BN669" s="768" t="s">
        <v>464</v>
      </c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36" t="str">
        <f>IFERROR(VLOOKUP(C669,科目・教員!$A$2:$B$349,2,0),"")</f>
        <v>黄　馨逸</v>
      </c>
      <c r="D670" s="837"/>
      <c r="E670" s="813" t="str">
        <f>IFERROR(VLOOKUP(E669,科目・教員!$A$2:$B$349,2,0),"")</f>
        <v>森下　純子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>渡辺　幹司</v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595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>母性:201･母小実</v>
      </c>
      <c r="H671" s="809"/>
      <c r="I671" s="813" t="str">
        <f>VLOOKUP($C652,'2025年度(4年後期)'!$B$5:$N$206,COLUMN('2025年度(4年後期)'!$I$5)+1,0)&amp;""</f>
        <v>大講義室</v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感染特論:別途指定
感染演習:別途指定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595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901" t="s">
        <v>391</v>
      </c>
      <c r="D672" s="902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595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53" t="str">
        <f>VLOOKUP($C652,'2025年度(1年後期)'!$B$5:$N$207,COLUMN('2025年度(1年後期)'!$K$5),0)&amp;""</f>
        <v>中国語</v>
      </c>
      <c r="D673" s="854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>看護協会講話(仮)</v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>感染症学特論
感染症学演習</v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726"/>
      <c r="Z673" s="807" t="str">
        <f>A673</f>
        <v>５時限（16：50～18：20）</v>
      </c>
      <c r="AA673" s="768" t="s">
        <v>436</v>
      </c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 t="s">
        <v>465</v>
      </c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36" t="str">
        <f>IFERROR(VLOOKUP(C673,科目・教員!$A$2:$B$349,2,0),"")</f>
        <v>黄　馨逸</v>
      </c>
      <c r="D674" s="837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726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>大講義室</v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>感染特論:別途指定
感染演習:別途指定</v>
      </c>
      <c r="N675" s="809"/>
      <c r="O675" s="814" t="str">
        <f>VLOOKUP($C652,'2025年度(M1後期)'!$B$5:$N$207,COLUMN('2025年度(M1後期)'!$K$5)+1,0)&amp;""</f>
        <v>感染特論:別途指定
感染演習:別途指定</v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726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901" t="s">
        <v>391</v>
      </c>
      <c r="D676" s="902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727"/>
      <c r="V676" s="725"/>
      <c r="W676" s="725"/>
      <c r="X676" s="725"/>
      <c r="Y676" s="725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45989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45989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疾病･病態論Ⅰ</v>
      </c>
      <c r="D678" s="796"/>
      <c r="E678" s="795" t="str">
        <f>VLOOKUP($C677,'2025年度(2年後期)'!$B$5:$N$207,COLUMN('2025年度(2年後期)'!$C$5),0)&amp;""</f>
        <v>基礎看護学実習Ⅱ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総合学習</v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看護継続教育
長寿看護学演習Ａ－Ⅰ</v>
      </c>
      <c r="N678" s="794"/>
      <c r="O678" s="795" t="str">
        <f>VLOOKUP($C677,'2025年度(M2後期)'!$B$5:$N$207,COLUMN('2025年度(M2後期)'!$C$5),0)&amp;""</f>
        <v>感染管理看護学演習Ａ－Ⅱ
特別研究</v>
      </c>
      <c r="P678" s="796"/>
      <c r="Q678" s="795" t="str">
        <f>VLOOKUP($C677,'2025年度(D1後期)'!$B$5:$N$207,COLUMN('2025年度(D1後期)'!$C$5),0)&amp;""</f>
        <v>精神看護学演習Ｂ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758" t="s">
        <v>466</v>
      </c>
      <c r="Y678" s="730" t="s">
        <v>467</v>
      </c>
      <c r="Z678" s="818" t="str">
        <f>A678</f>
        <v xml:space="preserve">１時限（09：20～10：50） </v>
      </c>
      <c r="AA678" s="768" t="s">
        <v>185</v>
      </c>
      <c r="AB678" s="857" t="s">
        <v>468</v>
      </c>
      <c r="AC678" s="768"/>
      <c r="AD678" s="768"/>
      <c r="AE678" s="768" t="s">
        <v>468</v>
      </c>
      <c r="AF678" s="768"/>
      <c r="AG678" s="857" t="s">
        <v>169</v>
      </c>
      <c r="AH678" s="768"/>
      <c r="AI678" s="768"/>
      <c r="AJ678" s="768"/>
      <c r="AK678" s="768"/>
      <c r="AL678" s="768"/>
      <c r="AM678" s="768" t="s">
        <v>169</v>
      </c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469</v>
      </c>
      <c r="AX678" s="768"/>
      <c r="AY678" s="768"/>
      <c r="AZ678" s="768"/>
      <c r="BA678" s="768" t="s">
        <v>148</v>
      </c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 t="s">
        <v>414</v>
      </c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水野　正之</v>
      </c>
      <c r="D679" s="789"/>
      <c r="E679" s="790" t="str">
        <f>IFERROR(VLOOKUP(E678,科目・教員!$A$2:$B$349,2,0),"")</f>
        <v>森下　純子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759" t="s">
        <v>470</v>
      </c>
      <c r="Y679" s="730" t="s">
        <v>471</v>
      </c>
      <c r="Z679" s="807"/>
      <c r="AA679" s="769"/>
      <c r="AB679" s="858"/>
      <c r="AC679" s="769"/>
      <c r="AD679" s="769"/>
      <c r="AE679" s="769"/>
      <c r="AF679" s="769"/>
      <c r="AG679" s="858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>母性:201･母小実</v>
      </c>
      <c r="H680" s="789"/>
      <c r="I680" s="790" t="str">
        <f>VLOOKUP($C677,'2025年度(4年後期)'!$B$5:$N$206,COLUMN('2025年度(4年後期)'!$C$5)+1,0)&amp;""</f>
        <v>大講義室</v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教育:臨床講義室1
長寿:別途指定</v>
      </c>
      <c r="N680" s="789"/>
      <c r="O680" s="790" t="str">
        <f>VLOOKUP($C677,'2025年度(M2後期)'!$B$5:$N$207,COLUMN('2025年度(M2後期)'!$C$5)+1,0)&amp;""</f>
        <v>感染:別途指定</v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760" t="s">
        <v>469</v>
      </c>
      <c r="Y680" s="730" t="s">
        <v>472</v>
      </c>
      <c r="Z680" s="807"/>
      <c r="AA680" s="769"/>
      <c r="AB680" s="858"/>
      <c r="AC680" s="769"/>
      <c r="AD680" s="769"/>
      <c r="AE680" s="769"/>
      <c r="AF680" s="769"/>
      <c r="AG680" s="858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65"/>
      <c r="D681" s="866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760"/>
      <c r="Y681" s="730"/>
      <c r="Z681" s="808"/>
      <c r="AA681" s="770"/>
      <c r="AB681" s="859"/>
      <c r="AC681" s="770"/>
      <c r="AD681" s="770"/>
      <c r="AE681" s="770"/>
      <c r="AF681" s="770"/>
      <c r="AG681" s="859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微生物と人間</v>
      </c>
      <c r="D682" s="796"/>
      <c r="E682" s="795" t="str">
        <f>VLOOKUP($C677,'2025年度(2年後期)'!$B$5:$N$207,COLUMN('2025年度(2年後期)'!$E$5),0)&amp;""</f>
        <v>基礎看護学実習Ⅱ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総合学習</v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</v>
      </c>
      <c r="N682" s="796"/>
      <c r="O682" s="806" t="str">
        <f>VLOOKUP($C677,'2025年度(M2後期)'!$B$5:$N$207,COLUMN('2025年度(M2後期)'!$E$5),0)&amp;""</f>
        <v>感染管理看護学演習Ａ－Ⅱ
特別研究</v>
      </c>
      <c r="P682" s="796"/>
      <c r="Q682" s="806" t="str">
        <f>VLOOKUP($C677,'2025年度(D1後期)'!$B$5:$N$207,COLUMN('2025年度(D1後期)'!$E$5),0)&amp;""</f>
        <v>精神看護学演習Ｂ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61" t="s">
        <v>203</v>
      </c>
      <c r="Y682" s="730" t="s">
        <v>473</v>
      </c>
      <c r="Z682" s="807" t="str">
        <f>A682</f>
        <v>２時限（11：00～12：30）</v>
      </c>
      <c r="AA682" s="768" t="s">
        <v>146</v>
      </c>
      <c r="AB682" s="857" t="s">
        <v>468</v>
      </c>
      <c r="AC682" s="768"/>
      <c r="AD682" s="768"/>
      <c r="AE682" s="857" t="s">
        <v>468</v>
      </c>
      <c r="AF682" s="768"/>
      <c r="AG682" s="768" t="s">
        <v>169</v>
      </c>
      <c r="AH682" s="768"/>
      <c r="AI682" s="768"/>
      <c r="AJ682" s="768"/>
      <c r="AK682" s="768"/>
      <c r="AL682" s="768"/>
      <c r="AM682" s="768" t="s">
        <v>169</v>
      </c>
      <c r="AN682" s="768"/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469</v>
      </c>
      <c r="AX682" s="768"/>
      <c r="AY682" s="768"/>
      <c r="AZ682" s="768"/>
      <c r="BA682" s="768"/>
      <c r="BB682" s="900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 t="s">
        <v>414</v>
      </c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>森下　純子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61" t="s">
        <v>113</v>
      </c>
      <c r="Y683" s="730" t="s">
        <v>474</v>
      </c>
      <c r="Z683" s="807"/>
      <c r="AA683" s="769"/>
      <c r="AB683" s="858"/>
      <c r="AC683" s="769"/>
      <c r="AD683" s="769"/>
      <c r="AE683" s="858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>母性:201･母小実</v>
      </c>
      <c r="H684" s="789"/>
      <c r="I684" s="790" t="str">
        <f>VLOOKUP($C677,'2025年度(4年後期)'!$B$5:$N$206,COLUMN('2025年度(4年後期)'!$E$5)+1,0)&amp;""</f>
        <v>大講義室</v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</v>
      </c>
      <c r="N684" s="789"/>
      <c r="O684" s="809" t="str">
        <f>VLOOKUP($C677,'2025年度(M2後期)'!$B$5:$N$207,COLUMN('2025年度(M2後期)'!$E$5)+1,0)&amp;""</f>
        <v>感染:別途指定</v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762"/>
      <c r="Y684" s="730"/>
      <c r="Z684" s="807"/>
      <c r="AA684" s="769"/>
      <c r="AB684" s="858"/>
      <c r="AC684" s="769"/>
      <c r="AD684" s="769"/>
      <c r="AE684" s="858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62"/>
      <c r="Y685" s="730" t="s">
        <v>136</v>
      </c>
      <c r="Z685" s="808"/>
      <c r="AA685" s="770"/>
      <c r="AB685" s="859"/>
      <c r="AC685" s="770"/>
      <c r="AD685" s="770"/>
      <c r="AE685" s="859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26"/>
      <c r="Y686" s="730"/>
      <c r="Z686" s="807" t="str">
        <f>A686</f>
        <v>昼休み（12：30～13：30）</v>
      </c>
      <c r="AA686" s="768"/>
      <c r="AB686" s="857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26"/>
      <c r="Y687" s="730"/>
      <c r="Z687" s="807"/>
      <c r="AA687" s="769"/>
      <c r="AB687" s="858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26"/>
      <c r="Y688" s="730"/>
      <c r="Z688" s="807"/>
      <c r="AA688" s="769"/>
      <c r="AB688" s="858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26"/>
      <c r="Y689" s="730"/>
      <c r="Z689" s="808"/>
      <c r="AA689" s="770"/>
      <c r="AB689" s="859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53" t="str">
        <f>VLOOKUP($C677,'2025年度(1年後期)'!$B$5:$N$207,COLUMN('2025年度(1年後期)'!$G$5),0)&amp;""</f>
        <v>スポーツと健康</v>
      </c>
      <c r="D690" s="854"/>
      <c r="E690" s="823" t="str">
        <f>VLOOKUP($C677,'2025年度(2年後期)'!$B$5:$N$207,COLUMN('2025年度(2年後期)'!$G$5),0)&amp;""</f>
        <v>基礎看護学実習Ⅱ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754"/>
      <c r="Y690" s="730"/>
      <c r="Z690" s="807" t="str">
        <f>A690</f>
        <v>３時限（13：30～15：00）</v>
      </c>
      <c r="AA690" s="768"/>
      <c r="AB690" s="857" t="s">
        <v>468</v>
      </c>
      <c r="AC690" s="768"/>
      <c r="AD690" s="768"/>
      <c r="AE690" s="857" t="s">
        <v>468</v>
      </c>
      <c r="AF690" s="768"/>
      <c r="AG690" s="768" t="s">
        <v>169</v>
      </c>
      <c r="AH690" s="768"/>
      <c r="AI690" s="768"/>
      <c r="AJ690" s="768"/>
      <c r="AK690" s="768"/>
      <c r="AL690" s="768"/>
      <c r="AM690" s="768" t="s">
        <v>169</v>
      </c>
      <c r="AN690" s="768"/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 t="s">
        <v>156</v>
      </c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36" t="str">
        <f>IFERROR(VLOOKUP(C690,科目・教員!$A$2:$B$349,2,0),"")</f>
        <v>有賀　雅史</v>
      </c>
      <c r="D691" s="837"/>
      <c r="E691" s="813" t="str">
        <f>IFERROR(VLOOKUP(E690,科目・教員!$A$2:$B$349,2,0),"")</f>
        <v>森下　純子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754"/>
      <c r="Y691" s="730"/>
      <c r="Z691" s="807"/>
      <c r="AA691" s="769"/>
      <c r="AB691" s="858"/>
      <c r="AC691" s="769"/>
      <c r="AD691" s="769"/>
      <c r="AE691" s="858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>母性:201･母小実</v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754"/>
      <c r="Y692" s="730"/>
      <c r="Z692" s="807"/>
      <c r="AA692" s="769"/>
      <c r="AB692" s="858"/>
      <c r="AC692" s="769"/>
      <c r="AD692" s="769"/>
      <c r="AE692" s="858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34" t="s">
        <v>157</v>
      </c>
      <c r="D693" s="835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754"/>
      <c r="Y693" s="730"/>
      <c r="Z693" s="808"/>
      <c r="AA693" s="770"/>
      <c r="AB693" s="859"/>
      <c r="AC693" s="770"/>
      <c r="AD693" s="770"/>
      <c r="AE693" s="859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保健行動論</v>
      </c>
      <c r="D694" s="806"/>
      <c r="E694" s="823" t="str">
        <f>VLOOKUP($C677,'2025年度(2年後期)'!$B$5:$N$207,COLUMN('2025年度(2年後期)'!$I$5),0)&amp;""</f>
        <v>基礎看護学実習Ⅱ</v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79" t="str">
        <f>VLOOKUP($C677,'2025年度(4年後期)'!$B$5:$N$206,COLUMN('2025年度(4年後期)'!$I$5),0)&amp;""</f>
        <v>科学技術と医療(石原美弥先生)</v>
      </c>
      <c r="J694" s="854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595" t="s">
        <v>81</v>
      </c>
      <c r="Y694" s="730"/>
      <c r="Z694" s="807" t="str">
        <f>A694</f>
        <v>４時限（15：10～16：40）</v>
      </c>
      <c r="AA694" s="768"/>
      <c r="AB694" s="857" t="s">
        <v>468</v>
      </c>
      <c r="AC694" s="768"/>
      <c r="AD694" s="768"/>
      <c r="AE694" s="857" t="s">
        <v>468</v>
      </c>
      <c r="AF694" s="768"/>
      <c r="AG694" s="768" t="s">
        <v>169</v>
      </c>
      <c r="AH694" s="768"/>
      <c r="AI694" s="768"/>
      <c r="AJ694" s="768"/>
      <c r="AK694" s="768"/>
      <c r="AL694" s="768"/>
      <c r="AM694" s="768" t="s">
        <v>169</v>
      </c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 t="s">
        <v>475</v>
      </c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 t="s">
        <v>273</v>
      </c>
      <c r="BJ694" s="768"/>
      <c r="BK694" s="857"/>
      <c r="BL694" s="857"/>
      <c r="BM694" s="857"/>
      <c r="BN694" s="768" t="s">
        <v>476</v>
      </c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>藤澤　雄太</v>
      </c>
      <c r="D695" s="809"/>
      <c r="E695" s="813" t="str">
        <f>IFERROR(VLOOKUP(E694,科目・教員!$A$2:$B$349,2,0),"")</f>
        <v>森下　純子</v>
      </c>
      <c r="F695" s="809"/>
      <c r="G695" s="813" t="str">
        <f>IFERROR(VLOOKUP(G694,科目・教員!$A$2:$B$349,2,0),"")</f>
        <v/>
      </c>
      <c r="H695" s="809"/>
      <c r="I695" s="880" t="str">
        <f>IFERROR(VLOOKUP(I694,科目・教員!$A$2:$B$349,2,0),"")</f>
        <v/>
      </c>
      <c r="J695" s="837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595" t="s">
        <v>275</v>
      </c>
      <c r="Y695" s="730"/>
      <c r="Z695" s="807"/>
      <c r="AA695" s="769"/>
      <c r="AB695" s="858"/>
      <c r="AC695" s="769"/>
      <c r="AD695" s="769"/>
      <c r="AE695" s="858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大講義室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>母性:201･母小実</v>
      </c>
      <c r="H696" s="809"/>
      <c r="I696" s="880" t="str">
        <f>VLOOKUP($C677,'2025年度(4年後期)'!$B$5:$N$206,COLUMN('2025年度(4年後期)'!$I$5)+1,0)&amp;""</f>
        <v>301
又は
リアルタイム</v>
      </c>
      <c r="J696" s="837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595" t="s">
        <v>273</v>
      </c>
      <c r="Y696" s="730"/>
      <c r="Z696" s="807"/>
      <c r="AA696" s="769"/>
      <c r="AB696" s="858"/>
      <c r="AC696" s="769"/>
      <c r="AD696" s="769"/>
      <c r="AE696" s="858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55"/>
      <c r="D697" s="856"/>
      <c r="E697" s="784"/>
      <c r="F697" s="810"/>
      <c r="G697" s="784"/>
      <c r="H697" s="810"/>
      <c r="I697" s="860" t="s">
        <v>116</v>
      </c>
      <c r="J697" s="835"/>
      <c r="K697" s="786"/>
      <c r="L697" s="786"/>
      <c r="M697" s="812"/>
      <c r="N697" s="810"/>
      <c r="O697" s="786"/>
      <c r="P697" s="810"/>
      <c r="Q697" s="786"/>
      <c r="R697" s="810"/>
      <c r="S697" s="786"/>
      <c r="T697" s="786"/>
      <c r="U697" s="763" t="s">
        <v>86</v>
      </c>
      <c r="Y697" s="730"/>
      <c r="Z697" s="808"/>
      <c r="AA697" s="770"/>
      <c r="AB697" s="859"/>
      <c r="AC697" s="770"/>
      <c r="AD697" s="770"/>
      <c r="AE697" s="859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脳と行動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732" t="s">
        <v>94</v>
      </c>
      <c r="V698" s="726"/>
      <c r="X698" s="733" t="s">
        <v>97</v>
      </c>
      <c r="Y698" s="730"/>
      <c r="Z698" s="807" t="str">
        <f>A698</f>
        <v>５時限（16：50～18：20）</v>
      </c>
      <c r="AA698" s="768"/>
      <c r="AB698" s="857" t="s">
        <v>468</v>
      </c>
      <c r="AC698" s="768"/>
      <c r="AD698" s="768"/>
      <c r="AE698" s="857" t="s">
        <v>468</v>
      </c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139</v>
      </c>
      <c r="BK698" s="857"/>
      <c r="BL698" s="857"/>
      <c r="BM698" s="857"/>
      <c r="BN698" s="768"/>
      <c r="BO698" s="768" t="s">
        <v>300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>田中　健一</v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732" t="s">
        <v>141</v>
      </c>
      <c r="V699" s="726"/>
      <c r="X699" s="733" t="s">
        <v>300</v>
      </c>
      <c r="Y699" s="730"/>
      <c r="Z699" s="807"/>
      <c r="AA699" s="769"/>
      <c r="AB699" s="858"/>
      <c r="AC699" s="769"/>
      <c r="AD699" s="769"/>
      <c r="AE699" s="858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オンデマンド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732" t="s">
        <v>139</v>
      </c>
      <c r="V700" s="726"/>
      <c r="X700" s="733" t="s">
        <v>301</v>
      </c>
      <c r="Y700" s="730"/>
      <c r="Z700" s="807"/>
      <c r="AA700" s="769"/>
      <c r="AB700" s="858"/>
      <c r="AC700" s="769"/>
      <c r="AD700" s="769"/>
      <c r="AE700" s="858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744" t="s">
        <v>69</v>
      </c>
      <c r="V701" s="764"/>
      <c r="W701" s="725"/>
      <c r="X701" s="739"/>
      <c r="Y701" s="765"/>
      <c r="Z701" s="808"/>
      <c r="AA701" s="770"/>
      <c r="AB701" s="859"/>
      <c r="AC701" s="770"/>
      <c r="AD701" s="770"/>
      <c r="AE701" s="859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45990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45990</v>
      </c>
      <c r="V702" s="889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55"/>
      <c r="D706" s="899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726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26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726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2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726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726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726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726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726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726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726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726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726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726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726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726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726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726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726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727"/>
      <c r="V726" s="725"/>
      <c r="W726" s="725"/>
      <c r="X726" s="725"/>
      <c r="Y726" s="725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45991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45991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726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26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726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726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726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726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726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726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726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726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726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726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726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726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726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726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726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726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726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27"/>
      <c r="V751" s="725"/>
      <c r="W751" s="725"/>
      <c r="X751" s="725"/>
      <c r="Y751" s="725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51" zoomScale="90" zoomScaleNormal="90" zoomScaleSheetLayoutView="90" workbookViewId="0">
      <selection activeCell="I243" sqref="I243:J2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45992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45992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45992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71">
        <f>C2</f>
        <v>45992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31"/>
      <c r="E3" s="795" t="str">
        <f>VLOOKUP($C2,'2025年度(2年後期)'!$B$5:$N$207,COLUMN('2025年度(2年後期)'!$C$5),0)&amp;""</f>
        <v>基礎看護学実習Ⅱ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>政策医療看護倫理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>特別研究</v>
      </c>
      <c r="T3" s="796"/>
      <c r="U3" s="645" t="s">
        <v>477</v>
      </c>
      <c r="Z3" s="818" t="str">
        <f>A3</f>
        <v xml:space="preserve">１時限（09：20～10：50） </v>
      </c>
      <c r="AA3" s="768" t="s">
        <v>162</v>
      </c>
      <c r="AB3" s="768"/>
      <c r="AC3" s="768"/>
      <c r="AD3" s="768"/>
      <c r="AE3" s="768"/>
      <c r="AF3" s="768"/>
      <c r="AG3" s="768" t="s">
        <v>169</v>
      </c>
      <c r="AH3" s="768"/>
      <c r="AI3" s="768"/>
      <c r="AJ3" s="768"/>
      <c r="AK3" s="768"/>
      <c r="AL3" s="768"/>
      <c r="AM3" s="768" t="s">
        <v>169</v>
      </c>
      <c r="AN3" s="768"/>
      <c r="AO3" s="768"/>
      <c r="AP3" s="768"/>
      <c r="AQ3" s="768"/>
      <c r="AR3" s="768"/>
      <c r="AS3" s="768"/>
      <c r="AT3" s="768"/>
      <c r="AU3" s="768"/>
      <c r="AV3" s="768" t="s">
        <v>203</v>
      </c>
      <c r="AW3" s="768" t="s">
        <v>478</v>
      </c>
      <c r="AX3" s="768"/>
      <c r="AY3" s="768"/>
      <c r="AZ3" s="768"/>
      <c r="BA3" s="768" t="s">
        <v>166</v>
      </c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864" t="str">
        <f>IFERROR(VLOOKUP(C3,科目・教員!$A$2:$B$349,2,0),"")</f>
        <v>松本　聡子</v>
      </c>
      <c r="D4" s="833"/>
      <c r="E4" s="790" t="str">
        <f>IFERROR(VLOOKUP(E3,科目・教員!$A$2:$B$349,2,0),"")</f>
        <v>森下　純子</v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>来生　奈巳子</v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645" t="s">
        <v>113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864" t="str">
        <f>VLOOKUP($C2,'2025年度(1年後期)'!$B$5:$N$207,COLUMN('2025年度(1年後期)'!$C$5)+1,0)&amp;""</f>
        <v>101</v>
      </c>
      <c r="D5" s="833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>母性:201･母小実</v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臨床講義室1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645" t="s">
        <v>203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34" t="s">
        <v>116</v>
      </c>
      <c r="D6" s="861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645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微生物と人間</v>
      </c>
      <c r="D7" s="796"/>
      <c r="E7" s="795" t="str">
        <f>VLOOKUP($C2,'2025年度(2年後期)'!$B$5:$N$207,COLUMN('2025年度(2年後期)'!$E$5),0)&amp;""</f>
        <v>基礎看護学実習Ⅱ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>政策医療看護論Ⅱ</v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>政策医療看護倫理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>特別研究</v>
      </c>
      <c r="T7" s="796"/>
      <c r="U7" s="643" t="s">
        <v>479</v>
      </c>
      <c r="Z7" s="807" t="str">
        <f>A7</f>
        <v>２時限（11：00～12：30）</v>
      </c>
      <c r="AA7" s="768" t="s">
        <v>146</v>
      </c>
      <c r="AB7" s="768"/>
      <c r="AC7" s="768"/>
      <c r="AD7" s="768"/>
      <c r="AE7" s="768"/>
      <c r="AF7" s="768"/>
      <c r="AG7" s="768" t="s">
        <v>169</v>
      </c>
      <c r="AH7" s="768"/>
      <c r="AI7" s="768"/>
      <c r="AJ7" s="768"/>
      <c r="AK7" s="768"/>
      <c r="AL7" s="768"/>
      <c r="AM7" s="768" t="s">
        <v>169</v>
      </c>
      <c r="AN7" s="768"/>
      <c r="AO7" s="768"/>
      <c r="AP7" s="768"/>
      <c r="AQ7" s="768"/>
      <c r="AR7" s="768"/>
      <c r="AS7" s="768"/>
      <c r="AT7" s="768"/>
      <c r="AU7" s="768"/>
      <c r="AV7" s="768" t="s">
        <v>203</v>
      </c>
      <c r="AW7" s="768" t="s">
        <v>478</v>
      </c>
      <c r="AX7" s="768"/>
      <c r="AY7" s="768"/>
      <c r="AZ7" s="768"/>
      <c r="BA7" s="768" t="s">
        <v>166</v>
      </c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 t="s">
        <v>406</v>
      </c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>森　那美子</v>
      </c>
      <c r="D8" s="789"/>
      <c r="E8" s="790" t="str">
        <f>IFERROR(VLOOKUP(E7,科目・教員!$A$2:$B$349,2,0),"")</f>
        <v>森下　純子</v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>飯野　京子</v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>来生　奈巳子</v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43" t="s">
        <v>113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101</v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>母性:201･母小実</v>
      </c>
      <c r="H9" s="789"/>
      <c r="I9" s="790" t="str">
        <f>VLOOKUP($C2,'2025年度(4年後期)'!$B$5:$N$206,COLUMN('2025年度(4年後期)'!$E$5)+1,0)&amp;""</f>
        <v>大講義室</v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臨床講義室1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U9" s="643" t="s">
        <v>203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43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U11" s="643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 t="s">
        <v>203</v>
      </c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U12" s="643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U13" s="643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U14" s="643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知の探究</v>
      </c>
      <c r="D15" s="806"/>
      <c r="E15" s="823" t="str">
        <f>VLOOKUP($C2,'2025年度(2年後期)'!$B$5:$N$207,COLUMN('2025年度(2年後期)'!$G$5),0)&amp;""</f>
        <v>基礎看護学実習Ⅱ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>医療政策学</v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>看護理論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480</v>
      </c>
      <c r="Y15" s="610" t="s">
        <v>481</v>
      </c>
      <c r="Z15" s="807" t="str">
        <f>A15</f>
        <v>３時限（13：30～15：00）</v>
      </c>
      <c r="AA15" s="768" t="s">
        <v>240</v>
      </c>
      <c r="AB15" s="768"/>
      <c r="AC15" s="768"/>
      <c r="AD15" s="896"/>
      <c r="AE15" s="768"/>
      <c r="AF15" s="768"/>
      <c r="AG15" s="768" t="s">
        <v>169</v>
      </c>
      <c r="AH15" s="768"/>
      <c r="AI15" s="768"/>
      <c r="AJ15" s="768"/>
      <c r="AK15" s="768"/>
      <c r="AL15" s="768"/>
      <c r="AM15" s="768" t="s">
        <v>169</v>
      </c>
      <c r="AN15" s="768"/>
      <c r="AO15" s="768"/>
      <c r="AP15" s="768"/>
      <c r="AQ15" s="768"/>
      <c r="AR15" s="768"/>
      <c r="AS15" s="768"/>
      <c r="AT15" s="768"/>
      <c r="AU15" s="768"/>
      <c r="AV15" s="768" t="s">
        <v>203</v>
      </c>
      <c r="AW15" s="768" t="s">
        <v>482</v>
      </c>
      <c r="AX15" s="768"/>
      <c r="AY15" s="768"/>
      <c r="AZ15" s="768"/>
      <c r="BA15" s="768" t="s">
        <v>176</v>
      </c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 t="s">
        <v>464</v>
      </c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飯野　京子</v>
      </c>
      <c r="D16" s="809"/>
      <c r="E16" s="813" t="str">
        <f>IFERROR(VLOOKUP(E15,科目・教員!$A$2:$B$349,2,0),"")</f>
        <v>森下　純子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>渡辺　幹司</v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>亀岡　智美</v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113</v>
      </c>
      <c r="Y16" s="612" t="s">
        <v>483</v>
      </c>
      <c r="Z16" s="807"/>
      <c r="AA16" s="769"/>
      <c r="AB16" s="769"/>
      <c r="AC16" s="769"/>
      <c r="AD16" s="897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>母性:201･母小実</v>
      </c>
      <c r="H17" s="809"/>
      <c r="I17" s="813" t="str">
        <f>VLOOKUP($C2,'2025年度(4年後期)'!$B$5:$N$206,COLUMN('2025年度(4年後期)'!$G$5)+1,0)&amp;""</f>
        <v>大講義室</v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臨床講義室1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203</v>
      </c>
      <c r="Y17" s="611" t="s">
        <v>484</v>
      </c>
      <c r="Z17" s="807"/>
      <c r="AA17" s="769"/>
      <c r="AB17" s="769"/>
      <c r="AC17" s="769"/>
      <c r="AD17" s="897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55"/>
      <c r="D18" s="856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/>
      <c r="Y18" s="611" t="s">
        <v>485</v>
      </c>
      <c r="Z18" s="808"/>
      <c r="AA18" s="770"/>
      <c r="AB18" s="770"/>
      <c r="AC18" s="770"/>
      <c r="AD18" s="898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保健行動論</v>
      </c>
      <c r="D19" s="806"/>
      <c r="E19" s="823" t="str">
        <f>VLOOKUP($C2,'2025年度(2年後期)'!$B$5:$N$207,COLUMN('2025年度(2年後期)'!$I$5),0)&amp;""</f>
        <v>基礎看護学実習Ⅱ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>看護協会講話(仮)</v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>看護理論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Y19" s="612" t="s">
        <v>486</v>
      </c>
      <c r="Z19" s="807" t="str">
        <f>A19</f>
        <v>４時限（15：10～16：40）</v>
      </c>
      <c r="AA19" s="768" t="s">
        <v>476</v>
      </c>
      <c r="AB19" s="768"/>
      <c r="AC19" s="768"/>
      <c r="AD19" s="896"/>
      <c r="AE19" s="768"/>
      <c r="AF19" s="768"/>
      <c r="AG19" s="768" t="s">
        <v>169</v>
      </c>
      <c r="AH19" s="768"/>
      <c r="AI19" s="768"/>
      <c r="AJ19" s="768"/>
      <c r="AK19" s="768"/>
      <c r="AL19" s="768"/>
      <c r="AM19" s="768" t="s">
        <v>169</v>
      </c>
      <c r="AN19" s="768"/>
      <c r="AO19" s="768"/>
      <c r="AP19" s="768"/>
      <c r="AQ19" s="768"/>
      <c r="AR19" s="768"/>
      <c r="AS19" s="768"/>
      <c r="AT19" s="768"/>
      <c r="AU19" s="768"/>
      <c r="AV19" s="768" t="s">
        <v>203</v>
      </c>
      <c r="AW19" s="768"/>
      <c r="AX19" s="768"/>
      <c r="AY19" s="768"/>
      <c r="AZ19" s="768"/>
      <c r="BA19" s="768" t="s">
        <v>176</v>
      </c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 t="s">
        <v>465</v>
      </c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>藤澤　雄太</v>
      </c>
      <c r="D20" s="809"/>
      <c r="E20" s="813" t="str">
        <f>IFERROR(VLOOKUP(E19,科目・教員!$A$2:$B$349,2,0),"")</f>
        <v>森下　純子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>亀岡　智美</v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Y20" s="582"/>
      <c r="Z20" s="807"/>
      <c r="AA20" s="769"/>
      <c r="AB20" s="769"/>
      <c r="AC20" s="769"/>
      <c r="AD20" s="897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>母性:201･母小実</v>
      </c>
      <c r="H21" s="809"/>
      <c r="I21" s="813" t="str">
        <f>VLOOKUP($C2,'2025年度(4年後期)'!$B$5:$N$206,COLUMN('2025年度(4年後期)'!$I$5)+1,0)&amp;""</f>
        <v>大講義室</v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臨床講義室1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Y21" s="582"/>
      <c r="Z21" s="807"/>
      <c r="AA21" s="769"/>
      <c r="AB21" s="769"/>
      <c r="AC21" s="769"/>
      <c r="AD21" s="897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55"/>
      <c r="D22" s="856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Y22" s="582"/>
      <c r="Z22" s="808"/>
      <c r="AA22" s="770"/>
      <c r="AB22" s="770"/>
      <c r="AC22" s="770"/>
      <c r="AD22" s="898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Y23" s="582"/>
      <c r="Z23" s="807" t="str">
        <f>A23</f>
        <v>５時限（16：50～18：20）</v>
      </c>
      <c r="AA23" s="768"/>
      <c r="AB23" s="768"/>
      <c r="AC23" s="768"/>
      <c r="AD23" s="896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 t="s">
        <v>203</v>
      </c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Y24" s="582"/>
      <c r="Z24" s="807"/>
      <c r="AA24" s="769"/>
      <c r="AB24" s="769"/>
      <c r="AC24" s="769"/>
      <c r="AD24" s="897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Y25" s="582"/>
      <c r="Z25" s="807"/>
      <c r="AA25" s="769"/>
      <c r="AB25" s="769"/>
      <c r="AC25" s="769"/>
      <c r="AD25" s="897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593"/>
      <c r="Z26" s="808"/>
      <c r="AA26" s="770"/>
      <c r="AB26" s="770"/>
      <c r="AC26" s="770"/>
      <c r="AD26" s="898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45993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45993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31"/>
      <c r="E28" s="795" t="str">
        <f>VLOOKUP($C27,'2025年度(2年後期)'!$B$5:$N$207,COLUMN('2025年度(2年後期)'!$C$5),0)&amp;""</f>
        <v>基礎看護学実習Ⅱ</v>
      </c>
      <c r="F28" s="796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成育看護学演習Ｂ
感染管理看護学演習Ｂ
成人看護学演習Ｂ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13"/>
      <c r="V28" s="634" t="s">
        <v>99</v>
      </c>
      <c r="W28" s="596" t="s">
        <v>207</v>
      </c>
      <c r="Z28" s="818" t="str">
        <f>A28</f>
        <v xml:space="preserve">１時限（09：20～10：50） </v>
      </c>
      <c r="AA28" s="768" t="s">
        <v>313</v>
      </c>
      <c r="AB28" s="768"/>
      <c r="AC28" s="768"/>
      <c r="AD28" s="768"/>
      <c r="AE28" s="768"/>
      <c r="AF28" s="768"/>
      <c r="AG28" s="768" t="s">
        <v>169</v>
      </c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/>
      <c r="AX28" s="768"/>
      <c r="AY28" s="768"/>
      <c r="AZ28" s="768"/>
      <c r="BA28" s="768" t="s">
        <v>266</v>
      </c>
      <c r="BB28" s="768"/>
      <c r="BC28" s="768"/>
      <c r="BD28" s="768"/>
      <c r="BE28" s="768"/>
      <c r="BF28" s="768"/>
      <c r="BG28" s="768"/>
      <c r="BH28" s="768"/>
      <c r="BI28" s="768"/>
      <c r="BJ28" s="768" t="s">
        <v>186</v>
      </c>
      <c r="BK28" s="857"/>
      <c r="BL28" s="857" t="s">
        <v>225</v>
      </c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864" t="str">
        <f>IFERROR(VLOOKUP(C28,科目・教員!$A$2:$B$349,2,0),"")</f>
        <v>川出　龍一</v>
      </c>
      <c r="D29" s="833"/>
      <c r="E29" s="790" t="str">
        <f>IFERROR(VLOOKUP(E28,科目・教員!$A$2:$B$349,2,0),"")</f>
        <v>森下　純子</v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V29" s="634" t="s">
        <v>187</v>
      </c>
      <c r="W29" s="596" t="s">
        <v>225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864" t="str">
        <f>VLOOKUP($C27,'2025年度(1年後期)'!$B$5:$N$207,COLUMN('2025年度(1年後期)'!$C$5)+1,0)&amp;""</f>
        <v>101</v>
      </c>
      <c r="D30" s="833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母性:201･母小実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成育:別途指定
感染:別途指定
成人:別途指定</v>
      </c>
      <c r="R30" s="789"/>
      <c r="S30" s="809" t="str">
        <f>VLOOKUP($C27,'2025年度(D23後期)'!$B$5:$N$207,COLUMN('2025年度(D23後期)'!$C$5)+1,0)&amp;""</f>
        <v/>
      </c>
      <c r="T30" s="789"/>
      <c r="U30" s="13"/>
      <c r="V30" s="634" t="s">
        <v>186</v>
      </c>
      <c r="W30" s="596" t="s">
        <v>239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901" t="s">
        <v>116</v>
      </c>
      <c r="D31" s="931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V31" s="634" t="s">
        <v>69</v>
      </c>
      <c r="W31" s="596" t="s">
        <v>42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ジェンダー論</v>
      </c>
      <c r="D32" s="796"/>
      <c r="E32" s="795" t="str">
        <f>VLOOKUP($C27,'2025年度(2年後期)'!$B$5:$N$207,COLUMN('2025年度(2年後期)'!$E$5),0)&amp;""</f>
        <v>基礎看護学実習Ⅱ</v>
      </c>
      <c r="F32" s="796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>看護情報学</v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成育看護学演習Ｂ
感染管理看護学演習Ｂ
成人看護学演習Ｂ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Z32" s="807" t="str">
        <f>A32</f>
        <v>２時限（11：00～12：30）</v>
      </c>
      <c r="AA32" s="768" t="s">
        <v>316</v>
      </c>
      <c r="AB32" s="768"/>
      <c r="AC32" s="768"/>
      <c r="AD32" s="768"/>
      <c r="AE32" s="768"/>
      <c r="AF32" s="768"/>
      <c r="AG32" s="768" t="s">
        <v>169</v>
      </c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/>
      <c r="AX32" s="768"/>
      <c r="AY32" s="768"/>
      <c r="AZ32" s="768"/>
      <c r="BA32" s="768" t="s">
        <v>266</v>
      </c>
      <c r="BB32" s="768"/>
      <c r="BC32" s="768"/>
      <c r="BD32" s="768"/>
      <c r="BE32" s="768"/>
      <c r="BF32" s="768"/>
      <c r="BG32" s="768"/>
      <c r="BH32" s="768"/>
      <c r="BI32" s="768"/>
      <c r="BJ32" s="768" t="s">
        <v>186</v>
      </c>
      <c r="BK32" s="857"/>
      <c r="BL32" s="857" t="s">
        <v>225</v>
      </c>
      <c r="BM32" s="857"/>
      <c r="BN32" s="768" t="s">
        <v>408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小島　優子</v>
      </c>
      <c r="D33" s="789"/>
      <c r="E33" s="790" t="str">
        <f>IFERROR(VLOOKUP(E32,科目・教員!$A$2:$B$349,2,0),"")</f>
        <v>森下　純子</v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>柏木　公一</v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母性:201･母小実</v>
      </c>
      <c r="H34" s="789"/>
      <c r="I34" s="790" t="str">
        <f>VLOOKUP($C27,'2025年度(4年後期)'!$B$5:$N$206,COLUMN('2025年度(4年後期)'!$E$5)+1,0)&amp;""</f>
        <v>大講義室</v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成育:別途指定
感染:別途指定
成人:別途指定</v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903"/>
      <c r="J35" s="867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>生命倫理</v>
      </c>
      <c r="D40" s="806"/>
      <c r="E40" s="823" t="str">
        <f>VLOOKUP($C27,'2025年度(2年後期)'!$B$5:$N$207,COLUMN('2025年度(2年後期)'!$G$5),0)&amp;""</f>
        <v>基礎看護学実習Ⅱ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看護管理論</v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がん看護学演習Ａ－Ⅱ
成育看護学演習Ａ－Ⅰ
感染症学特論
感染症学演習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>量的看護学研究法</v>
      </c>
      <c r="R40" s="806"/>
      <c r="S40" s="824" t="str">
        <f>VLOOKUP($C27,'2025年度(D23後期)'!$B$5:$N$207,COLUMN('2025年度(D23後期)'!$G$5),0)&amp;""</f>
        <v>特別研究</v>
      </c>
      <c r="T40" s="806"/>
      <c r="Y40" s="610" t="s">
        <v>487</v>
      </c>
      <c r="Z40" s="807" t="str">
        <f>A40</f>
        <v>３時限（13：30～15：00）</v>
      </c>
      <c r="AA40" s="768" t="s">
        <v>267</v>
      </c>
      <c r="AB40" s="768"/>
      <c r="AC40" s="768"/>
      <c r="AD40" s="896"/>
      <c r="AE40" s="768"/>
      <c r="AF40" s="768"/>
      <c r="AG40" s="768" t="s">
        <v>169</v>
      </c>
      <c r="AH40" s="768"/>
      <c r="AI40" s="768"/>
      <c r="AJ40" s="768"/>
      <c r="AK40" s="768"/>
      <c r="AL40" s="768"/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/>
      <c r="AX40" s="768"/>
      <c r="AY40" s="768"/>
      <c r="AZ40" s="768"/>
      <c r="BA40" s="768" t="s">
        <v>197</v>
      </c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 t="s">
        <v>225</v>
      </c>
      <c r="BM40" s="857"/>
      <c r="BN40" s="768" t="s">
        <v>488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>小島　優子</v>
      </c>
      <c r="D41" s="809"/>
      <c r="E41" s="813" t="str">
        <f>IFERROR(VLOOKUP(E40,科目・教員!$A$2:$B$349,2,0),"")</f>
        <v>森下　純子</v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>小澤　三枝子</v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>柏木　公一</v>
      </c>
      <c r="R41" s="809"/>
      <c r="S41" s="814" t="str">
        <f>IFERROR(VLOOKUP(S40,科目・教員!$A$2:$B$349,2,0),"")</f>
        <v/>
      </c>
      <c r="T41" s="809"/>
      <c r="Y41" s="612" t="s">
        <v>483</v>
      </c>
      <c r="Z41" s="807"/>
      <c r="AA41" s="769"/>
      <c r="AB41" s="769"/>
      <c r="AC41" s="769"/>
      <c r="AD41" s="897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>101</v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母性:201･母小実</v>
      </c>
      <c r="H42" s="809"/>
      <c r="I42" s="813" t="str">
        <f>VLOOKUP($C27,'2025年度(4年後期)'!$B$5:$N$206,COLUMN('2025年度(4年後期)'!$G$5)+1,0)&amp;""</f>
        <v>大講義室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がん:別途指定
成育:別途指定
感染特論:別途指定
感染演習:別途指定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>臨床講義室1</v>
      </c>
      <c r="R42" s="809"/>
      <c r="S42" s="814" t="str">
        <f>VLOOKUP($C27,'2025年度(D23後期)'!$B$5:$N$207,COLUMN('2025年度(D23後期)'!$G$5)+1,0)&amp;""</f>
        <v/>
      </c>
      <c r="T42" s="809"/>
      <c r="Y42" s="611" t="s">
        <v>484</v>
      </c>
      <c r="Z42" s="807"/>
      <c r="AA42" s="769"/>
      <c r="AB42" s="769"/>
      <c r="AC42" s="769"/>
      <c r="AD42" s="897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Y43" s="611" t="s">
        <v>485</v>
      </c>
      <c r="Z43" s="808"/>
      <c r="AA43" s="770"/>
      <c r="AB43" s="770"/>
      <c r="AC43" s="770"/>
      <c r="AD43" s="898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53" t="str">
        <f>VLOOKUP($C27,'2025年度(1年後期)'!$B$5:$N$207,COLUMN('2025年度(1年後期)'!$I$5),0)&amp;""</f>
        <v>人体の構造と機能Ⅲ
(桑名先生④)</v>
      </c>
      <c r="D44" s="854"/>
      <c r="E44" s="823" t="str">
        <f>VLOOKUP($C27,'2025年度(2年後期)'!$B$5:$N$207,COLUMN('2025年度(2年後期)'!$I$5),0)&amp;""</f>
        <v>基礎看護学実習Ⅱ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>看護管理論</v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がん看護学演習Ａ－Ⅱ
成育看護学演習Ａ－Ⅰ
感染症学特論
感染症学演習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>量的看護学研究法</v>
      </c>
      <c r="R44" s="806"/>
      <c r="S44" s="824" t="str">
        <f>VLOOKUP($C27,'2025年度(D23後期)'!$B$5:$N$207,COLUMN('2025年度(D23後期)'!$I$5),0)&amp;""</f>
        <v>特別研究</v>
      </c>
      <c r="T44" s="806"/>
      <c r="Y44" s="612" t="s">
        <v>486</v>
      </c>
      <c r="Z44" s="807" t="str">
        <f>A44</f>
        <v>４時限（15：10～16：40）</v>
      </c>
      <c r="AA44" s="768" t="s">
        <v>75</v>
      </c>
      <c r="AB44" s="768"/>
      <c r="AC44" s="768"/>
      <c r="AD44" s="896"/>
      <c r="AE44" s="768"/>
      <c r="AF44" s="768"/>
      <c r="AG44" s="768" t="s">
        <v>169</v>
      </c>
      <c r="AH44" s="768"/>
      <c r="AI44" s="768"/>
      <c r="AJ44" s="768"/>
      <c r="AK44" s="768"/>
      <c r="AL44" s="768"/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/>
      <c r="AX44" s="768"/>
      <c r="AY44" s="768"/>
      <c r="AZ44" s="768"/>
      <c r="BA44" s="768" t="s">
        <v>197</v>
      </c>
      <c r="BB44" s="768"/>
      <c r="BC44" s="768"/>
      <c r="BD44" s="768"/>
      <c r="BE44" s="768"/>
      <c r="BF44" s="768"/>
      <c r="BG44" s="768"/>
      <c r="BH44" s="768"/>
      <c r="BI44" s="768"/>
      <c r="BJ44" s="857" t="s">
        <v>186</v>
      </c>
      <c r="BK44" s="857"/>
      <c r="BL44" s="857" t="s">
        <v>225</v>
      </c>
      <c r="BM44" s="857"/>
      <c r="BN44" s="768" t="s">
        <v>488</v>
      </c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36" t="str">
        <f>IFERROR(VLOOKUP(C44,科目・教員!$A$2:$B$349,2,0),"")</f>
        <v/>
      </c>
      <c r="D45" s="837"/>
      <c r="E45" s="813" t="str">
        <f>IFERROR(VLOOKUP(E44,科目・教員!$A$2:$B$349,2,0),"")</f>
        <v>森下　純子</v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>小澤　三枝子</v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>柏木　公一</v>
      </c>
      <c r="R45" s="809"/>
      <c r="S45" s="814" t="str">
        <f>IFERROR(VLOOKUP(S44,科目・教員!$A$2:$B$349,2,0),"")</f>
        <v/>
      </c>
      <c r="T45" s="809"/>
      <c r="Y45" s="582"/>
      <c r="Z45" s="807"/>
      <c r="AA45" s="769"/>
      <c r="AB45" s="769"/>
      <c r="AC45" s="769"/>
      <c r="AD45" s="897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858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母性:201･母小実</v>
      </c>
      <c r="H46" s="809"/>
      <c r="I46" s="813" t="str">
        <f>VLOOKUP($C27,'2025年度(4年後期)'!$B$5:$N$206,COLUMN('2025年度(4年後期)'!$I$5)+1,0)&amp;""</f>
        <v>大講義室</v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がん:別途指定
成育:別途指定
感染特論:別途指定
感染演習:別途指定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>臨床講義室1</v>
      </c>
      <c r="R46" s="809"/>
      <c r="S46" s="814" t="str">
        <f>VLOOKUP($C27,'2025年度(D23後期)'!$B$5:$N$207,COLUMN('2025年度(D23後期)'!$I$5)+1,0)&amp;""</f>
        <v/>
      </c>
      <c r="T46" s="809"/>
      <c r="U46" s="658"/>
      <c r="V46" s="657" t="s">
        <v>368</v>
      </c>
      <c r="Y46" s="582"/>
      <c r="Z46" s="807"/>
      <c r="AA46" s="769"/>
      <c r="AB46" s="769"/>
      <c r="AC46" s="769"/>
      <c r="AD46" s="897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858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901" t="s">
        <v>391</v>
      </c>
      <c r="D47" s="902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58"/>
      <c r="V47" s="657" t="s">
        <v>68</v>
      </c>
      <c r="Y47" s="582"/>
      <c r="Z47" s="808"/>
      <c r="AA47" s="770"/>
      <c r="AB47" s="770"/>
      <c r="AC47" s="770"/>
      <c r="AD47" s="898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859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53" t="str">
        <f>VLOOKUP($C27,'2025年度(1年後期)'!$B$5:$N$207,COLUMN('2025年度(1年後期)'!$K$5),0)&amp;""</f>
        <v>国語表現法</v>
      </c>
      <c r="D48" s="854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U48" s="658"/>
      <c r="V48" s="657" t="s">
        <v>186</v>
      </c>
      <c r="Y48" s="582"/>
      <c r="Z48" s="818" t="str">
        <f>A48</f>
        <v>５時限（16：50～18：20）</v>
      </c>
      <c r="AA48" s="768" t="s">
        <v>392</v>
      </c>
      <c r="AB48" s="768"/>
      <c r="AC48" s="768"/>
      <c r="AD48" s="896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857" t="s">
        <v>186</v>
      </c>
      <c r="BK48" s="857"/>
      <c r="BL48" s="857" t="s">
        <v>225</v>
      </c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36" t="str">
        <f>IFERROR(VLOOKUP(C48,科目・教員!$A$2:$B$349,2,0),"")</f>
        <v>末田　美香子</v>
      </c>
      <c r="D49" s="837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U49" s="658"/>
      <c r="V49" s="657" t="s">
        <v>69</v>
      </c>
      <c r="Y49" s="582"/>
      <c r="Z49" s="807"/>
      <c r="AA49" s="769"/>
      <c r="AB49" s="769"/>
      <c r="AC49" s="769"/>
      <c r="AD49" s="897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858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Y50" s="582"/>
      <c r="Z50" s="807"/>
      <c r="AA50" s="769"/>
      <c r="AB50" s="769"/>
      <c r="AC50" s="769"/>
      <c r="AD50" s="897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858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34" t="s">
        <v>393</v>
      </c>
      <c r="D51" s="835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593"/>
      <c r="Z51" s="808"/>
      <c r="AA51" s="770"/>
      <c r="AB51" s="770"/>
      <c r="AC51" s="770"/>
      <c r="AD51" s="898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859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45994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45994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疫学・保健統計学Ⅱ</v>
      </c>
      <c r="D53" s="796"/>
      <c r="E53" s="795" t="str">
        <f>VLOOKUP($C52,'2025年度(2年後期)'!$B$5:$N$207,COLUMN('2025年度(2年後期)'!$C$5),0)&amp;""</f>
        <v>基礎看護学実習Ⅱ</v>
      </c>
      <c r="F53" s="796"/>
      <c r="G53" s="795" t="str">
        <f>VLOOKUP($C52,'2025年度(3年後期)'!$B$5:$N$207,COLUMN('2025年度(3年後期)'!$C$5),0)&amp;""</f>
        <v>領域別実習</v>
      </c>
      <c r="H53" s="796"/>
      <c r="I53" s="830" t="str">
        <f>VLOOKUP($C52,'2025年度(4年後期)'!$B$5:$N$206,COLUMN('2025年度(4年後期)'!$C$5),0)&amp;""</f>
        <v>科学技術と医療(石原美弥先生)</v>
      </c>
      <c r="J53" s="831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看護情報・管理学演習Ａ－Ⅰ
成育看護学演習Ａ－Ⅳ(母性)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看護教育学演習Ｂ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646" t="s">
        <v>161</v>
      </c>
      <c r="Y53" s="612" t="s">
        <v>383</v>
      </c>
      <c r="Z53" s="818" t="str">
        <f>A53</f>
        <v xml:space="preserve">１時限（09：20～10：50） </v>
      </c>
      <c r="AA53" s="768" t="s">
        <v>218</v>
      </c>
      <c r="AB53" s="768"/>
      <c r="AC53" s="768"/>
      <c r="AD53" s="896"/>
      <c r="AE53" s="768"/>
      <c r="AF53" s="768"/>
      <c r="AG53" s="768" t="s">
        <v>169</v>
      </c>
      <c r="AH53" s="768"/>
      <c r="AI53" s="768"/>
      <c r="AJ53" s="768"/>
      <c r="AK53" s="768"/>
      <c r="AL53" s="768"/>
      <c r="AM53" s="768" t="s">
        <v>164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475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柏木　公一</v>
      </c>
      <c r="D54" s="789"/>
      <c r="E54" s="790" t="str">
        <f>IFERROR(VLOOKUP(E53,科目・教員!$A$2:$B$349,2,0),"")</f>
        <v>森下　純子</v>
      </c>
      <c r="F54" s="789"/>
      <c r="G54" s="790" t="str">
        <f>IFERROR(VLOOKUP(G53,科目・教員!$A$2:$B$349,2,0),"")</f>
        <v/>
      </c>
      <c r="H54" s="789"/>
      <c r="I54" s="832" t="str">
        <f>IFERROR(VLOOKUP(I53,科目・教員!$A$2:$B$349,2,0),"")</f>
        <v/>
      </c>
      <c r="J54" s="833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647" t="s">
        <v>169</v>
      </c>
      <c r="Y54" s="612" t="s">
        <v>483</v>
      </c>
      <c r="Z54" s="807"/>
      <c r="AA54" s="769"/>
      <c r="AB54" s="769"/>
      <c r="AC54" s="769"/>
      <c r="AD54" s="897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母性:201</v>
      </c>
      <c r="H55" s="789"/>
      <c r="I55" s="832" t="str">
        <f>VLOOKUP($C52,'2025年度(4年後期)'!$B$5:$N$206,COLUMN('2025年度(4年後期)'!$C$5)+1,0)&amp;""</f>
        <v>301
又は
リアルタイム</v>
      </c>
      <c r="J55" s="833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情報:別途指定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647" t="s">
        <v>171</v>
      </c>
      <c r="Y55" s="611" t="s">
        <v>484</v>
      </c>
      <c r="Z55" s="807"/>
      <c r="AA55" s="769"/>
      <c r="AB55" s="769"/>
      <c r="AC55" s="769"/>
      <c r="AD55" s="897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883" t="s">
        <v>391</v>
      </c>
      <c r="J56" s="932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647" t="s">
        <v>172</v>
      </c>
      <c r="Y56" s="611" t="s">
        <v>485</v>
      </c>
      <c r="Z56" s="808"/>
      <c r="AA56" s="770"/>
      <c r="AB56" s="770"/>
      <c r="AC56" s="770"/>
      <c r="AD56" s="898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食と健康</v>
      </c>
      <c r="D57" s="796"/>
      <c r="E57" s="795" t="str">
        <f>VLOOKUP($C52,'2025年度(2年後期)'!$B$5:$N$207,COLUMN('2025年度(2年後期)'!$E$5),0)&amp;""</f>
        <v>基礎看護学実習Ⅱ</v>
      </c>
      <c r="F57" s="796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助産学概論</v>
      </c>
      <c r="L57" s="794"/>
      <c r="M57" s="805" t="str">
        <f>VLOOKUP($C52,'2025年度(M1後期)'!$B$5:$N$207,COLUMN('2025年度(M1後期)'!$E$5),0)&amp;""</f>
        <v>看護情報・管理学演習Ａ－Ⅰ
成育看護学演習Ａ－Ⅳ(母性)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看護教育学演習Ｂ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Y57" s="612" t="s">
        <v>486</v>
      </c>
      <c r="Z57" s="807" t="str">
        <f>A57</f>
        <v>２時限（11：00～12：30）</v>
      </c>
      <c r="AA57" s="768" t="s">
        <v>121</v>
      </c>
      <c r="AB57" s="768"/>
      <c r="AC57" s="768"/>
      <c r="AD57" s="896"/>
      <c r="AE57" s="768"/>
      <c r="AF57" s="768"/>
      <c r="AG57" s="768" t="s">
        <v>169</v>
      </c>
      <c r="AH57" s="768"/>
      <c r="AI57" s="768"/>
      <c r="AJ57" s="768"/>
      <c r="AK57" s="768"/>
      <c r="AL57" s="768"/>
      <c r="AM57" s="768" t="s">
        <v>164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/>
      <c r="AX57" s="768"/>
      <c r="AY57" s="768"/>
      <c r="AZ57" s="768" t="s">
        <v>489</v>
      </c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本間　典子</v>
      </c>
      <c r="D58" s="789"/>
      <c r="E58" s="790" t="str">
        <f>IFERROR(VLOOKUP(E57,科目・教員!$A$2:$B$349,2,0),"")</f>
        <v>森下　純子</v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Y58" s="582"/>
      <c r="Z58" s="807"/>
      <c r="AA58" s="769"/>
      <c r="AB58" s="769"/>
      <c r="AC58" s="769"/>
      <c r="AD58" s="897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母性:201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>304</v>
      </c>
      <c r="L59" s="811"/>
      <c r="M59" s="788" t="str">
        <f>VLOOKUP($C52,'2025年度(M1後期)'!$B$5:$N$207,COLUMN('2025年度(M1後期)'!$E$5)+1,0)&amp;""</f>
        <v>情報:別途指定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Y59" s="582"/>
      <c r="Z59" s="807"/>
      <c r="AA59" s="769"/>
      <c r="AB59" s="769"/>
      <c r="AC59" s="769"/>
      <c r="AD59" s="897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Y60" s="582"/>
      <c r="Z60" s="808"/>
      <c r="AA60" s="770"/>
      <c r="AB60" s="770"/>
      <c r="AC60" s="770"/>
      <c r="AD60" s="898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Y61" s="582"/>
      <c r="Z61" s="807" t="str">
        <f>A61</f>
        <v>昼休み（12：30～13：30）</v>
      </c>
      <c r="AA61" s="768"/>
      <c r="AB61" s="768"/>
      <c r="AC61" s="768"/>
      <c r="AD61" s="896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Y62" s="582"/>
      <c r="Z62" s="807"/>
      <c r="AA62" s="769"/>
      <c r="AB62" s="769"/>
      <c r="AC62" s="769"/>
      <c r="AD62" s="897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Y63" s="582"/>
      <c r="Z63" s="807"/>
      <c r="AA63" s="769"/>
      <c r="AB63" s="769"/>
      <c r="AC63" s="769"/>
      <c r="AD63" s="897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Y64" s="582"/>
      <c r="Z64" s="808"/>
      <c r="AA64" s="770"/>
      <c r="AB64" s="770"/>
      <c r="AC64" s="770"/>
      <c r="AD64" s="898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>人間関係論</v>
      </c>
      <c r="D65" s="806"/>
      <c r="E65" s="823" t="str">
        <f>VLOOKUP($C52,'2025年度(2年後期)'!$B$5:$N$207,COLUMN('2025年度(2年後期)'!$G$5),0)&amp;""</f>
        <v>基礎看護学実習Ⅱ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>助産学概論　（外部講師　宗先生）</v>
      </c>
      <c r="L65" s="824"/>
      <c r="M65" s="822" t="str">
        <f>VLOOKUP($C52,'2025年度(M1後期)'!$B$5:$N$207,COLUMN('2025年度(M1後期)'!$G$5),0)&amp;""</f>
        <v>成人看護学演習Ａ－Ⅰ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Y65" s="582"/>
      <c r="Z65" s="807" t="str">
        <f>A65</f>
        <v>３時限（13：30～15：00）</v>
      </c>
      <c r="AA65" s="768" t="s">
        <v>196</v>
      </c>
      <c r="AB65" s="768"/>
      <c r="AC65" s="768"/>
      <c r="AD65" s="896"/>
      <c r="AE65" s="768"/>
      <c r="AF65" s="768"/>
      <c r="AG65" s="768"/>
      <c r="AH65" s="768"/>
      <c r="AI65" s="768"/>
      <c r="AJ65" s="768"/>
      <c r="AK65" s="768"/>
      <c r="AL65" s="768"/>
      <c r="AM65" s="768" t="s">
        <v>164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/>
      <c r="AX65" s="768"/>
      <c r="AY65" s="768"/>
      <c r="AZ65" s="768" t="s">
        <v>489</v>
      </c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>小島　優子</v>
      </c>
      <c r="D66" s="809"/>
      <c r="E66" s="813" t="str">
        <f>IFERROR(VLOOKUP(E65,科目・教員!$A$2:$B$349,2,0),"")</f>
        <v>森下　純子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Y66" s="582"/>
      <c r="Z66" s="807"/>
      <c r="AA66" s="769"/>
      <c r="AB66" s="769"/>
      <c r="AC66" s="769"/>
      <c r="AD66" s="897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>101</v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>304</v>
      </c>
      <c r="L67" s="81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Y67" s="582"/>
      <c r="Z67" s="807"/>
      <c r="AA67" s="769"/>
      <c r="AB67" s="769"/>
      <c r="AC67" s="769"/>
      <c r="AD67" s="897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Y68" s="582"/>
      <c r="Z68" s="808"/>
      <c r="AA68" s="770"/>
      <c r="AB68" s="770"/>
      <c r="AC68" s="770"/>
      <c r="AD68" s="898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中国語</v>
      </c>
      <c r="D69" s="854"/>
      <c r="E69" s="823" t="str">
        <f>VLOOKUP($C52,'2025年度(2年後期)'!$B$5:$N$207,COLUMN('2025年度(2年後期)'!$I$5),0)&amp;""</f>
        <v>基礎看護学実習Ⅱ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>助産管理論(外部講師　宗先生)</v>
      </c>
      <c r="L69" s="824"/>
      <c r="M69" s="822" t="str">
        <f>VLOOKUP($C52,'2025年度(M1後期)'!$B$5:$N$207,COLUMN('2025年度(M1後期)'!$I$5),0)&amp;""</f>
        <v>成人看護学演習Ａ－Ⅰ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W69" s="695" t="s">
        <v>415</v>
      </c>
      <c r="Y69" s="582"/>
      <c r="Z69" s="807" t="str">
        <f>A69</f>
        <v>４時限（15：10～16：40）</v>
      </c>
      <c r="AA69" s="768" t="s">
        <v>436</v>
      </c>
      <c r="AB69" s="768"/>
      <c r="AC69" s="768"/>
      <c r="AD69" s="896"/>
      <c r="AE69" s="768"/>
      <c r="AF69" s="768"/>
      <c r="AG69" s="768"/>
      <c r="AH69" s="768"/>
      <c r="AI69" s="768"/>
      <c r="AJ69" s="768"/>
      <c r="AK69" s="768"/>
      <c r="AL69" s="768"/>
      <c r="AM69" s="768" t="s">
        <v>164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/>
      <c r="AX69" s="768"/>
      <c r="AY69" s="768"/>
      <c r="AZ69" s="768" t="s">
        <v>490</v>
      </c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 t="s">
        <v>491</v>
      </c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黄　馨逸</v>
      </c>
      <c r="D70" s="837"/>
      <c r="E70" s="813" t="str">
        <f>IFERROR(VLOOKUP(E69,科目・教員!$A$2:$B$349,2,0),"")</f>
        <v>森下　純子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W70" s="695" t="s">
        <v>492</v>
      </c>
      <c r="Y70" s="582"/>
      <c r="Z70" s="807"/>
      <c r="AA70" s="769"/>
      <c r="AB70" s="769"/>
      <c r="AC70" s="769"/>
      <c r="AD70" s="897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>304</v>
      </c>
      <c r="L71" s="81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W71" s="695" t="s">
        <v>306</v>
      </c>
      <c r="Y71" s="582"/>
      <c r="Z71" s="807"/>
      <c r="AA71" s="769"/>
      <c r="AB71" s="769"/>
      <c r="AC71" s="769"/>
      <c r="AD71" s="897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901" t="s">
        <v>116</v>
      </c>
      <c r="D72" s="902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W72" s="695" t="s">
        <v>493</v>
      </c>
      <c r="Y72" s="582"/>
      <c r="Z72" s="808"/>
      <c r="AA72" s="770"/>
      <c r="AB72" s="770"/>
      <c r="AC72" s="770"/>
      <c r="AD72" s="898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53" t="str">
        <f>VLOOKUP($C52,'2025年度(1年後期)'!$B$5:$N$207,COLUMN('2025年度(1年後期)'!$K$5),0)&amp;""</f>
        <v>中国語</v>
      </c>
      <c r="D73" s="854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W73" s="695" t="s">
        <v>494</v>
      </c>
      <c r="Y73" s="582"/>
      <c r="Z73" s="818" t="str">
        <f>A73</f>
        <v>５時限（16：50～18：20）</v>
      </c>
      <c r="AA73" s="768" t="s">
        <v>436</v>
      </c>
      <c r="AB73" s="768"/>
      <c r="AC73" s="768"/>
      <c r="AD73" s="896"/>
      <c r="AE73" s="768"/>
      <c r="AF73" s="768"/>
      <c r="AG73" s="768"/>
      <c r="AH73" s="768"/>
      <c r="AI73" s="768"/>
      <c r="AJ73" s="768"/>
      <c r="AK73" s="768"/>
      <c r="AL73" s="768"/>
      <c r="AM73" s="768" t="s">
        <v>164</v>
      </c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 t="s">
        <v>491</v>
      </c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36" t="str">
        <f>IFERROR(VLOOKUP(C73,科目・教員!$A$2:$B$349,2,0),"")</f>
        <v>黄　馨逸</v>
      </c>
      <c r="D74" s="837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W74" s="695"/>
      <c r="Y74" s="582"/>
      <c r="Z74" s="807"/>
      <c r="AA74" s="769"/>
      <c r="AB74" s="769"/>
      <c r="AC74" s="769"/>
      <c r="AD74" s="897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W75" s="695"/>
      <c r="Y75" s="582"/>
      <c r="Z75" s="807"/>
      <c r="AA75" s="769"/>
      <c r="AB75" s="769"/>
      <c r="AC75" s="769"/>
      <c r="AD75" s="897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01" t="s">
        <v>116</v>
      </c>
      <c r="D76" s="902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696"/>
      <c r="X76" s="19"/>
      <c r="Y76" s="593"/>
      <c r="Z76" s="808"/>
      <c r="AA76" s="770"/>
      <c r="AB76" s="770"/>
      <c r="AC76" s="770"/>
      <c r="AD76" s="898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45995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45995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31"/>
      <c r="E78" s="795" t="str">
        <f>VLOOKUP($C77,'2025年度(2年後期)'!$B$5:$N$207,COLUMN('2025年度(2年後期)'!$C$5),0)&amp;""</f>
        <v>母性看護援助論Ⅱ</v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>総合学習</v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がん看護学演習Ａ－Ⅰ
感染症学特論
感染症学演習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看護情報・管理学演習Ｂ
長寿看護学演習Ｂ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646" t="s">
        <v>161</v>
      </c>
      <c r="W78" s="695" t="s">
        <v>495</v>
      </c>
      <c r="Y78" s="610" t="s">
        <v>496</v>
      </c>
      <c r="Z78" s="818" t="str">
        <f>A78</f>
        <v xml:space="preserve">１時限（09：20～10：50） </v>
      </c>
      <c r="AA78" s="768" t="s">
        <v>131</v>
      </c>
      <c r="AB78" s="768"/>
      <c r="AC78" s="768"/>
      <c r="AD78" s="896"/>
      <c r="AE78" s="768"/>
      <c r="AF78" s="768"/>
      <c r="AG78" s="768" t="s">
        <v>497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 t="s">
        <v>414</v>
      </c>
      <c r="BO78" s="768"/>
      <c r="BP78" s="768"/>
      <c r="BQ78" s="768" t="s">
        <v>491</v>
      </c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864" t="str">
        <f>IFERROR(VLOOKUP(C78,科目・教員!$A$2:$B$349,2,0),"")</f>
        <v>ﾊﾟｳﾗ･ﾍﾞﾙｳﾞｧﾝｹﾞﾙ</v>
      </c>
      <c r="D79" s="833"/>
      <c r="E79" s="790" t="str">
        <f>IFERROR(VLOOKUP(E78,科目・教員!$A$2:$B$349,2,0),"")</f>
        <v>池田　真弓</v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W79" s="695" t="s">
        <v>492</v>
      </c>
      <c r="Y79" s="612" t="s">
        <v>483</v>
      </c>
      <c r="Z79" s="807"/>
      <c r="AA79" s="769"/>
      <c r="AB79" s="769"/>
      <c r="AC79" s="769"/>
      <c r="AD79" s="897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864" t="str">
        <f>VLOOKUP($C77,'2025年度(1年後期)'!$B$5:$N$207,COLUMN('2025年度(1年後期)'!$C$5)+1,0)&amp;""</f>
        <v>101</v>
      </c>
      <c r="D80" s="833"/>
      <c r="E80" s="790" t="str">
        <f>VLOOKUP($C77,'2025年度(2年後期)'!$B$5:$N$207,COLUMN('2025年度(2年後期)'!$C$5)+1,0)&amp;""</f>
        <v>201</v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>大講義室</v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がん:別途指定
感染特論:別途指定
感染演習:別途指定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情報:別途指定
長寿:別途指定</v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W80" s="695" t="s">
        <v>306</v>
      </c>
      <c r="Y80" s="611" t="s">
        <v>484</v>
      </c>
      <c r="Z80" s="807"/>
      <c r="AA80" s="769"/>
      <c r="AB80" s="769"/>
      <c r="AC80" s="769"/>
      <c r="AD80" s="897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34" t="s">
        <v>116</v>
      </c>
      <c r="D81" s="83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W81" s="695" t="s">
        <v>493</v>
      </c>
      <c r="Y81" s="611" t="s">
        <v>485</v>
      </c>
      <c r="Z81" s="808"/>
      <c r="AA81" s="770"/>
      <c r="AB81" s="770"/>
      <c r="AC81" s="770"/>
      <c r="AD81" s="898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31"/>
      <c r="E82" s="795" t="str">
        <f>VLOOKUP($C77,'2025年度(2年後期)'!$B$5:$N$207,COLUMN('2025年度(2年後期)'!$E$5),0)&amp;""</f>
        <v>母性看護援助論Ⅱ</v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>総合学習</v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がん看護学演習Ａ－Ⅰ
感染症学特論
感染症学演習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看護情報・管理学演習Ｂ
長寿看護学演習Ｂ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682" t="s">
        <v>498</v>
      </c>
      <c r="V82" s="596" t="s">
        <v>498</v>
      </c>
      <c r="W82" s="695" t="s">
        <v>494</v>
      </c>
      <c r="Y82" s="612" t="s">
        <v>486</v>
      </c>
      <c r="Z82" s="807" t="str">
        <f>A82</f>
        <v>２時限（11：00～12：30）</v>
      </c>
      <c r="AA82" s="768" t="s">
        <v>131</v>
      </c>
      <c r="AB82" s="768"/>
      <c r="AC82" s="768"/>
      <c r="AD82" s="896"/>
      <c r="AE82" s="768" t="s">
        <v>499</v>
      </c>
      <c r="AF82" s="768"/>
      <c r="AG82" s="768" t="s">
        <v>497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 t="s">
        <v>491</v>
      </c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414</v>
      </c>
      <c r="BO82" s="768"/>
      <c r="BP82" s="768"/>
      <c r="BQ82" s="768" t="s">
        <v>491</v>
      </c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64" t="str">
        <f>IFERROR(VLOOKUP(C82,科目・教員!$A$2:$B$349,2,0),"")</f>
        <v>ﾊﾟｳﾗ･ﾍﾞﾙｳﾞｧﾝｹﾞﾙ</v>
      </c>
      <c r="D83" s="833"/>
      <c r="E83" s="790" t="str">
        <f>IFERROR(VLOOKUP(E82,科目・教員!$A$2:$B$349,2,0),"")</f>
        <v>池田　真弓</v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682" t="s">
        <v>492</v>
      </c>
      <c r="V83" s="596" t="s">
        <v>500</v>
      </c>
      <c r="W83" s="695"/>
      <c r="Y83" s="582"/>
      <c r="Z83" s="807"/>
      <c r="AA83" s="769"/>
      <c r="AB83" s="769"/>
      <c r="AC83" s="769"/>
      <c r="AD83" s="897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64" t="str">
        <f>VLOOKUP($C77,'2025年度(1年後期)'!$B$5:$N$207,COLUMN('2025年度(1年後期)'!$E$5)+1,0)&amp;""</f>
        <v>101</v>
      </c>
      <c r="D84" s="833"/>
      <c r="E84" s="790" t="str">
        <f>VLOOKUP($C77,'2025年度(2年後期)'!$B$5:$N$207,COLUMN('2025年度(2年後期)'!$E$5)+1,0)&amp;""</f>
        <v>201</v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>大講義室</v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がん:別途指定
感染特論:別途指定
感染演習:別途指定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情報:別途指定
長寿:別途指定</v>
      </c>
      <c r="R84" s="789"/>
      <c r="S84" s="809" t="str">
        <f>VLOOKUP($C77,'2025年度(D23後期)'!$B$5:$N$207,COLUMN('2025年度(D23後期)'!$E$5)+1,0)&amp;""</f>
        <v/>
      </c>
      <c r="T84" s="789"/>
      <c r="U84" s="682" t="s">
        <v>306</v>
      </c>
      <c r="V84" s="596" t="s">
        <v>501</v>
      </c>
      <c r="W84" s="695"/>
      <c r="Y84" s="582"/>
      <c r="Z84" s="807"/>
      <c r="AA84" s="769"/>
      <c r="AB84" s="769"/>
      <c r="AC84" s="769"/>
      <c r="AD84" s="897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34" t="s">
        <v>116</v>
      </c>
      <c r="D85" s="835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682" t="s">
        <v>113</v>
      </c>
      <c r="V85" s="596" t="s">
        <v>91</v>
      </c>
      <c r="W85" s="695"/>
      <c r="Y85" s="582"/>
      <c r="Z85" s="808"/>
      <c r="AA85" s="770"/>
      <c r="AB85" s="770"/>
      <c r="AC85" s="770"/>
      <c r="AD85" s="898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W86" s="695"/>
      <c r="Y86" s="582"/>
      <c r="Z86" s="807" t="str">
        <f>A86</f>
        <v>昼休み（12：30～13：30）</v>
      </c>
      <c r="AA86" s="768"/>
      <c r="AB86" s="768"/>
      <c r="AC86" s="768"/>
      <c r="AD86" s="896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 t="s">
        <v>491</v>
      </c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W87" s="695"/>
      <c r="Y87" s="582"/>
      <c r="Z87" s="807"/>
      <c r="AA87" s="769"/>
      <c r="AB87" s="769"/>
      <c r="AC87" s="769"/>
      <c r="AD87" s="897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W88" s="695"/>
      <c r="Y88" s="582"/>
      <c r="Z88" s="807"/>
      <c r="AA88" s="769"/>
      <c r="AB88" s="769"/>
      <c r="AC88" s="769"/>
      <c r="AD88" s="897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W89" s="695"/>
      <c r="Y89" s="582"/>
      <c r="Z89" s="808"/>
      <c r="AA89" s="770"/>
      <c r="AB89" s="770"/>
      <c r="AC89" s="770"/>
      <c r="AD89" s="898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英語Ⅰ(BD)</v>
      </c>
      <c r="D90" s="854"/>
      <c r="E90" s="823" t="str">
        <f>VLOOKUP($C77,'2025年度(2年後期)'!$B$5:$N$207,COLUMN('2025年度(2年後期)'!$G$5),0)&amp;""</f>
        <v>薬物療法と看護</v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>助産管理論　（外部講師　山本先生）</v>
      </c>
      <c r="L90" s="824"/>
      <c r="M90" s="822" t="str">
        <f>VLOOKUP($C77,'2025年度(M1後期)'!$B$5:$N$207,COLUMN('2025年度(M1後期)'!$G$5),0)&amp;""</f>
        <v>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W90" s="695"/>
      <c r="Y90" s="582"/>
      <c r="Z90" s="807" t="str">
        <f>A90</f>
        <v>３時限（13：30～15：00）</v>
      </c>
      <c r="AA90" s="768" t="s">
        <v>227</v>
      </c>
      <c r="AB90" s="768"/>
      <c r="AC90" s="768"/>
      <c r="AD90" s="896"/>
      <c r="AE90" s="768"/>
      <c r="AF90" s="768"/>
      <c r="AG90" s="768" t="s">
        <v>244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 t="s">
        <v>490</v>
      </c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 t="s">
        <v>491</v>
      </c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13" t="str">
        <f>IFERROR(VLOOKUP(E90,科目・教員!$A$2:$B$349,2,0),"")</f>
        <v>本間　典子</v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W91" s="695"/>
      <c r="Y91" s="582"/>
      <c r="Z91" s="807"/>
      <c r="AA91" s="769"/>
      <c r="AB91" s="769"/>
      <c r="AC91" s="769"/>
      <c r="AD91" s="897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>201</v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>304</v>
      </c>
      <c r="L92" s="814"/>
      <c r="M92" s="825" t="str">
        <f>VLOOKUP($C77,'2025年度(M1後期)'!$B$5:$N$207,COLUMN('2025年度(M1後期)'!$G$5)+1,0)&amp;""</f>
        <v>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W92" s="695"/>
      <c r="Y92" s="582"/>
      <c r="Z92" s="807"/>
      <c r="AA92" s="769"/>
      <c r="AB92" s="769"/>
      <c r="AC92" s="769"/>
      <c r="AD92" s="897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W93" s="695"/>
      <c r="Y93" s="582"/>
      <c r="Z93" s="808"/>
      <c r="AA93" s="770"/>
      <c r="AB93" s="770"/>
      <c r="AC93" s="770"/>
      <c r="AD93" s="898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人体の構造と機能Ⅲ</v>
      </c>
      <c r="D94" s="806"/>
      <c r="E94" s="823" t="str">
        <f>VLOOKUP($C77,'2025年度(2年後期)'!$B$5:$N$207,COLUMN('2025年度(2年後期)'!$I$5),0)&amp;""</f>
        <v>地域生活とヘルスプロモーション</v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>助産管理論　（外部講師　山本先生）</v>
      </c>
      <c r="L94" s="824"/>
      <c r="M94" s="822" t="str">
        <f>VLOOKUP($C77,'2025年度(M1後期)'!$B$5:$N$207,COLUMN('2025年度(M1後期)'!$I$5),0)&amp;""</f>
        <v>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W94" s="695"/>
      <c r="Y94" s="582"/>
      <c r="Z94" s="807" t="str">
        <f>A94</f>
        <v>４時限（15：10～16：40）</v>
      </c>
      <c r="AA94" s="768" t="s">
        <v>75</v>
      </c>
      <c r="AB94" s="768"/>
      <c r="AC94" s="768"/>
      <c r="AD94" s="896"/>
      <c r="AE94" s="768"/>
      <c r="AF94" s="768"/>
      <c r="AG94" s="768" t="s">
        <v>195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 t="s">
        <v>490</v>
      </c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 t="s">
        <v>491</v>
      </c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>本間　典子</v>
      </c>
      <c r="D95" s="809"/>
      <c r="E95" s="813" t="str">
        <f>IFERROR(VLOOKUP(E94,科目・教員!$A$2:$B$349,2,0),"")</f>
        <v>藤田　淳子</v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W95" s="695"/>
      <c r="Y95" s="582"/>
      <c r="Z95" s="807"/>
      <c r="AA95" s="769"/>
      <c r="AB95" s="769"/>
      <c r="AC95" s="769"/>
      <c r="AD95" s="897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101</v>
      </c>
      <c r="D96" s="809"/>
      <c r="E96" s="813" t="str">
        <f>VLOOKUP($C77,'2025年度(2年後期)'!$B$5:$N$207,COLUMN('2025年度(2年後期)'!$I$5)+1,0)&amp;""</f>
        <v>201</v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>304</v>
      </c>
      <c r="L96" s="814"/>
      <c r="M96" s="825" t="str">
        <f>VLOOKUP($C77,'2025年度(M1後期)'!$B$5:$N$207,COLUMN('2025年度(M1後期)'!$I$5)+1,0)&amp;""</f>
        <v>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W96" s="695"/>
      <c r="Y96" s="582"/>
      <c r="Z96" s="807"/>
      <c r="AA96" s="769"/>
      <c r="AB96" s="769"/>
      <c r="AC96" s="769"/>
      <c r="AD96" s="897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55"/>
      <c r="D97" s="856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W97" s="695"/>
      <c r="Y97" s="582"/>
      <c r="Z97" s="808"/>
      <c r="AA97" s="770"/>
      <c r="AB97" s="770"/>
      <c r="AC97" s="770"/>
      <c r="AD97" s="898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Y98" s="582"/>
      <c r="Z98" s="818" t="str">
        <f>A98</f>
        <v>５時限（16：50～18：20）</v>
      </c>
      <c r="AA98" s="768"/>
      <c r="AB98" s="768"/>
      <c r="AC98" s="768"/>
      <c r="AD98" s="896"/>
      <c r="AE98" s="768"/>
      <c r="AF98" s="768"/>
      <c r="AG98" s="768"/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Y99" s="582"/>
      <c r="Z99" s="807"/>
      <c r="AA99" s="769"/>
      <c r="AB99" s="769"/>
      <c r="AC99" s="769"/>
      <c r="AD99" s="897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Y100" s="582"/>
      <c r="Z100" s="807"/>
      <c r="AA100" s="769"/>
      <c r="AB100" s="769"/>
      <c r="AC100" s="769"/>
      <c r="AD100" s="897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55"/>
      <c r="D101" s="856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593"/>
      <c r="Z101" s="808"/>
      <c r="AA101" s="770"/>
      <c r="AB101" s="770"/>
      <c r="AC101" s="770"/>
      <c r="AD101" s="898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45996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45996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生活援助論Ⅱ(ABCD)</v>
      </c>
      <c r="D103" s="796"/>
      <c r="E103" s="795" t="str">
        <f>VLOOKUP($C102,'2025年度(2年後期)'!$B$5:$N$207,COLUMN('2025年度(2年後期)'!$C$5),0)&amp;""</f>
        <v>精神看護学概論</v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長寿看護学演習Ａ－Ⅰ</v>
      </c>
      <c r="N103" s="794"/>
      <c r="O103" s="795" t="str">
        <f>VLOOKUP($C102,'2025年度(M2後期)'!$B$5:$N$207,COLUMN('2025年度(M2後期)'!$C$5),0)&amp;""</f>
        <v>感染管理看護学演習Ａ－Ⅱ
特別研究</v>
      </c>
      <c r="P103" s="796"/>
      <c r="Q103" s="795" t="str">
        <f>VLOOKUP($C102,'2025年度(D1後期)'!$B$5:$N$207,COLUMN('2025年度(D1後期)'!$C$5),0)&amp;""</f>
        <v>精神看護学演習Ｂ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 t="s">
        <v>382</v>
      </c>
      <c r="AB103" s="768"/>
      <c r="AC103" s="768"/>
      <c r="AD103" s="768"/>
      <c r="AE103" s="768"/>
      <c r="AF103" s="768"/>
      <c r="AG103" s="768" t="s">
        <v>153</v>
      </c>
      <c r="AH103" s="768" t="s">
        <v>153</v>
      </c>
      <c r="AI103" s="768"/>
      <c r="AJ103" s="768"/>
      <c r="AK103" s="768"/>
      <c r="AL103" s="768" t="s">
        <v>153</v>
      </c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 t="s">
        <v>169</v>
      </c>
      <c r="AX103" s="768" t="s">
        <v>437</v>
      </c>
      <c r="AY103" s="768" t="s">
        <v>437</v>
      </c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森下　純子</v>
      </c>
      <c r="D104" s="789"/>
      <c r="E104" s="790" t="str">
        <f>IFERROR(VLOOKUP(E103,科目・教員!$A$2:$B$349,2,0),"")</f>
        <v>森　真喜子</v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201･202･基礎実</v>
      </c>
      <c r="D105" s="789"/>
      <c r="E105" s="790" t="str">
        <f>VLOOKUP($C102,'2025年度(2年後期)'!$B$5:$N$207,COLUMN('2025年度(2年後期)'!$C$5)+1,0)&amp;""</f>
        <v>101</v>
      </c>
      <c r="F105" s="789"/>
      <c r="G105" s="790" t="str">
        <f>VLOOKUP($C102,'2025年度(3年後期)'!$B$5:$N$207,COLUMN('2025年度(3年後期)'!$C$5)+1,0)&amp;""</f>
        <v>母性:301　小児:302･303</v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長寿:別途指定</v>
      </c>
      <c r="N105" s="789"/>
      <c r="O105" s="790" t="str">
        <f>VLOOKUP($C102,'2025年度(M2後期)'!$B$5:$N$207,COLUMN('2025年度(M2後期)'!$C$5)+1,0)&amp;""</f>
        <v>感染:別途指定</v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65"/>
      <c r="D106" s="866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生活援助論Ⅱ(ABCD)</v>
      </c>
      <c r="D107" s="796"/>
      <c r="E107" s="795" t="str">
        <f>VLOOKUP($C102,'2025年度(2年後期)'!$B$5:$N$207,COLUMN('2025年度(2年後期)'!$E$5),0)&amp;""</f>
        <v>老年看護学概論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長寿看護学演習Ａ－Ⅰ</v>
      </c>
      <c r="N107" s="796"/>
      <c r="O107" s="806" t="str">
        <f>VLOOKUP($C102,'2025年度(M2後期)'!$B$5:$N$207,COLUMN('2025年度(M2後期)'!$E$5),0)&amp;""</f>
        <v>感染管理看護学演習Ａ－Ⅱ
特別研究</v>
      </c>
      <c r="P107" s="796"/>
      <c r="Q107" s="806" t="str">
        <f>VLOOKUP($C102,'2025年度(D1後期)'!$B$5:$N$207,COLUMN('2025年度(D1後期)'!$E$5),0)&amp;""</f>
        <v>精神看護学演習Ｂ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 t="s">
        <v>200</v>
      </c>
      <c r="AB107" s="768" t="s">
        <v>200</v>
      </c>
      <c r="AC107" s="768" t="s">
        <v>200</v>
      </c>
      <c r="AD107" s="768"/>
      <c r="AE107" s="768"/>
      <c r="AF107" s="768"/>
      <c r="AG107" s="768" t="s">
        <v>153</v>
      </c>
      <c r="AH107" s="768" t="s">
        <v>153</v>
      </c>
      <c r="AI107" s="768"/>
      <c r="AJ107" s="768"/>
      <c r="AK107" s="768"/>
      <c r="AL107" s="768" t="s">
        <v>153</v>
      </c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169</v>
      </c>
      <c r="AX107" s="768" t="s">
        <v>437</v>
      </c>
      <c r="AY107" s="768" t="s">
        <v>437</v>
      </c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森下　純子</v>
      </c>
      <c r="D108" s="789"/>
      <c r="E108" s="790" t="str">
        <f>IFERROR(VLOOKUP(E107,科目・教員!$A$2:$B$349,2,0),"")</f>
        <v>綿貫　成明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201･202･基礎実</v>
      </c>
      <c r="D109" s="789"/>
      <c r="E109" s="790" t="str">
        <f>VLOOKUP($C102,'2025年度(2年後期)'!$B$5:$N$207,COLUMN('2025年度(2年後期)'!$E$5)+1,0)&amp;""</f>
        <v>101・102
・103</v>
      </c>
      <c r="F109" s="789"/>
      <c r="G109" s="790" t="str">
        <f>VLOOKUP($C102,'2025年度(3年後期)'!$B$5:$N$207,COLUMN('2025年度(3年後期)'!$E$5)+1,0)&amp;""</f>
        <v>母性:301　小児:302･303</v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長寿:別途指定</v>
      </c>
      <c r="N109" s="789"/>
      <c r="O109" s="809" t="str">
        <f>VLOOKUP($C102,'2025年度(M2後期)'!$B$5:$N$207,COLUMN('2025年度(M2後期)'!$E$5)+1,0)&amp;""</f>
        <v>感染:別途指定</v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疾病･病態論Ⅰ</v>
      </c>
      <c r="D115" s="806"/>
      <c r="E115" s="823" t="str">
        <f>VLOOKUP($C102,'2025年度(2年後期)'!$B$5:$N$207,COLUMN('2025年度(2年後期)'!$G$5),0)&amp;""</f>
        <v>小児看護学概論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>医療政策学</v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 t="s">
        <v>189</v>
      </c>
      <c r="AB115" s="768"/>
      <c r="AC115" s="768"/>
      <c r="AD115" s="768"/>
      <c r="AE115" s="768"/>
      <c r="AF115" s="768"/>
      <c r="AG115" s="768" t="s">
        <v>185</v>
      </c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 t="s">
        <v>437</v>
      </c>
      <c r="AY115" s="768" t="s">
        <v>437</v>
      </c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 t="s">
        <v>464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>水野　正之</v>
      </c>
      <c r="D116" s="809"/>
      <c r="E116" s="813" t="str">
        <f>IFERROR(VLOOKUP(E115,科目・教員!$A$2:$B$349,2,0),"")</f>
        <v>来生　奈巳子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>渡辺　幹司</v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201</v>
      </c>
      <c r="D117" s="809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>小児:302･303</v>
      </c>
      <c r="H117" s="809"/>
      <c r="I117" s="813" t="str">
        <f>VLOOKUP($C102,'2025年度(4年後期)'!$B$5:$N$206,COLUMN('2025年度(4年後期)'!$G$5)+1,0)&amp;""</f>
        <v>大講義室</v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人体の構造と機能Ⅳ</v>
      </c>
      <c r="D119" s="806"/>
      <c r="E119" s="823" t="str">
        <f>VLOOKUP($C102,'2025年度(2年後期)'!$B$5:$N$207,COLUMN('2025年度(2年後期)'!$I$5),0)&amp;""</f>
        <v>小児看護援助論Ⅰ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>災害看護論</v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61" t="s">
        <v>415</v>
      </c>
      <c r="Z119" s="807" t="str">
        <f>A119</f>
        <v>４時限（15：10～16：40）</v>
      </c>
      <c r="AA119" s="768" t="s">
        <v>353</v>
      </c>
      <c r="AB119" s="768"/>
      <c r="AC119" s="768"/>
      <c r="AD119" s="768" t="s">
        <v>263</v>
      </c>
      <c r="AE119" s="768"/>
      <c r="AF119" s="768"/>
      <c r="AG119" s="768" t="s">
        <v>103</v>
      </c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 t="s">
        <v>463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>本間　典子</v>
      </c>
      <c r="D120" s="809"/>
      <c r="E120" s="813" t="str">
        <f>IFERROR(VLOOKUP(E119,科目・教員!$A$2:$B$349,2,0),"")</f>
        <v>遠藤　数江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>須藤　恭子</v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61" t="s">
        <v>263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201</v>
      </c>
      <c r="D121" s="809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>大講義室</v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61" t="s">
        <v>264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55"/>
      <c r="D122" s="85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61" t="s">
        <v>265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脳と行動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61"/>
      <c r="Z123" s="807" t="str">
        <f>A123</f>
        <v>５時限（16：50～18：20）</v>
      </c>
      <c r="AA123" s="768"/>
      <c r="AB123" s="768"/>
      <c r="AC123" s="768"/>
      <c r="AD123" s="768" t="s">
        <v>263</v>
      </c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>田中　健一</v>
      </c>
      <c r="D124" s="809"/>
      <c r="E124" s="813"/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6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オンデマンド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6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56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23"/>
      <c r="B127" s="24"/>
      <c r="C127" s="862">
        <f>C102+1</f>
        <v>45997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777">
        <f>C127</f>
        <v>45997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/>
      </c>
      <c r="N128" s="794"/>
      <c r="O128" s="795" t="str">
        <f>VLOOKUP($C127,'2025年度(M2後期)'!$B$5:$N$207,COLUMN('2025年度(M2後期)'!$C$5),0)&amp;""</f>
        <v/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/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/>
      </c>
      <c r="N132" s="796"/>
      <c r="O132" s="806" t="str">
        <f>VLOOKUP($C127,'2025年度(M2後期)'!$B$5:$N$207,COLUMN('2025年度(M2後期)'!$E$5),0)&amp;""</f>
        <v/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/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/>
      </c>
      <c r="N140" s="806"/>
      <c r="O140" s="824" t="str">
        <f>VLOOKUP($C127,'2025年度(M2後期)'!$B$5:$N$207,COLUMN('2025年度(M2後期)'!$G$5),0)&amp;""</f>
        <v/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/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 t="s">
        <v>502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65"/>
      <c r="D143" s="867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/>
      </c>
      <c r="N144" s="806"/>
      <c r="O144" s="824" t="str">
        <f>VLOOKUP($C127,'2025年度(M2後期)'!$B$5:$N$207,COLUMN('2025年度(M2後期)'!$I$5),0)&amp;""</f>
        <v/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/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 t="s">
        <v>503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45998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45998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45999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45999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31"/>
      <c r="E178" s="795" t="str">
        <f>VLOOKUP($C177,'2025年度(2年後期)'!$B$5:$N$207,COLUMN('2025年度(2年後期)'!$C$5),0)&amp;""</f>
        <v>母性看護援助論Ⅰ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政策医療看護倫理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96" t="s">
        <v>504</v>
      </c>
      <c r="W178" s="701" t="s">
        <v>357</v>
      </c>
      <c r="Z178" s="818" t="str">
        <f>A178</f>
        <v xml:space="preserve">１時限（09：20～10：50） </v>
      </c>
      <c r="AA178" s="768" t="s">
        <v>505</v>
      </c>
      <c r="AB178" s="768"/>
      <c r="AC178" s="768"/>
      <c r="AD178" s="768"/>
      <c r="AE178" s="768"/>
      <c r="AF178" s="768"/>
      <c r="AG178" s="768" t="s">
        <v>162</v>
      </c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 t="s">
        <v>169</v>
      </c>
      <c r="AX178" s="768"/>
      <c r="AY178" s="768"/>
      <c r="AZ178" s="768"/>
      <c r="BA178" s="768" t="s">
        <v>166</v>
      </c>
      <c r="BB178" s="768" t="s">
        <v>469</v>
      </c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184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64" t="str">
        <f>IFERROR(VLOOKUP(C178,科目・教員!$A$2:$B$349,2,0),"")</f>
        <v>松本　聡子</v>
      </c>
      <c r="D179" s="833"/>
      <c r="E179" s="790" t="str">
        <f>IFERROR(VLOOKUP(E178,科目・教員!$A$2:$B$349,2,0),"")</f>
        <v>日置　智華子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>来生　奈巳子</v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96" t="s">
        <v>505</v>
      </c>
      <c r="W179" s="701" t="s">
        <v>469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64" t="str">
        <f>VLOOKUP($C177,'2025年度(1年後期)'!$B$5:$N$207,COLUMN('2025年度(1年後期)'!$C$5)+1,0)&amp;""</f>
        <v>201</v>
      </c>
      <c r="D180" s="833"/>
      <c r="E180" s="790" t="str">
        <f>VLOOKUP($C177,'2025年度(2年後期)'!$B$5:$N$207,COLUMN('2025年度(2年後期)'!$C$5)+1,0)&amp;""</f>
        <v>大講義室</v>
      </c>
      <c r="F180" s="789"/>
      <c r="G180" s="790" t="str">
        <f>VLOOKUP($C177,'2025年度(3年後期)'!$B$5:$N$207,COLUMN('2025年度(3年後期)'!$C$5)+1,0)&amp;""</f>
        <v>在宅:在宅実　母性:301</v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臨床講義室1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96" t="s">
        <v>506</v>
      </c>
      <c r="W180" s="701" t="s">
        <v>203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34" t="s">
        <v>116</v>
      </c>
      <c r="D181" s="861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96" t="s">
        <v>205</v>
      </c>
      <c r="W181" s="701" t="s">
        <v>507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免疫と健康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政策医療看護倫理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 t="s">
        <v>505</v>
      </c>
      <c r="AB182" s="768"/>
      <c r="AC182" s="768"/>
      <c r="AD182" s="768"/>
      <c r="AE182" s="768"/>
      <c r="AF182" s="768"/>
      <c r="AG182" s="768" t="s">
        <v>508</v>
      </c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 t="s">
        <v>169</v>
      </c>
      <c r="AX182" s="768"/>
      <c r="AY182" s="768"/>
      <c r="AZ182" s="768"/>
      <c r="BA182" s="768" t="s">
        <v>166</v>
      </c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76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森　那美子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>来生　奈巳子</v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201</v>
      </c>
      <c r="D184" s="789"/>
      <c r="E184" s="790" t="str">
        <f>VLOOKUP($C177,'2025年度(2年後期)'!$B$5:$N$207,COLUMN('2025年度(2年後期)'!$E$5)+1,0)&amp;""</f>
        <v>大講義室</v>
      </c>
      <c r="F184" s="789"/>
      <c r="G184" s="790" t="str">
        <f>VLOOKUP($C177,'2025年度(3年後期)'!$B$5:$N$207,COLUMN('2025年度(3年後期)'!$E$5)+1,0)&amp;""</f>
        <v>在宅:在宅実　母性:301</v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臨床講義室1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 t="s">
        <v>505</v>
      </c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生活援助論Ⅱ(ABCD)</v>
      </c>
      <c r="D190" s="806"/>
      <c r="E190" s="823" t="str">
        <f>VLOOKUP($C177,'2025年度(2年後期)'!$B$5:$N$207,COLUMN('2025年度(2年後期)'!$G$5),0)&amp;""</f>
        <v>薬物療法と看護</v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>看護理論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 t="s">
        <v>505</v>
      </c>
      <c r="AB190" s="768"/>
      <c r="AC190" s="768"/>
      <c r="AD190" s="768"/>
      <c r="AE190" s="768"/>
      <c r="AF190" s="768"/>
      <c r="AG190" s="768" t="s">
        <v>153</v>
      </c>
      <c r="AH190" s="768" t="s">
        <v>153</v>
      </c>
      <c r="AI190" s="768"/>
      <c r="AJ190" s="768"/>
      <c r="AK190" s="768"/>
      <c r="AL190" s="768" t="s">
        <v>153</v>
      </c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 t="s">
        <v>176</v>
      </c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244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森下　純子</v>
      </c>
      <c r="D191" s="809"/>
      <c r="E191" s="813" t="str">
        <f>IFERROR(VLOOKUP(E190,科目・教員!$A$2:$B$349,2,0),"")</f>
        <v>本間　典子</v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>亀岡　智美</v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201･202･基礎実</v>
      </c>
      <c r="D192" s="809"/>
      <c r="E192" s="813" t="str">
        <f>VLOOKUP($C177,'2025年度(2年後期)'!$B$5:$N$207,COLUMN('2025年度(2年後期)'!$G$5)+1,0)&amp;""</f>
        <v>大講義室</v>
      </c>
      <c r="F192" s="809"/>
      <c r="G192" s="813" t="str">
        <f>VLOOKUP($C177,'2025年度(3年後期)'!$B$5:$N$207,COLUMN('2025年度(3年後期)'!$G$5)+1,0)&amp;""</f>
        <v>在宅:在宅実</v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臨床講義室1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>法と社会</v>
      </c>
      <c r="D194" s="806"/>
      <c r="E194" s="823" t="str">
        <f>VLOOKUP($C177,'2025年度(2年後期)'!$B$5:$N$207,COLUMN('2025年度(2年後期)'!$I$5),0)&amp;""</f>
        <v>感染防止技術論</v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>看護理論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 t="s">
        <v>137</v>
      </c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 t="s">
        <v>176</v>
      </c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174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>渡辺　幹司</v>
      </c>
      <c r="D195" s="809"/>
      <c r="E195" s="813" t="str">
        <f>IFERROR(VLOOKUP(E194,科目・教員!$A$2:$B$349,2,0),"")</f>
        <v>網中　眞由美</v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>亀岡　智美</v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>201</v>
      </c>
      <c r="D196" s="809"/>
      <c r="E196" s="813" t="str">
        <f>VLOOKUP($C177,'2025年度(2年後期)'!$B$5:$N$207,COLUMN('2025年度(2年後期)'!$I$5)+1,0)&amp;""</f>
        <v>大講義室</v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臨床講義室1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55"/>
      <c r="D197" s="85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>看護理論</v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 t="s">
        <v>176</v>
      </c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>亀岡　智美</v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>臨床講義室1</v>
      </c>
      <c r="N200" s="809"/>
      <c r="O200" s="814" t="str">
        <f>VLOOKUP($C177,'2025年度(M1後期)'!$B$5:$N$207,COLUMN('2025年度(M1後期)'!$K$5)+1,0)&amp;""</f>
        <v>臨床講義室1</v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46000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46000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31"/>
      <c r="E203" s="795" t="str">
        <f>VLOOKUP($C202,'2025年度(2年後期)'!$B$5:$N$207,COLUMN('2025年度(2年後期)'!$C$5),0)&amp;""</f>
        <v>地域･在宅看護学概論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助産学実習Ⅱ</v>
      </c>
      <c r="L203" s="794"/>
      <c r="M203" s="79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成育看護学演習Ｂ
感染管理看護学演習Ｂ
成人看護学演習Ｂ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V203" s="634" t="s">
        <v>99</v>
      </c>
      <c r="W203" s="596" t="s">
        <v>207</v>
      </c>
      <c r="X203" s="20"/>
      <c r="Z203" s="818" t="str">
        <f>A203</f>
        <v xml:space="preserve">１時限（09：20～10：50） </v>
      </c>
      <c r="AA203" s="768" t="s">
        <v>313</v>
      </c>
      <c r="AB203" s="768"/>
      <c r="AC203" s="768"/>
      <c r="AD203" s="768"/>
      <c r="AE203" s="768"/>
      <c r="AF203" s="768"/>
      <c r="AG203" s="768" t="s">
        <v>345</v>
      </c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 t="s">
        <v>266</v>
      </c>
      <c r="BB203" s="768"/>
      <c r="BC203" s="768"/>
      <c r="BD203" s="768"/>
      <c r="BE203" s="768"/>
      <c r="BF203" s="768"/>
      <c r="BG203" s="768"/>
      <c r="BH203" s="768"/>
      <c r="BI203" s="768"/>
      <c r="BJ203" s="768" t="s">
        <v>186</v>
      </c>
      <c r="BK203" s="857"/>
      <c r="BL203" s="857" t="s">
        <v>225</v>
      </c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川出　龍一</v>
      </c>
      <c r="D204" s="833"/>
      <c r="E204" s="790" t="str">
        <f>IFERROR(VLOOKUP(E203,科目・教員!$A$2:$B$349,2,0),"")</f>
        <v>藤田　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V204" s="634" t="s">
        <v>187</v>
      </c>
      <c r="W204" s="596" t="s">
        <v>225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成育:別途指定
感染:別途指定
成人:別途指定</v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V205" s="634" t="s">
        <v>186</v>
      </c>
      <c r="W205" s="596" t="s">
        <v>239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901" t="s">
        <v>116</v>
      </c>
      <c r="D206" s="931"/>
      <c r="E206" s="865" t="s">
        <v>391</v>
      </c>
      <c r="F206" s="866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V206" s="634" t="s">
        <v>69</v>
      </c>
      <c r="W206" s="596" t="s">
        <v>42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>ジェンダー論</v>
      </c>
      <c r="D207" s="796"/>
      <c r="E207" s="795" t="str">
        <f>VLOOKUP($C202,'2025年度(2年後期)'!$B$5:$N$207,COLUMN('2025年度(2年後期)'!$E$5),0)&amp;""</f>
        <v>母性看護援助論Ⅱ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助産学実習Ⅱ</v>
      </c>
      <c r="L207" s="794"/>
      <c r="M207" s="80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成育看護学演習Ｂ
感染管理看護学演習Ｂ
成人看護学演習Ｂ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708" t="s">
        <v>418</v>
      </c>
      <c r="W207" s="13"/>
      <c r="Z207" s="807" t="str">
        <f>A207</f>
        <v>２時限（11：00～12：30）</v>
      </c>
      <c r="AA207" s="768" t="s">
        <v>316</v>
      </c>
      <c r="AB207" s="768"/>
      <c r="AC207" s="768"/>
      <c r="AD207" s="768"/>
      <c r="AE207" s="768"/>
      <c r="AF207" s="768"/>
      <c r="AG207" s="768" t="s">
        <v>497</v>
      </c>
      <c r="AH207" s="768"/>
      <c r="AI207" s="768"/>
      <c r="AJ207" s="768"/>
      <c r="AK207" s="768"/>
      <c r="AL207" s="768"/>
      <c r="AM207" s="768"/>
      <c r="AN207" s="768" t="s">
        <v>509</v>
      </c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 t="s">
        <v>266</v>
      </c>
      <c r="BB207" s="768"/>
      <c r="BC207" s="768"/>
      <c r="BD207" s="768"/>
      <c r="BE207" s="768"/>
      <c r="BF207" s="768"/>
      <c r="BG207" s="768"/>
      <c r="BH207" s="768"/>
      <c r="BI207" s="768"/>
      <c r="BJ207" s="768" t="s">
        <v>186</v>
      </c>
      <c r="BK207" s="857"/>
      <c r="BL207" s="857" t="s">
        <v>225</v>
      </c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>小島　優子</v>
      </c>
      <c r="D208" s="789"/>
      <c r="E208" s="790" t="str">
        <f>IFERROR(VLOOKUP(E207,科目・教員!$A$2:$B$349,2,0),"")</f>
        <v>池田　真弓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08" t="s">
        <v>510</v>
      </c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>101</v>
      </c>
      <c r="D209" s="789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成育:別途指定
感染:別途指定
成人:別途指定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359</v>
      </c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09" t="s">
        <v>511</v>
      </c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 t="s">
        <v>509</v>
      </c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B型肝炎抗体検査
14:00～15:00</v>
      </c>
      <c r="D215" s="806"/>
      <c r="E215" s="823" t="str">
        <f>VLOOKUP($C202,'2025年度(2年後期)'!$B$5:$N$207,COLUMN('2025年度(2年後期)'!$G$5),0)&amp;""</f>
        <v>生活援助論Ⅳ(ABCD:まとめ)</v>
      </c>
      <c r="F215" s="806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助産学実習Ⅱ</v>
      </c>
      <c r="L215" s="824"/>
      <c r="M215" s="822" t="str">
        <f>VLOOKUP($C202,'2025年度(M1後期)'!$B$5:$N$207,COLUMN('2025年度(M1後期)'!$G$5),0)&amp;""</f>
        <v>がん看護学演習Ａ－Ⅱ
成育看護学演習Ａ－Ⅰ
感染症学特論
感染症学演習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>量的看護学研究法</v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 t="s">
        <v>234</v>
      </c>
      <c r="AH215" s="768" t="s">
        <v>234</v>
      </c>
      <c r="AI215" s="768" t="s">
        <v>234</v>
      </c>
      <c r="AJ215" s="768" t="s">
        <v>234</v>
      </c>
      <c r="AK215" s="768"/>
      <c r="AL215" s="768" t="s">
        <v>234</v>
      </c>
      <c r="AM215" s="768"/>
      <c r="AN215" s="768" t="s">
        <v>509</v>
      </c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 t="s">
        <v>197</v>
      </c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 t="s">
        <v>225</v>
      </c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>柏木　公一</v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>201･202･203･204･基礎実</v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がん:別途指定
成育:別途指定
感染特論:別途指定
感染演習:別途指定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>臨床講義室1</v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>生活援助論Ⅳ(ABCD:まとめ)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助産学実習Ⅱ</v>
      </c>
      <c r="L219" s="824"/>
      <c r="M219" s="822" t="str">
        <f>VLOOKUP($C202,'2025年度(M1後期)'!$B$5:$N$207,COLUMN('2025年度(M1後期)'!$I$5),0)&amp;""</f>
        <v>がん看護学演習Ａ－Ⅱ
成育看護学演習Ａ－Ⅰ
感染症学特論
感染症学演習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>量的看護学研究法</v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 t="s">
        <v>234</v>
      </c>
      <c r="AH219" s="768" t="s">
        <v>234</v>
      </c>
      <c r="AI219" s="768" t="s">
        <v>234</v>
      </c>
      <c r="AJ219" s="768" t="s">
        <v>234</v>
      </c>
      <c r="AK219" s="768"/>
      <c r="AL219" s="768" t="s">
        <v>234</v>
      </c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 t="s">
        <v>197</v>
      </c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 t="s">
        <v>225</v>
      </c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>柏木　公一</v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>201･202･203･204･基礎実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がん:別途指定
成育:別途指定
感染特論:別途指定
感染演習:別途指定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>臨床講義室1</v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65"/>
      <c r="D222" s="867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53" t="str">
        <f>VLOOKUP($C202,'2025年度(1年後期)'!$B$5:$N$207,COLUMN('2025年度(1年後期)'!$K$5),0)&amp;""</f>
        <v>国語表現法</v>
      </c>
      <c r="D223" s="854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助産学実習Ⅱ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 t="s">
        <v>105</v>
      </c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 t="s">
        <v>225</v>
      </c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36" t="str">
        <f>IFERROR(VLOOKUP(C223,科目・教員!$A$2:$B$349,2,0),"")</f>
        <v>末田　美香子</v>
      </c>
      <c r="D224" s="837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904"/>
      <c r="D226" s="884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46001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46001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疫学・保健統計学Ⅱ</v>
      </c>
      <c r="D228" s="796"/>
      <c r="E228" s="927" t="str">
        <f>VLOOKUP($C227,'2025年度(2年後期)'!$B$5:$N$207,COLUMN('2025年度(2年後期)'!$C$5),0)&amp;""</f>
        <v>英語Ⅳ(ABCD)期末試験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830" t="str">
        <f>VLOOKUP($C227,'2025年度(4年後期)'!$B$5:$N$206,COLUMN('2025年度(4年後期)'!$C$5),0)&amp;""</f>
        <v>科学技術と医療(石原美弥先生)</v>
      </c>
      <c r="J228" s="831"/>
      <c r="K228" s="806" t="str">
        <f>VLOOKUP($C227,'2025年度(助産後期)'!$B$5:$N$207,COLUMN('2025年度(助産後期)'!$C$5),0)&amp;""</f>
        <v>後期助産科目試験　（周産期ハイリスク論新生児）</v>
      </c>
      <c r="L228" s="794"/>
      <c r="M228" s="793" t="str">
        <f>VLOOKUP($C227,'2025年度(M1後期)'!$B$5:$N$207,COLUMN('2025年度(M1後期)'!$C$5),0)&amp;""</f>
        <v>看護情報・管理学演習Ａ－Ⅰ
成育看護学演習Ａ－Ⅳ(母性)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看護教育学演習Ｂ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857" t="s">
        <v>218</v>
      </c>
      <c r="AB228" s="768"/>
      <c r="AC228" s="768"/>
      <c r="AD228" s="768"/>
      <c r="AE228" s="768"/>
      <c r="AF228" s="768"/>
      <c r="AG228" s="768"/>
      <c r="AH228" s="768" t="s">
        <v>169</v>
      </c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475</v>
      </c>
      <c r="AX228" s="768"/>
      <c r="AY228" s="768"/>
      <c r="AZ228" s="768" t="s">
        <v>512</v>
      </c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857" t="s">
        <v>513</v>
      </c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柏木　公一</v>
      </c>
      <c r="D229" s="789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832" t="str">
        <f>IFERROR(VLOOKUP(I228,科目・教員!$A$2:$B$349,2,0),"")</f>
        <v/>
      </c>
      <c r="J229" s="833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858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858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926" t="str">
        <f>VLOOKUP($C227,'2025年度(2年後期)'!$B$5:$N$207,COLUMN('2025年度(2年後期)'!$C$5)+1,0)&amp;""</f>
        <v>大講義室</v>
      </c>
      <c r="F230" s="871"/>
      <c r="G230" s="790" t="str">
        <f>VLOOKUP($C227,'2025年度(3年後期)'!$B$5:$N$207,COLUMN('2025年度(3年後期)'!$C$5)+1,0)&amp;""</f>
        <v>母性:202</v>
      </c>
      <c r="H230" s="789"/>
      <c r="I230" s="832" t="str">
        <f>VLOOKUP($C227,'2025年度(4年後期)'!$B$5:$N$206,COLUMN('2025年度(4年後期)'!$C$5)+1,0)&amp;""</f>
        <v>301</v>
      </c>
      <c r="J230" s="833"/>
      <c r="K230" s="809" t="str">
        <f>VLOOKUP($C227,'2025年度(助産後期)'!$B$5:$N$207,COLUMN('2025年度(助産後期)'!$C$5)+1,0)&amp;""</f>
        <v>304</v>
      </c>
      <c r="L230" s="811"/>
      <c r="M230" s="820" t="str">
        <f>VLOOKUP($C227,'2025年度(M1後期)'!$B$5:$N$207,COLUMN('2025年度(M1後期)'!$C$5)+1,0)&amp;""</f>
        <v>情報:別途指定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858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858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55"/>
      <c r="D231" s="899"/>
      <c r="E231" s="923"/>
      <c r="F231" s="873"/>
      <c r="G231" s="784"/>
      <c r="H231" s="785"/>
      <c r="I231" s="860" t="s">
        <v>391</v>
      </c>
      <c r="J231" s="861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859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859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31"/>
      <c r="E232" s="795" t="str">
        <f>VLOOKUP($C227,'2025年度(2年後期)'!$B$5:$N$207,COLUMN('2025年度(2年後期)'!$E$5),0)&amp;""</f>
        <v>成人看護援助論Ⅱ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830" t="str">
        <f>VLOOKUP($C227,'2025年度(4年後期)'!$B$5:$N$206,COLUMN('2025年度(4年後期)'!$E$5),0)&amp;""</f>
        <v>科学技術と医療
(中村先生)</v>
      </c>
      <c r="J232" s="831"/>
      <c r="K232" s="806" t="str">
        <f>VLOOKUP($C227,'2025年度(助産後期)'!$B$5:$N$207,COLUMN('2025年度(助産後期)'!$E$5),0)&amp;""</f>
        <v>後期助産科目試験　（助産管理論）</v>
      </c>
      <c r="L232" s="794"/>
      <c r="M232" s="805" t="str">
        <f>VLOOKUP($C227,'2025年度(M1後期)'!$B$5:$N$207,COLUMN('2025年度(M1後期)'!$E$5),0)&amp;""</f>
        <v>看護情報・管理学演習Ａ－Ⅰ
成育看護学演習Ａ－Ⅳ(母性)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看護教育学演習Ｂ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U232" s="708" t="s">
        <v>418</v>
      </c>
      <c r="Z232" s="807" t="str">
        <f>A232</f>
        <v>２時限（11：00～12：30）</v>
      </c>
      <c r="AA232" s="768" t="s">
        <v>131</v>
      </c>
      <c r="AB232" s="768"/>
      <c r="AC232" s="768"/>
      <c r="AD232" s="768"/>
      <c r="AE232" s="768"/>
      <c r="AF232" s="768"/>
      <c r="AG232" s="768"/>
      <c r="AH232" s="768" t="s">
        <v>169</v>
      </c>
      <c r="AI232" s="768"/>
      <c r="AJ232" s="768"/>
      <c r="AK232" s="768"/>
      <c r="AL232" s="768"/>
      <c r="AM232" s="768"/>
      <c r="AN232" s="768" t="s">
        <v>509</v>
      </c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475</v>
      </c>
      <c r="AX232" s="768"/>
      <c r="AY232" s="768"/>
      <c r="AZ232" s="768" t="s">
        <v>512</v>
      </c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 t="s">
        <v>76</v>
      </c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64" t="str">
        <f>IFERROR(VLOOKUP(C232,科目・教員!$A$2:$B$349,2,0),"")</f>
        <v>ﾊﾟｳﾗ･ﾍﾞﾙｳﾞｧﾝｹﾞﾙ</v>
      </c>
      <c r="D233" s="833"/>
      <c r="E233" s="790" t="str">
        <f>IFERROR(VLOOKUP(E232,科目・教員!$A$2:$B$349,2,0),"")</f>
        <v>藤澤　雄太</v>
      </c>
      <c r="F233" s="789"/>
      <c r="G233" s="790" t="str">
        <f>IFERROR(VLOOKUP(G232,科目・教員!$A$2:$B$349,2,0),"")</f>
        <v/>
      </c>
      <c r="H233" s="789"/>
      <c r="I233" s="832" t="str">
        <f>IFERROR(VLOOKUP(I232,科目・教員!$A$2:$B$349,2,0),"")</f>
        <v/>
      </c>
      <c r="J233" s="833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08" t="s">
        <v>510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64" t="str">
        <f>VLOOKUP($C227,'2025年度(1年後期)'!$B$5:$N$207,COLUMN('2025年度(1年後期)'!$E$5)+1,0)&amp;""</f>
        <v>101</v>
      </c>
      <c r="D234" s="833"/>
      <c r="E234" s="790" t="str">
        <f>VLOOKUP($C227,'2025年度(2年後期)'!$B$5:$N$207,COLUMN('2025年度(2年後期)'!$E$5)+1,0)&amp;""</f>
        <v>大講義室</v>
      </c>
      <c r="F234" s="789"/>
      <c r="G234" s="790" t="str">
        <f>VLOOKUP($C227,'2025年度(3年後期)'!$B$5:$N$207,COLUMN('2025年度(3年後期)'!$E$5)+1,0)&amp;""</f>
        <v>母性:202</v>
      </c>
      <c r="H234" s="789"/>
      <c r="I234" s="832" t="str">
        <f>VLOOKUP($C227,'2025年度(4年後期)'!$B$5:$N$206,COLUMN('2025年度(4年後期)'!$E$5)+1,0)&amp;""</f>
        <v>301</v>
      </c>
      <c r="J234" s="833"/>
      <c r="K234" s="809" t="str">
        <f>VLOOKUP($C227,'2025年度(助産後期)'!$B$5:$N$207,COLUMN('2025年度(助産後期)'!$E$5)+1,0)&amp;""</f>
        <v>304</v>
      </c>
      <c r="L234" s="811"/>
      <c r="M234" s="788" t="str">
        <f>VLOOKUP($C227,'2025年度(M1後期)'!$B$5:$N$207,COLUMN('2025年度(M1後期)'!$E$5)+1,0)&amp;""</f>
        <v>情報:別途指定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U234" s="642" t="s">
        <v>359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916" t="s">
        <v>116</v>
      </c>
      <c r="D235" s="930"/>
      <c r="E235" s="784"/>
      <c r="F235" s="810"/>
      <c r="G235" s="784"/>
      <c r="H235" s="810"/>
      <c r="I235" s="860" t="s">
        <v>393</v>
      </c>
      <c r="J235" s="835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09" t="s">
        <v>511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 t="s">
        <v>509</v>
      </c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人体の構造と機能Ⅲ</v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成人看護学演習Ａ－Ⅰ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 t="s">
        <v>75</v>
      </c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 t="s">
        <v>509</v>
      </c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本間　典子</v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保健行動論</v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成人看護学演習Ａ－Ⅰ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 t="s">
        <v>476</v>
      </c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>藤澤　雄太</v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101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65"/>
      <c r="D247" s="867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46002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46002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>精神看護学概論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>政策医療看護論Ⅱ</v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>がん看護学演習Ａ－Ⅰ
感染症学特論
感染症学演習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看護情報・管理学演習Ｂ
長寿看護学演習Ｂ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25"/>
      <c r="V253" s="596" t="s">
        <v>207</v>
      </c>
      <c r="Z253" s="818" t="str">
        <f>A253</f>
        <v xml:space="preserve">１時限（09：20～10：50） </v>
      </c>
      <c r="AA253" s="768" t="s">
        <v>382</v>
      </c>
      <c r="AB253" s="768"/>
      <c r="AC253" s="768"/>
      <c r="AD253" s="768"/>
      <c r="AE253" s="768"/>
      <c r="AF253" s="768"/>
      <c r="AG253" s="768" t="s">
        <v>169</v>
      </c>
      <c r="AH253" s="768"/>
      <c r="AI253" s="768"/>
      <c r="AJ253" s="768"/>
      <c r="AK253" s="768"/>
      <c r="AL253" s="768"/>
      <c r="AM253" s="768" t="s">
        <v>169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 t="s">
        <v>406</v>
      </c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 t="s">
        <v>225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>森　真喜子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>飯野　京子</v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596" t="s">
        <v>225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>101</v>
      </c>
      <c r="F255" s="789"/>
      <c r="G255" s="790" t="str">
        <f>VLOOKUP($C252,'2025年度(3年後期)'!$B$5:$N$207,COLUMN('2025年度(3年後期)'!$C$5)+1,0)&amp;""</f>
        <v>母性:201･母小実</v>
      </c>
      <c r="H255" s="789"/>
      <c r="I255" s="790" t="str">
        <f>VLOOKUP($C252,'2025年度(4年後期)'!$B$5:$N$206,COLUMN('2025年度(4年後期)'!$C$5)+1,0)&amp;""</f>
        <v>301</v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がん:別途指定
感染特論:別途指定
感染演習:別途指定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情報:別途指定
長寿:別途指定</v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V255" s="596" t="s">
        <v>239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55"/>
      <c r="D256" s="899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V256" s="596" t="s">
        <v>42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8" t="str">
        <f>VLOOKUP($C252,'2025年度(1年後期)'!$B$5:$N$207,COLUMN('2025年度(1年後期)'!$E$5),0)&amp;""</f>
        <v>疾病･病態論Ⅰ 中間試験</v>
      </c>
      <c r="D257" s="869"/>
      <c r="E257" s="795" t="str">
        <f>VLOOKUP($C252,'2025年度(2年後期)'!$B$5:$N$207,COLUMN('2025年度(2年後期)'!$E$5),0)&amp;""</f>
        <v>薬物療法と看護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>災害看護論</v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>がん看護学演習Ａ－Ⅰ
感染症学特論
感染症学演習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看護情報・管理学演習Ｂ
長寿看護学演習Ｂ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708" t="s">
        <v>418</v>
      </c>
      <c r="Z257" s="807" t="str">
        <f>A257</f>
        <v>２時限（11：00～12：30）</v>
      </c>
      <c r="AA257" s="768" t="s">
        <v>244</v>
      </c>
      <c r="AB257" s="768"/>
      <c r="AC257" s="768"/>
      <c r="AD257" s="768"/>
      <c r="AE257" s="768"/>
      <c r="AF257" s="768"/>
      <c r="AG257" s="768" t="s">
        <v>169</v>
      </c>
      <c r="AH257" s="768"/>
      <c r="AI257" s="768"/>
      <c r="AJ257" s="768"/>
      <c r="AK257" s="768"/>
      <c r="AL257" s="768"/>
      <c r="AM257" s="768" t="s">
        <v>169</v>
      </c>
      <c r="AN257" s="768" t="s">
        <v>509</v>
      </c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 t="s">
        <v>463</v>
      </c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 t="s">
        <v>225</v>
      </c>
      <c r="BM257" s="857"/>
      <c r="BN257" s="768" t="s">
        <v>514</v>
      </c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70" t="str">
        <f>IFERROR(VLOOKUP(C257,科目・教員!$A$2:$B$349,2,0),"")</f>
        <v/>
      </c>
      <c r="D258" s="871"/>
      <c r="E258" s="790" t="str">
        <f>IFERROR(VLOOKUP(E257,科目・教員!$A$2:$B$349,2,0),"")</f>
        <v>本間　典子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>須藤　恭子</v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708" t="s">
        <v>510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70" t="str">
        <f>VLOOKUP($C252,'2025年度(1年後期)'!$B$5:$N$207,COLUMN('2025年度(1年後期)'!$E$5)+1,0)&amp;""</f>
        <v>大講義室</v>
      </c>
      <c r="D259" s="871"/>
      <c r="E259" s="790" t="str">
        <f>VLOOKUP($C252,'2025年度(2年後期)'!$B$5:$N$207,COLUMN('2025年度(2年後期)'!$E$5)+1,0)&amp;""</f>
        <v>101</v>
      </c>
      <c r="F259" s="789"/>
      <c r="G259" s="790" t="str">
        <f>VLOOKUP($C252,'2025年度(3年後期)'!$B$5:$N$207,COLUMN('2025年度(3年後期)'!$E$5)+1,0)&amp;""</f>
        <v>母性:201･母小実</v>
      </c>
      <c r="H259" s="789"/>
      <c r="I259" s="790" t="str">
        <f>VLOOKUP($C252,'2025年度(4年後期)'!$B$5:$N$206,COLUMN('2025年度(4年後期)'!$E$5)+1,0)&amp;""</f>
        <v>301</v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がん:別途指定
感染特論:別途指定
感染演習:別途指定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情報:別途指定
長寿:別途指定</v>
      </c>
      <c r="R259" s="789"/>
      <c r="S259" s="809" t="str">
        <f>VLOOKUP($C252,'2025年度(D23後期)'!$B$5:$N$207,COLUMN('2025年度(D23後期)'!$E$5)+1,0)&amp;""</f>
        <v/>
      </c>
      <c r="T259" s="789"/>
      <c r="U259" s="642" t="s">
        <v>359</v>
      </c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72"/>
      <c r="D260" s="876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09" t="s">
        <v>511</v>
      </c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 t="s">
        <v>509</v>
      </c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74" t="str">
        <f>VLOOKUP($C252,'2025年度(1年後期)'!$B$5:$N$207,COLUMN('2025年度(1年後期)'!$G$5),0)&amp;""</f>
        <v>食と健康　本試験</v>
      </c>
      <c r="D265" s="875"/>
      <c r="E265" s="823" t="str">
        <f>VLOOKUP($C252,'2025年度(2年後期)'!$B$5:$N$207,COLUMN('2025年度(2年後期)'!$G$5),0)&amp;""</f>
        <v>母性看護援助論Ⅱ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>看護管理論</v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>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>特別研究</v>
      </c>
      <c r="T265" s="806"/>
      <c r="U265" s="21"/>
      <c r="Z265" s="807" t="str">
        <f>A265</f>
        <v>３時限（13：30～15：00）</v>
      </c>
      <c r="AA265" s="768" t="s">
        <v>497</v>
      </c>
      <c r="AB265" s="768"/>
      <c r="AC265" s="768"/>
      <c r="AD265" s="768"/>
      <c r="AE265" s="768"/>
      <c r="AF265" s="768"/>
      <c r="AG265" s="768" t="s">
        <v>169</v>
      </c>
      <c r="AH265" s="768"/>
      <c r="AI265" s="768"/>
      <c r="AJ265" s="768"/>
      <c r="AK265" s="768"/>
      <c r="AL265" s="768"/>
      <c r="AM265" s="768" t="s">
        <v>169</v>
      </c>
      <c r="AN265" s="768" t="s">
        <v>509</v>
      </c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 t="s">
        <v>488</v>
      </c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 t="s">
        <v>225</v>
      </c>
      <c r="BM265" s="857"/>
      <c r="BN265" s="768" t="s">
        <v>515</v>
      </c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77" t="str">
        <f>IFERROR(VLOOKUP(C265,科目・教員!$A$2:$B$349,2,0),"")</f>
        <v/>
      </c>
      <c r="D266" s="878"/>
      <c r="E266" s="813" t="str">
        <f>IFERROR(VLOOKUP(E265,科目・教員!$A$2:$B$349,2,0),"")</f>
        <v>池田　真弓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>小澤　三枝子</v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3" t="str">
        <f>VLOOKUP($C252,'2025年度(2年後期)'!$B$5:$N$207,COLUMN('2025年度(2年後期)'!$G$5)+1,0)&amp;""</f>
        <v>101</v>
      </c>
      <c r="F267" s="809"/>
      <c r="G267" s="813" t="str">
        <f>VLOOKUP($C252,'2025年度(3年後期)'!$B$5:$N$207,COLUMN('2025年度(3年後期)'!$G$5)+1,0)&amp;""</f>
        <v>母性:201･母小実</v>
      </c>
      <c r="H267" s="809"/>
      <c r="I267" s="813" t="str">
        <f>VLOOKUP($C252,'2025年度(4年後期)'!$B$5:$N$206,COLUMN('2025年度(4年後期)'!$G$5)+1,0)&amp;""</f>
        <v>301</v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72"/>
      <c r="D268" s="876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74" t="str">
        <f>VLOOKUP($C252,'2025年度(1年後期)'!$B$5:$N$207,COLUMN('2025年度(1年後期)'!$I$5),0)&amp;""</f>
        <v>法と社会　本試験</v>
      </c>
      <c r="D269" s="875"/>
      <c r="E269" s="823" t="str">
        <f>VLOOKUP($C252,'2025年度(2年後期)'!$B$5:$N$207,COLUMN('2025年度(2年後期)'!$I$5),0)&amp;""</f>
        <v>母性看護援助論Ⅱ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>看護管理論</v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>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>特別研究</v>
      </c>
      <c r="T269" s="806"/>
      <c r="U269" s="21"/>
      <c r="Z269" s="807" t="str">
        <f>A269</f>
        <v>４時限（15：10～16：40）</v>
      </c>
      <c r="AA269" s="768" t="s">
        <v>497</v>
      </c>
      <c r="AB269" s="768"/>
      <c r="AC269" s="768"/>
      <c r="AD269" s="768"/>
      <c r="AE269" s="768"/>
      <c r="AF269" s="768"/>
      <c r="AG269" s="768" t="s">
        <v>169</v>
      </c>
      <c r="AH269" s="768"/>
      <c r="AI269" s="768"/>
      <c r="AJ269" s="768"/>
      <c r="AK269" s="768"/>
      <c r="AL269" s="768"/>
      <c r="AM269" s="768" t="s">
        <v>169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 t="s">
        <v>488</v>
      </c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 t="s">
        <v>225</v>
      </c>
      <c r="BM269" s="857"/>
      <c r="BN269" s="768" t="s">
        <v>516</v>
      </c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77" t="str">
        <f>IFERROR(VLOOKUP(C269,科目・教員!$A$2:$B$349,2,0),"")</f>
        <v/>
      </c>
      <c r="D270" s="878"/>
      <c r="E270" s="813" t="str">
        <f>IFERROR(VLOOKUP(E269,科目・教員!$A$2:$B$349,2,0),"")</f>
        <v>池田　真弓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>小澤　三枝子</v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3" t="str">
        <f>VLOOKUP($C252,'2025年度(2年後期)'!$B$5:$N$207,COLUMN('2025年度(2年後期)'!$I$5)+1,0)&amp;""</f>
        <v>101</v>
      </c>
      <c r="F271" s="809"/>
      <c r="G271" s="813" t="str">
        <f>VLOOKUP($C252,'2025年度(3年後期)'!$B$5:$N$207,COLUMN('2025年度(3年後期)'!$I$5)+1,0)&amp;""</f>
        <v>母性:201･母小実</v>
      </c>
      <c r="H271" s="809"/>
      <c r="I271" s="813" t="str">
        <f>VLOOKUP($C252,'2025年度(4年後期)'!$B$5:$N$206,COLUMN('2025年度(4年後期)'!$I$5)+1,0)&amp;""</f>
        <v>301</v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28"/>
      <c r="D272" s="929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 t="s">
        <v>225</v>
      </c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55"/>
      <c r="D276" s="856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46003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46003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>看護基礎理論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>総合学習</v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長寿看護学演習Ａ－Ⅰ</v>
      </c>
      <c r="N278" s="794"/>
      <c r="O278" s="795" t="str">
        <f>VLOOKUP($C277,'2025年度(M2後期)'!$B$5:$N$207,COLUMN('2025年度(M2後期)'!$C$5),0)&amp;""</f>
        <v>感染管理看護学演習Ａ－Ⅱ
特別研究</v>
      </c>
      <c r="P278" s="796"/>
      <c r="Q278" s="795" t="str">
        <f>VLOOKUP($C277,'2025年度(D1後期)'!$B$5:$N$207,COLUMN('2025年度(D1後期)'!$C$5),0)&amp;""</f>
        <v>精神看護学演習Ｂ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20"/>
      <c r="Z278" s="818" t="str">
        <f>A278</f>
        <v xml:space="preserve">１時限（09：20～10：50） </v>
      </c>
      <c r="AA278" s="768" t="s">
        <v>154</v>
      </c>
      <c r="AB278" s="768"/>
      <c r="AC278" s="768"/>
      <c r="AD278" s="768"/>
      <c r="AE278" s="768"/>
      <c r="AF278" s="768"/>
      <c r="AG278" s="768" t="s">
        <v>169</v>
      </c>
      <c r="AH278" s="768"/>
      <c r="AI278" s="768"/>
      <c r="AJ278" s="768"/>
      <c r="AK278" s="768"/>
      <c r="AL278" s="768"/>
      <c r="AM278" s="768" t="s">
        <v>169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414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>水野　正之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>101</v>
      </c>
      <c r="F280" s="789"/>
      <c r="G280" s="790" t="str">
        <f>VLOOKUP($C277,'2025年度(3年後期)'!$B$5:$N$207,COLUMN('2025年度(3年後期)'!$C$5)+1,0)&amp;""</f>
        <v>母性:201･母小実</v>
      </c>
      <c r="H280" s="789"/>
      <c r="I280" s="790" t="str">
        <f>VLOOKUP($C277,'2025年度(4年後期)'!$B$5:$N$206,COLUMN('2025年度(4年後期)'!$C$5)+1,0)&amp;""</f>
        <v>301</v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長寿:別途指定</v>
      </c>
      <c r="N280" s="789"/>
      <c r="O280" s="790" t="str">
        <f>VLOOKUP($C277,'2025年度(M2後期)'!$B$5:$N$207,COLUMN('2025年度(M2後期)'!$C$5)+1,0)&amp;""</f>
        <v>感染:別途指定</v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65"/>
      <c r="D281" s="866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微生物と人間　本試験</v>
      </c>
      <c r="D282" s="869"/>
      <c r="E282" s="795" t="str">
        <f>VLOOKUP($C277,'2025年度(2年後期)'!$B$5:$N$207,COLUMN('2025年度(2年後期)'!$E$5),0)&amp;""</f>
        <v>地域生活とヘルスプロモーション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>総合学習</v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長寿看護学演習Ａ－Ⅰ</v>
      </c>
      <c r="N282" s="796"/>
      <c r="O282" s="806" t="str">
        <f>VLOOKUP($C277,'2025年度(M2後期)'!$B$5:$N$207,COLUMN('2025年度(M2後期)'!$E$5),0)&amp;""</f>
        <v>感染管理看護学演習Ａ－Ⅱ
特別研究</v>
      </c>
      <c r="P282" s="796"/>
      <c r="Q282" s="806" t="str">
        <f>VLOOKUP($C277,'2025年度(D1後期)'!$B$5:$N$207,COLUMN('2025年度(D1後期)'!$E$5),0)&amp;""</f>
        <v>精神看護学演習Ｂ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 t="s">
        <v>195</v>
      </c>
      <c r="AB282" s="768"/>
      <c r="AC282" s="768"/>
      <c r="AD282" s="768"/>
      <c r="AE282" s="768"/>
      <c r="AF282" s="768"/>
      <c r="AG282" s="768" t="s">
        <v>169</v>
      </c>
      <c r="AH282" s="768"/>
      <c r="AI282" s="768"/>
      <c r="AJ282" s="768"/>
      <c r="AK282" s="768"/>
      <c r="AL282" s="768"/>
      <c r="AM282" s="768" t="s">
        <v>169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414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 t="s">
        <v>517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790" t="str">
        <f>IFERROR(VLOOKUP(E282,科目・教員!$A$2:$B$349,2,0),"")</f>
        <v>藤田　淳子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大講義室</v>
      </c>
      <c r="D284" s="871"/>
      <c r="E284" s="790" t="str">
        <f>VLOOKUP($C277,'2025年度(2年後期)'!$B$5:$N$207,COLUMN('2025年度(2年後期)'!$E$5)+1,0)&amp;""</f>
        <v>101</v>
      </c>
      <c r="F284" s="789"/>
      <c r="G284" s="790" t="str">
        <f>VLOOKUP($C277,'2025年度(3年後期)'!$B$5:$N$207,COLUMN('2025年度(3年後期)'!$E$5)+1,0)&amp;""</f>
        <v>母性:201･母小実</v>
      </c>
      <c r="H284" s="789"/>
      <c r="I284" s="790" t="str">
        <f>VLOOKUP($C277,'2025年度(4年後期)'!$B$5:$N$206,COLUMN('2025年度(4年後期)'!$E$5)+1,0)&amp;""</f>
        <v>301</v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長寿:別途指定</v>
      </c>
      <c r="N284" s="789"/>
      <c r="O284" s="809" t="str">
        <f>VLOOKUP($C277,'2025年度(M2後期)'!$B$5:$N$207,COLUMN('2025年度(M2後期)'!$E$5)+1,0)&amp;""</f>
        <v>感染:別途指定</v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人体の構造と機能Ⅳ　本試験</v>
      </c>
      <c r="D290" s="875"/>
      <c r="E290" s="823" t="str">
        <f>VLOOKUP($C277,'2025年度(2年後期)'!$B$5:$N$207,COLUMN('2025年度(2年後期)'!$G$5),0)&amp;""</f>
        <v>母性看護援助論Ⅱ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>看護情報学</v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 t="s">
        <v>497</v>
      </c>
      <c r="AB290" s="768"/>
      <c r="AC290" s="768"/>
      <c r="AD290" s="768"/>
      <c r="AE290" s="768"/>
      <c r="AF290" s="768"/>
      <c r="AG290" s="768" t="s">
        <v>169</v>
      </c>
      <c r="AH290" s="768"/>
      <c r="AI290" s="768"/>
      <c r="AJ290" s="768"/>
      <c r="AK290" s="768"/>
      <c r="AL290" s="768"/>
      <c r="AM290" s="768" t="s">
        <v>169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 t="s">
        <v>408</v>
      </c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 t="s">
        <v>518</v>
      </c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813" t="str">
        <f>IFERROR(VLOOKUP(E290,科目・教員!$A$2:$B$349,2,0),"")</f>
        <v>池田　真弓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>柏木　公一</v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3" t="str">
        <f>VLOOKUP($C277,'2025年度(2年後期)'!$B$5:$N$207,COLUMN('2025年度(2年後期)'!$G$5)+1,0)&amp;""</f>
        <v>101</v>
      </c>
      <c r="F292" s="809"/>
      <c r="G292" s="813" t="str">
        <f>VLOOKUP($C277,'2025年度(3年後期)'!$B$5:$N$207,COLUMN('2025年度(3年後期)'!$G$5)+1,0)&amp;""</f>
        <v>母性:201･母小実</v>
      </c>
      <c r="H292" s="809"/>
      <c r="I292" s="813" t="str">
        <f>VLOOKUP($C277,'2025年度(4年後期)'!$B$5:$N$206,COLUMN('2025年度(4年後期)'!$G$5)+1,0)&amp;""</f>
        <v>301</v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928"/>
      <c r="D293" s="929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>地域･在宅看護学概論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>医療政策学</v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 t="s">
        <v>345</v>
      </c>
      <c r="AB294" s="768"/>
      <c r="AC294" s="768"/>
      <c r="AD294" s="768"/>
      <c r="AE294" s="768"/>
      <c r="AF294" s="768"/>
      <c r="AG294" s="768" t="s">
        <v>169</v>
      </c>
      <c r="AH294" s="768"/>
      <c r="AI294" s="768"/>
      <c r="AJ294" s="768"/>
      <c r="AK294" s="768"/>
      <c r="AL294" s="768"/>
      <c r="AM294" s="768" t="s">
        <v>169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 t="s">
        <v>464</v>
      </c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>藤田　淳子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>渡辺　幹司</v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>101</v>
      </c>
      <c r="F296" s="809"/>
      <c r="G296" s="813" t="str">
        <f>VLOOKUP($C277,'2025年度(3年後期)'!$B$5:$N$207,COLUMN('2025年度(3年後期)'!$I$5)+1,0)&amp;""</f>
        <v>母性:201･母小実</v>
      </c>
      <c r="H296" s="809"/>
      <c r="I296" s="813" t="str">
        <f>VLOOKUP($C277,'2025年度(4年後期)'!$B$5:$N$206,COLUMN('2025年度(4年後期)'!$I$5)+1,0)&amp;""</f>
        <v>301</v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55"/>
      <c r="D297" s="856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53" t="str">
        <f>VLOOKUP($C277,'2025年度(1年後期)'!$B$5:$N$207,COLUMN('2025年度(1年後期)'!$K$5),0)&amp;""</f>
        <v>脳と行動</v>
      </c>
      <c r="D298" s="854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607" t="s">
        <v>94</v>
      </c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 t="s">
        <v>139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36" t="str">
        <f>IFERROR(VLOOKUP(C298,科目・教員!$A$2:$B$349,2,0),"")</f>
        <v>田中　健一</v>
      </c>
      <c r="D299" s="837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607" t="s">
        <v>141</v>
      </c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607" t="s">
        <v>139</v>
      </c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904"/>
      <c r="D301" s="884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608" t="s">
        <v>69</v>
      </c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46004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46004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55"/>
      <c r="D306" s="899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65"/>
      <c r="D310" s="867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9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9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9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9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46005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46005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9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9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9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46006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46006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31"/>
      <c r="E353" s="795" t="str">
        <f>VLOOKUP($C352,'2025年度(2年後期)'!$B$5:$N$207,COLUMN('2025年度(2年後期)'!$C$5),0)&amp;""</f>
        <v>母性看護援助論Ⅱ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政策医療看護倫理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162</v>
      </c>
      <c r="AB353" s="768"/>
      <c r="AC353" s="768"/>
      <c r="AD353" s="768"/>
      <c r="AE353" s="768"/>
      <c r="AF353" s="768"/>
      <c r="AG353" s="768" t="s">
        <v>497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 t="s">
        <v>169</v>
      </c>
      <c r="AX353" s="768"/>
      <c r="AY353" s="768"/>
      <c r="AZ353" s="768"/>
      <c r="BA353" s="768" t="s">
        <v>166</v>
      </c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64" t="str">
        <f>IFERROR(VLOOKUP(C353,科目・教員!$A$2:$B$349,2,0),"")</f>
        <v>松本　聡子</v>
      </c>
      <c r="D354" s="833"/>
      <c r="E354" s="790" t="str">
        <f>IFERROR(VLOOKUP(E353,科目・教員!$A$2:$B$349,2,0),"")</f>
        <v>池田　真弓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>来生　奈巳子</v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64" t="str">
        <f>VLOOKUP($C352,'2025年度(1年後期)'!$B$5:$N$207,COLUMN('2025年度(1年後期)'!$C$5)+1,0)&amp;""</f>
        <v>101</v>
      </c>
      <c r="D355" s="833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母性:301･母小実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臨床講義室1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61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生活援助論Ⅱ</v>
      </c>
      <c r="D357" s="796"/>
      <c r="E357" s="795" t="str">
        <f>VLOOKUP($C352,'2025年度(2年後期)'!$B$5:$N$207,COLUMN('2025年度(2年後期)'!$E$5),0)&amp;""</f>
        <v>小児看護援助論Ⅰ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政策医療看護倫理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153</v>
      </c>
      <c r="AB357" s="768"/>
      <c r="AC357" s="768"/>
      <c r="AD357" s="768"/>
      <c r="AE357" s="768"/>
      <c r="AF357" s="768"/>
      <c r="AG357" s="768" t="s">
        <v>353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 t="s">
        <v>169</v>
      </c>
      <c r="AX357" s="768"/>
      <c r="AY357" s="768"/>
      <c r="AZ357" s="768"/>
      <c r="BA357" s="768" t="s">
        <v>166</v>
      </c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森下　純子</v>
      </c>
      <c r="D358" s="789"/>
      <c r="E358" s="790" t="str">
        <f>IFERROR(VLOOKUP(E357,科目・教員!$A$2:$B$349,2,0),"")</f>
        <v>遠藤　数江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>来生　奈巳子</v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>母性:301･母小実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臨床講義室1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免疫と健康</v>
      </c>
      <c r="D365" s="806"/>
      <c r="E365" s="823" t="str">
        <f>VLOOKUP($C352,'2025年度(2年後期)'!$B$5:$N$207,COLUMN('2025年度(2年後期)'!$G$5),0)&amp;""</f>
        <v>成人看護援助論Ⅱ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>医療政策学</v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471" t="s">
        <v>519</v>
      </c>
      <c r="V365" s="596" t="s">
        <v>520</v>
      </c>
      <c r="Z365" s="807" t="str">
        <f>A365</f>
        <v>３時限（13：30～15：00）</v>
      </c>
      <c r="AA365" s="768" t="s">
        <v>508</v>
      </c>
      <c r="AB365" s="768"/>
      <c r="AC365" s="768"/>
      <c r="AD365" s="768"/>
      <c r="AE365" s="768"/>
      <c r="AF365" s="768"/>
      <c r="AG365" s="768" t="s">
        <v>76</v>
      </c>
      <c r="AH365" s="768"/>
      <c r="AI365" s="768"/>
      <c r="AJ365" s="768"/>
      <c r="AK365" s="768"/>
      <c r="AL365" s="768"/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169</v>
      </c>
      <c r="AX365" s="768"/>
      <c r="AY365" s="768"/>
      <c r="AZ365" s="768" t="s">
        <v>521</v>
      </c>
      <c r="BA365" s="768" t="s">
        <v>522</v>
      </c>
      <c r="BB365" s="768" t="s">
        <v>522</v>
      </c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 t="s">
        <v>464</v>
      </c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森　那美子</v>
      </c>
      <c r="D366" s="809"/>
      <c r="E366" s="813" t="str">
        <f>IFERROR(VLOOKUP(E365,科目・教員!$A$2:$B$349,2,0),"")</f>
        <v>藤澤　雄太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>渡辺　幹司</v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471" t="s">
        <v>523</v>
      </c>
      <c r="V366" s="596" t="s">
        <v>524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>母性:301･母小実</v>
      </c>
      <c r="H367" s="809"/>
      <c r="I367" s="813" t="str">
        <f>VLOOKUP($C352,'2025年度(4年後期)'!$B$5:$N$206,COLUMN('2025年度(4年後期)'!$G$5)+1,0)&amp;""</f>
        <v>大講義室</v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471"/>
      <c r="V367" s="596" t="s">
        <v>525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471" t="s">
        <v>526</v>
      </c>
      <c r="V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保健行動論</v>
      </c>
      <c r="D369" s="806"/>
      <c r="E369" s="823" t="str">
        <f>VLOOKUP($C352,'2025年度(2年後期)'!$B$5:$N$207,COLUMN('2025年度(2年後期)'!$I$5),0)&amp;""</f>
        <v>成人看護援助論Ⅱ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>看護情報学</v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471"/>
      <c r="V369" s="596"/>
      <c r="Z369" s="807" t="str">
        <f>A369</f>
        <v>４時限（15：10～16：40）</v>
      </c>
      <c r="AA369" s="768" t="s">
        <v>476</v>
      </c>
      <c r="AB369" s="768"/>
      <c r="AC369" s="768"/>
      <c r="AD369" s="768"/>
      <c r="AE369" s="768"/>
      <c r="AF369" s="768"/>
      <c r="AG369" s="768" t="s">
        <v>76</v>
      </c>
      <c r="AH369" s="768"/>
      <c r="AI369" s="768"/>
      <c r="AJ369" s="768"/>
      <c r="AK369" s="768"/>
      <c r="AL369" s="768"/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169</v>
      </c>
      <c r="AX369" s="768"/>
      <c r="AY369" s="768"/>
      <c r="AZ369" s="768" t="s">
        <v>521</v>
      </c>
      <c r="BA369" s="768" t="s">
        <v>522</v>
      </c>
      <c r="BB369" s="768" t="s">
        <v>522</v>
      </c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 t="s">
        <v>408</v>
      </c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藤澤　雄太</v>
      </c>
      <c r="D370" s="809"/>
      <c r="E370" s="813" t="str">
        <f>IFERROR(VLOOKUP(E369,科目・教員!$A$2:$B$349,2,0),"")</f>
        <v>藤澤　雄太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>柏木　公一</v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471"/>
      <c r="V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>母性:301･母小実</v>
      </c>
      <c r="H371" s="809"/>
      <c r="I371" s="813" t="str">
        <f>VLOOKUP($C352,'2025年度(4年後期)'!$B$5:$N$206,COLUMN('2025年度(4年後期)'!$I$5)+1,0)&amp;""</f>
        <v>大講義室</v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471"/>
      <c r="V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U372" s="471"/>
      <c r="V372" s="596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U373" s="471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 t="s">
        <v>522</v>
      </c>
      <c r="BB373" s="768" t="s">
        <v>522</v>
      </c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U374" s="471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U375" s="471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472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46007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46007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成育看護学演習Ｂ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470" t="s">
        <v>519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169</v>
      </c>
      <c r="AX378" s="768"/>
      <c r="AY378" s="768"/>
      <c r="AZ378" s="768"/>
      <c r="BA378" s="768" t="s">
        <v>522</v>
      </c>
      <c r="BB378" s="768" t="s">
        <v>522</v>
      </c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70" t="s">
        <v>527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>母性:301･母小実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国際:別途指定
教育:別途指定
成育:別途指定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別途指定</v>
      </c>
      <c r="R380" s="789"/>
      <c r="S380" s="809" t="str">
        <f>VLOOKUP($C377,'2025年度(D23後期)'!$B$5:$N$207,COLUMN('2025年度(D23後期)'!$C$5)+1,0)&amp;""</f>
        <v/>
      </c>
      <c r="T380" s="789"/>
      <c r="U380" s="471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65"/>
      <c r="D381" s="866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471" t="s">
        <v>526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>薬物療法と看護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成育看護学演習Ｂ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U382" s="471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244</v>
      </c>
      <c r="AH382" s="768"/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169</v>
      </c>
      <c r="AX382" s="768"/>
      <c r="AY382" s="768"/>
      <c r="AZ382" s="768"/>
      <c r="BA382" s="768" t="s">
        <v>522</v>
      </c>
      <c r="BB382" s="768" t="s">
        <v>522</v>
      </c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>本間　典子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U383" s="471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>201</v>
      </c>
      <c r="F384" s="789"/>
      <c r="G384" s="790" t="str">
        <f>VLOOKUP($C377,'2025年度(3年後期)'!$B$5:$N$207,COLUMN('2025年度(3年後期)'!$E$5)+1,0)&amp;""</f>
        <v>母性:301･母小実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国際:別途指定
教育:別途指定
成育:別途指定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別途指定</v>
      </c>
      <c r="R384" s="789"/>
      <c r="S384" s="809" t="str">
        <f>VLOOKUP($C377,'2025年度(D23後期)'!$B$5:$N$207,COLUMN('2025年度(D23後期)'!$E$5)+1,0)&amp;""</f>
        <v/>
      </c>
      <c r="T384" s="789"/>
      <c r="U384" s="471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U385" s="471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U386" s="471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 t="s">
        <v>522</v>
      </c>
      <c r="BB386" s="768" t="s">
        <v>522</v>
      </c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U387" s="471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U388" s="471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U389" s="471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疾病･病態論Ⅰ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成育看護学演習Ａ－Ⅱ（小児）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>感染管理看護学演習Ｂ
成人看護学演習Ｂ</v>
      </c>
      <c r="R390" s="806"/>
      <c r="S390" s="824" t="str">
        <f>VLOOKUP($C377,'2025年度(D23後期)'!$B$5:$N$207,COLUMN('2025年度(D23後期)'!$G$5),0)&amp;""</f>
        <v>特別研究</v>
      </c>
      <c r="T390" s="806"/>
      <c r="U390" s="471"/>
      <c r="Z390" s="807" t="str">
        <f>A390</f>
        <v>３時限（13：30～15：00）</v>
      </c>
      <c r="AA390" s="768" t="s">
        <v>185</v>
      </c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169</v>
      </c>
      <c r="AX390" s="768"/>
      <c r="AY390" s="768"/>
      <c r="AZ390" s="768"/>
      <c r="BA390" s="768" t="s">
        <v>522</v>
      </c>
      <c r="BB390" s="768" t="s">
        <v>522</v>
      </c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水野　正之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471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>母性:301･母小実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>感染:別途指定
成人:別途指定</v>
      </c>
      <c r="R392" s="809"/>
      <c r="S392" s="814" t="str">
        <f>VLOOKUP($C377,'2025年度(D23後期)'!$B$5:$N$207,COLUMN('2025年度(D23後期)'!$G$5)+1,0)&amp;""</f>
        <v/>
      </c>
      <c r="T392" s="809"/>
      <c r="U392" s="471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471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人体の構造と機能Ⅲ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成育看護学演習Ａ－Ⅱ（小児）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>感染管理看護学演習Ｂ
成人看護学演習Ｂ</v>
      </c>
      <c r="R394" s="806"/>
      <c r="S394" s="824" t="str">
        <f>VLOOKUP($C377,'2025年度(D23後期)'!$B$5:$N$207,COLUMN('2025年度(D23後期)'!$I$5),0)&amp;""</f>
        <v>特別研究</v>
      </c>
      <c r="T394" s="806"/>
      <c r="U394" s="471"/>
      <c r="Z394" s="807" t="str">
        <f>A394</f>
        <v>４時限（15：10～16：40）</v>
      </c>
      <c r="AA394" s="768" t="s">
        <v>75</v>
      </c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169</v>
      </c>
      <c r="AX394" s="768"/>
      <c r="AY394" s="768"/>
      <c r="AZ394" s="768"/>
      <c r="BA394" s="768" t="s">
        <v>522</v>
      </c>
      <c r="BB394" s="768" t="s">
        <v>522</v>
      </c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U395" s="471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101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>母性:301･母小実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>感染:別途指定
成人:別途指定</v>
      </c>
      <c r="R396" s="809"/>
      <c r="S396" s="814" t="str">
        <f>VLOOKUP($C377,'2025年度(D23後期)'!$B$5:$N$207,COLUMN('2025年度(D23後期)'!$I$5)+1,0)&amp;""</f>
        <v/>
      </c>
      <c r="T396" s="809"/>
      <c r="U396" s="471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65"/>
      <c r="D397" s="867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U397" s="471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53" t="str">
        <f>VLOOKUP($C377,'2025年度(1年後期)'!$B$5:$N$207,COLUMN('2025年度(1年後期)'!$K$5),0)&amp;""</f>
        <v>国語表現法</v>
      </c>
      <c r="D398" s="854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471"/>
      <c r="Z398" s="807" t="str">
        <f>A398</f>
        <v>５時限（16：50～18：20）</v>
      </c>
      <c r="AA398" s="768" t="s">
        <v>392</v>
      </c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 t="s">
        <v>522</v>
      </c>
      <c r="BB398" s="768" t="s">
        <v>522</v>
      </c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36" t="str">
        <f>IFERROR(VLOOKUP(C398,科目・教員!$A$2:$B$349,2,0),"")</f>
        <v>末田　美香子</v>
      </c>
      <c r="D399" s="837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471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471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901" t="s">
        <v>116</v>
      </c>
      <c r="D401" s="902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472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46008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46008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ジェンダー論</v>
      </c>
      <c r="D403" s="796"/>
      <c r="E403" s="830" t="str">
        <f>VLOOKUP($C402,'2025年度(2年後期)'!$B$5:$N$207,COLUMN('2025年度(2年後期)'!$C$5),0)&amp;""</f>
        <v>英語Ⅲ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長寿看護学演習Ａ－Ⅰ
成育看護学演習Ａ－Ⅳ(母性)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看護教育学演習Ｂ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 t="s">
        <v>316</v>
      </c>
      <c r="AB403" s="768"/>
      <c r="AC403" s="768"/>
      <c r="AD403" s="768"/>
      <c r="AE403" s="768"/>
      <c r="AF403" s="768"/>
      <c r="AG403" s="768" t="s">
        <v>447</v>
      </c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 t="s">
        <v>528</v>
      </c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小島　優子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長寿:別途指定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疫学・保健統計学Ⅱ</v>
      </c>
      <c r="D407" s="796"/>
      <c r="E407" s="830" t="str">
        <f>VLOOKUP($C402,'2025年度(2年後期)'!$B$5:$N$207,COLUMN('2025年度(2年後期)'!$E$5),0)&amp;""</f>
        <v>英語Ⅲ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830" t="str">
        <f>VLOOKUP($C402,'2025年度(4年後期)'!$B$5:$N$206,COLUMN('2025年度(4年後期)'!$E$5),0)&amp;""</f>
        <v>科学技術と医療
(中村先生)</v>
      </c>
      <c r="J407" s="831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長寿看護学演習Ａ－Ⅰ
成育看護学演習Ａ－Ⅳ(母性)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看護教育学演習Ｂ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 t="s">
        <v>218</v>
      </c>
      <c r="AB407" s="768"/>
      <c r="AC407" s="768"/>
      <c r="AD407" s="768"/>
      <c r="AE407" s="768"/>
      <c r="AF407" s="768"/>
      <c r="AG407" s="768" t="s">
        <v>447</v>
      </c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475</v>
      </c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柏木　公一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832" t="str">
        <f>IFERROR(VLOOKUP(I407,科目・教員!$A$2:$B$349,2,0),"")</f>
        <v/>
      </c>
      <c r="J408" s="833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832" t="str">
        <f>VLOOKUP($C402,'2025年度(4年後期)'!$B$5:$N$206,COLUMN('2025年度(4年後期)'!$E$5)+1,0)&amp;""</f>
        <v>301</v>
      </c>
      <c r="J409" s="833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長寿:別途指定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860" t="s">
        <v>391</v>
      </c>
      <c r="J410" s="835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人体の構造と機能Ⅲ</v>
      </c>
      <c r="D415" s="806"/>
      <c r="E415" s="925" t="str">
        <f>VLOOKUP($C402,'2025年度(2年後期)'!$B$5:$N$207,COLUMN('2025年度(2年後期)'!$G$5),0)&amp;""</f>
        <v>成人看護援助論Ⅱ　中間試験</v>
      </c>
      <c r="F415" s="875"/>
      <c r="G415" s="823" t="str">
        <f>VLOOKUP($C402,'2025年度(3年後期)'!$B$5:$N$207,COLUMN('2025年度(3年後期)'!$G$5),0)&amp;""</f>
        <v>領域別実習</v>
      </c>
      <c r="H415" s="806"/>
      <c r="I415" s="879" t="str">
        <f>VLOOKUP($C402,'2025年度(4年後期)'!$B$5:$N$206,COLUMN('2025年度(4年後期)'!$G$5),0)&amp;""</f>
        <v>科学技術と医療
(石原雅之先生)</v>
      </c>
      <c r="J415" s="854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 t="s">
        <v>75</v>
      </c>
      <c r="AB415" s="768"/>
      <c r="AC415" s="768"/>
      <c r="AD415" s="768"/>
      <c r="AE415" s="768"/>
      <c r="AF415" s="768"/>
      <c r="AG415" s="768"/>
      <c r="AH415" s="768" t="s">
        <v>528</v>
      </c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475</v>
      </c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924" t="str">
        <f>IFERROR(VLOOKUP(E415,科目・教員!$A$2:$B$349,2,0),"")</f>
        <v/>
      </c>
      <c r="F416" s="878"/>
      <c r="G416" s="813" t="str">
        <f>IFERROR(VLOOKUP(G415,科目・教員!$A$2:$B$349,2,0),"")</f>
        <v/>
      </c>
      <c r="H416" s="809"/>
      <c r="I416" s="880" t="str">
        <f>IFERROR(VLOOKUP(I415,科目・教員!$A$2:$B$349,2,0),"")</f>
        <v/>
      </c>
      <c r="J416" s="837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924" t="str">
        <f>VLOOKUP($C402,'2025年度(2年後期)'!$B$5:$N$207,COLUMN('2025年度(2年後期)'!$G$5)+1,0)&amp;""</f>
        <v>202</v>
      </c>
      <c r="F417" s="878"/>
      <c r="G417" s="813" t="str">
        <f>VLOOKUP($C402,'2025年度(3年後期)'!$B$5:$N$207,COLUMN('2025年度(3年後期)'!$G$5)+1,0)&amp;""</f>
        <v/>
      </c>
      <c r="H417" s="809"/>
      <c r="I417" s="880" t="str">
        <f>VLOOKUP($C402,'2025年度(4年後期)'!$B$5:$N$206,COLUMN('2025年度(4年後期)'!$G$5)+1,0)&amp;""</f>
        <v>301</v>
      </c>
      <c r="J417" s="837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923"/>
      <c r="F418" s="876"/>
      <c r="G418" s="784"/>
      <c r="H418" s="810"/>
      <c r="I418" s="860" t="s">
        <v>393</v>
      </c>
      <c r="J418" s="835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中国語</v>
      </c>
      <c r="D419" s="854"/>
      <c r="E419" s="823" t="str">
        <f>VLOOKUP($C402,'2025年度(2年後期)'!$B$5:$N$207,COLUMN('2025年度(2年後期)'!$I$5),0)&amp;""</f>
        <v>精神看護学概論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 t="s">
        <v>436</v>
      </c>
      <c r="AB419" s="768"/>
      <c r="AC419" s="768"/>
      <c r="AD419" s="768"/>
      <c r="AE419" s="768"/>
      <c r="AF419" s="768"/>
      <c r="AG419" s="768" t="s">
        <v>382</v>
      </c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黄　馨逸</v>
      </c>
      <c r="D420" s="837"/>
      <c r="E420" s="813" t="str">
        <f>IFERROR(VLOOKUP(E419,科目・教員!$A$2:$B$349,2,0),"")</f>
        <v>森　真喜子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116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53" t="str">
        <f>VLOOKUP($C402,'2025年度(1年後期)'!$B$5:$N$207,COLUMN('2025年度(1年後期)'!$K$5),0)&amp;""</f>
        <v>中国語</v>
      </c>
      <c r="D423" s="854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 t="s">
        <v>436</v>
      </c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36" t="str">
        <f>IFERROR(VLOOKUP(C423,科目・教員!$A$2:$B$349,2,0),"")</f>
        <v>黄　馨逸</v>
      </c>
      <c r="D424" s="837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34" t="s">
        <v>116</v>
      </c>
      <c r="D426" s="835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46009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46009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31"/>
      <c r="E428" s="795" t="str">
        <f>VLOOKUP($C427,'2025年度(2年後期)'!$B$5:$N$207,COLUMN('2025年度(2年後期)'!$C$5),0)&amp;""</f>
        <v>地域生活とヘルスプロモーション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>政策医療看護論Ⅱ</v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がん看護学演習Ａ－Ⅲ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看護情報・管理学演習Ｂ
長寿看護学演習Ｂ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596" t="s">
        <v>207</v>
      </c>
      <c r="Z428" s="818" t="str">
        <f>A428</f>
        <v xml:space="preserve">１時限（09：20～10：50） </v>
      </c>
      <c r="AA428" s="768"/>
      <c r="AB428" s="768"/>
      <c r="AC428" s="768"/>
      <c r="AD428" s="768" t="s">
        <v>104</v>
      </c>
      <c r="AE428" s="768"/>
      <c r="AF428" s="768"/>
      <c r="AG428" s="768" t="s">
        <v>227</v>
      </c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195</v>
      </c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 t="s">
        <v>225</v>
      </c>
      <c r="BM428" s="857"/>
      <c r="BN428" s="768" t="s">
        <v>406</v>
      </c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ﾊﾟｳﾗ･ﾍﾞﾙｳﾞｧﾝｹﾞﾙ</v>
      </c>
      <c r="D429" s="833"/>
      <c r="E429" s="790" t="str">
        <f>IFERROR(VLOOKUP(E428,科目・教員!$A$2:$B$349,2,0),"")</f>
        <v>藤田　淳子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>飯野　京子</v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596" t="s">
        <v>225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201</v>
      </c>
      <c r="D430" s="833"/>
      <c r="E430" s="790" t="str">
        <f>VLOOKUP($C427,'2025年度(2年後期)'!$B$5:$N$207,COLUMN('2025年度(2年後期)'!$C$5)+1,0)&amp;""</f>
        <v>301</v>
      </c>
      <c r="F430" s="789"/>
      <c r="G430" s="790" t="str">
        <f>VLOOKUP($C427,'2025年度(3年後期)'!$B$5:$N$207,COLUMN('2025年度(3年後期)'!$C$5)+1,0)&amp;""</f>
        <v>在宅:在宅実</v>
      </c>
      <c r="H430" s="789"/>
      <c r="I430" s="790" t="str">
        <f>VLOOKUP($C427,'2025年度(4年後期)'!$B$5:$N$206,COLUMN('2025年度(4年後期)'!$C$5)+1,0)&amp;""</f>
        <v>大講義室</v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情報:別途指定
長寿:別途指定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596" t="s">
        <v>239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596" t="s">
        <v>42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31"/>
      <c r="E432" s="795" t="str">
        <f>VLOOKUP($C427,'2025年度(2年後期)'!$B$5:$N$207,COLUMN('2025年度(2年後期)'!$E$5),0)&amp;""</f>
        <v>母性看護援助論Ⅱ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>災害看護論</v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がん看護学演習Ａ－Ⅲ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看護情報・管理学演習Ｂ
長寿看護学演習Ｂ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 t="s">
        <v>104</v>
      </c>
      <c r="AE432" s="768"/>
      <c r="AF432" s="768"/>
      <c r="AG432" s="768" t="s">
        <v>227</v>
      </c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857" t="s">
        <v>497</v>
      </c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 t="s">
        <v>225</v>
      </c>
      <c r="BM432" s="857"/>
      <c r="BN432" s="768" t="s">
        <v>463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864" t="str">
        <f>IFERROR(VLOOKUP(C432,科目・教員!$A$2:$B$349,2,0),"")</f>
        <v>ﾊﾟｳﾗ･ﾍﾞﾙｳﾞｧﾝｹﾞﾙ</v>
      </c>
      <c r="D433" s="833"/>
      <c r="E433" s="790" t="str">
        <f>IFERROR(VLOOKUP(E432,科目・教員!$A$2:$B$349,2,0),"")</f>
        <v>池田　真弓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>須藤　恭子</v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858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864" t="str">
        <f>VLOOKUP($C427,'2025年度(1年後期)'!$B$5:$N$207,COLUMN('2025年度(1年後期)'!$E$5)+1,0)&amp;""</f>
        <v>201</v>
      </c>
      <c r="D434" s="833"/>
      <c r="E434" s="790" t="str">
        <f>VLOOKUP($C427,'2025年度(2年後期)'!$B$5:$N$207,COLUMN('2025年度(2年後期)'!$E$5)+1,0)&amp;""</f>
        <v>301</v>
      </c>
      <c r="F434" s="789"/>
      <c r="G434" s="790" t="str">
        <f>VLOOKUP($C427,'2025年度(3年後期)'!$B$5:$N$207,COLUMN('2025年度(3年後期)'!$E$5)+1,0)&amp;""</f>
        <v>在宅:在宅実</v>
      </c>
      <c r="H434" s="789"/>
      <c r="I434" s="790" t="str">
        <f>VLOOKUP($C427,'2025年度(4年後期)'!$B$5:$N$206,COLUMN('2025年度(4年後期)'!$E$5)+1,0)&amp;""</f>
        <v>大講義室</v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情報:別途指定
長寿:別途指定</v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858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34" t="s">
        <v>116</v>
      </c>
      <c r="D435" s="835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859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生活援助論Ⅱ(ABCD)</v>
      </c>
      <c r="D440" s="806"/>
      <c r="E440" s="879" t="str">
        <f>VLOOKUP($C427,'2025年度(2年後期)'!$B$5:$N$207,COLUMN('2025年度(2年後期)'!$G$5),0)&amp;""</f>
        <v>英語S</v>
      </c>
      <c r="F440" s="854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>看護管理論</v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 t="s">
        <v>104</v>
      </c>
      <c r="AE440" s="768" t="s">
        <v>153</v>
      </c>
      <c r="AF440" s="768"/>
      <c r="AG440" s="768" t="s">
        <v>153</v>
      </c>
      <c r="AH440" s="768" t="s">
        <v>153</v>
      </c>
      <c r="AI440" s="768"/>
      <c r="AJ440" s="768"/>
      <c r="AK440" s="768"/>
      <c r="AL440" s="768" t="s">
        <v>153</v>
      </c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/>
      <c r="AX440" s="768"/>
      <c r="AY440" s="768"/>
      <c r="AZ440" s="768" t="s">
        <v>105</v>
      </c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488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森下　純子</v>
      </c>
      <c r="D441" s="809"/>
      <c r="E441" s="880" t="str">
        <f>IFERROR(VLOOKUP(E440,科目・教員!$A$2:$B$349,2,0),"")</f>
        <v>ﾊﾟｳﾗ･ﾍﾞﾙｳﾞｧﾝｹﾞﾙ</v>
      </c>
      <c r="F441" s="837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>小澤　三枝子</v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201･202･基礎実･成人実</v>
      </c>
      <c r="D442" s="809"/>
      <c r="E442" s="880" t="str">
        <f>VLOOKUP($C427,'2025年度(2年後期)'!$B$5:$N$207,COLUMN('2025年度(2年後期)'!$G$5)+1,0)&amp;""</f>
        <v>304</v>
      </c>
      <c r="F442" s="837"/>
      <c r="G442" s="813" t="str">
        <f>VLOOKUP($C427,'2025年度(3年後期)'!$B$5:$N$207,COLUMN('2025年度(3年後期)'!$G$5)+1,0)&amp;""</f>
        <v>在宅:在宅実</v>
      </c>
      <c r="H442" s="809"/>
      <c r="I442" s="813" t="str">
        <f>VLOOKUP($C427,'2025年度(4年後期)'!$B$5:$N$206,COLUMN('2025年度(4年後期)'!$G$5)+1,0)&amp;""</f>
        <v>大講義室</v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834" t="s">
        <v>116</v>
      </c>
      <c r="F443" s="835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生活援助論Ⅱ(ABCD)</v>
      </c>
      <c r="D444" s="806"/>
      <c r="E444" s="823" t="str">
        <f>VLOOKUP($C427,'2025年度(2年後期)'!$B$5:$N$207,COLUMN('2025年度(2年後期)'!$I$5),0)&amp;""</f>
        <v>地域生活とヘルスプロモーション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>看護管理論</v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 t="s">
        <v>104</v>
      </c>
      <c r="AE444" s="768" t="s">
        <v>153</v>
      </c>
      <c r="AF444" s="768"/>
      <c r="AG444" s="768" t="s">
        <v>153</v>
      </c>
      <c r="AH444" s="768" t="s">
        <v>153</v>
      </c>
      <c r="AI444" s="768"/>
      <c r="AJ444" s="768"/>
      <c r="AK444" s="768"/>
      <c r="AL444" s="768" t="s">
        <v>153</v>
      </c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195</v>
      </c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 t="s">
        <v>225</v>
      </c>
      <c r="BM444" s="857"/>
      <c r="BN444" s="768" t="s">
        <v>488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森下　純子</v>
      </c>
      <c r="D445" s="809"/>
      <c r="E445" s="813" t="str">
        <f>IFERROR(VLOOKUP(E444,科目・教員!$A$2:$B$349,2,0),"")</f>
        <v>藤田　淳子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>小澤　三枝子</v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201･202･基礎実･成人実</v>
      </c>
      <c r="D446" s="809"/>
      <c r="E446" s="813" t="str">
        <f>VLOOKUP($C427,'2025年度(2年後期)'!$B$5:$N$207,COLUMN('2025年度(2年後期)'!$I$5)+1,0)&amp;""</f>
        <v>301</v>
      </c>
      <c r="F446" s="809"/>
      <c r="G446" s="813" t="str">
        <f>VLOOKUP($C427,'2025年度(3年後期)'!$B$5:$N$207,COLUMN('2025年度(3年後期)'!$I$5)+1,0)&amp;""</f>
        <v>在宅:在宅実</v>
      </c>
      <c r="H446" s="809"/>
      <c r="I446" s="813" t="str">
        <f>VLOOKUP($C427,'2025年度(4年後期)'!$B$5:$N$206,COLUMN('2025年度(4年後期)'!$I$5)+1,0)&amp;""</f>
        <v>大講義室</v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55"/>
      <c r="D447" s="856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55"/>
      <c r="D451" s="856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46010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46010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保健行動論</v>
      </c>
      <c r="D453" s="796"/>
      <c r="E453" s="830" t="str">
        <f>VLOOKUP($C452,'2025年度(2年後期)'!$B$5:$N$207,COLUMN('2025年度(2年後期)'!$C$5),0)&amp;""</f>
        <v>英語Ⅲ</v>
      </c>
      <c r="F453" s="831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感染管理看護学演習Ａ－Ⅱ
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0"/>
      <c r="Z453" s="818" t="str">
        <f>A453</f>
        <v xml:space="preserve">１時限（09：20～10：50） </v>
      </c>
      <c r="AA453" s="768" t="s">
        <v>476</v>
      </c>
      <c r="AB453" s="768"/>
      <c r="AC453" s="768"/>
      <c r="AD453" s="768"/>
      <c r="AE453" s="768"/>
      <c r="AF453" s="768"/>
      <c r="AG453" s="768" t="s">
        <v>447</v>
      </c>
      <c r="AH453" s="768" t="s">
        <v>437</v>
      </c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藤澤　雄太</v>
      </c>
      <c r="D454" s="789"/>
      <c r="E454" s="832" t="str">
        <f>IFERROR(VLOOKUP(E453,科目・教員!$A$2:$B$349,2,0),"")</f>
        <v>ﾊﾟｳﾗ･ﾍﾞﾙｳﾞｧﾝｹﾞﾙ</v>
      </c>
      <c r="F454" s="833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0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101</v>
      </c>
      <c r="D455" s="789"/>
      <c r="E455" s="832" t="str">
        <f>VLOOKUP($C452,'2025年度(2年後期)'!$B$5:$N$207,COLUMN('2025年度(2年後期)'!$C$5)+1,0)&amp;""</f>
        <v>201</v>
      </c>
      <c r="F455" s="833"/>
      <c r="G455" s="790" t="str">
        <f>VLOOKUP($C452,'2025年度(3年後期)'!$B$5:$N$207,COLUMN('2025年度(3年後期)'!$C$5)+1,0)&amp;""</f>
        <v>母性:301　小児:202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>感染:別途指定</v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0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65"/>
      <c r="D456" s="866"/>
      <c r="E456" s="860" t="s">
        <v>116</v>
      </c>
      <c r="F456" s="861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0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31"/>
      <c r="E457" s="830" t="str">
        <f>VLOOKUP($C452,'2025年度(2年後期)'!$B$5:$N$207,COLUMN('2025年度(2年後期)'!$E$5),0)&amp;""</f>
        <v>英語Ⅲ</v>
      </c>
      <c r="F457" s="831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感染管理看護学演習Ａ－Ⅱ
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413</v>
      </c>
      <c r="AB457" s="768"/>
      <c r="AC457" s="768"/>
      <c r="AD457" s="768"/>
      <c r="AE457" s="768"/>
      <c r="AF457" s="768"/>
      <c r="AG457" s="768" t="s">
        <v>447</v>
      </c>
      <c r="AH457" s="768" t="s">
        <v>437</v>
      </c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169</v>
      </c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864" t="str">
        <f>IFERROR(VLOOKUP(C457,科目・教員!$A$2:$B$349,2,0),"")</f>
        <v>田中　健一</v>
      </c>
      <c r="D458" s="833"/>
      <c r="E458" s="832" t="str">
        <f>IFERROR(VLOOKUP(E457,科目・教員!$A$2:$B$349,2,0),"")</f>
        <v>ﾊﾟｳﾗ･ﾍﾞﾙｳﾞｧﾝｹﾞﾙ</v>
      </c>
      <c r="F458" s="833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864" t="str">
        <f>VLOOKUP($C452,'2025年度(1年後期)'!$B$5:$N$207,COLUMN('2025年度(1年後期)'!$E$5)+1,0)&amp;""</f>
        <v>リアルタイム
(101)</v>
      </c>
      <c r="D459" s="833"/>
      <c r="E459" s="832" t="str">
        <f>VLOOKUP($C452,'2025年度(2年後期)'!$B$5:$N$207,COLUMN('2025年度(2年後期)'!$E$5)+1,0)&amp;""</f>
        <v>201</v>
      </c>
      <c r="F459" s="833"/>
      <c r="G459" s="790" t="str">
        <f>VLOOKUP($C452,'2025年度(3年後期)'!$B$5:$N$207,COLUMN('2025年度(3年後期)'!$E$5)+1,0)&amp;""</f>
        <v>母性:301　小児:202</v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>感染:別途指定</v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904"/>
      <c r="D460" s="884"/>
      <c r="E460" s="860" t="s">
        <v>116</v>
      </c>
      <c r="F460" s="861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知の探究</v>
      </c>
      <c r="D465" s="806"/>
      <c r="E465" s="823" t="str">
        <f>VLOOKUP($C452,'2025年度(2年後期)'!$B$5:$N$207,COLUMN('2025年度(2年後期)'!$G$5),0)&amp;""</f>
        <v>生活援助論Ⅳ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がん看護学演習Ａ－Ⅳ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 t="s">
        <v>240</v>
      </c>
      <c r="AB465" s="768"/>
      <c r="AC465" s="768"/>
      <c r="AD465" s="768"/>
      <c r="AE465" s="768"/>
      <c r="AF465" s="768"/>
      <c r="AG465" s="768" t="s">
        <v>234</v>
      </c>
      <c r="AH465" s="768" t="s">
        <v>437</v>
      </c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飯野　京子</v>
      </c>
      <c r="D466" s="809"/>
      <c r="E466" s="813" t="str">
        <f>IFERROR(VLOOKUP(E465,科目・教員!$A$2:$B$349,2,0),"")</f>
        <v>矢富　有見子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101</v>
      </c>
      <c r="D467" s="809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小児:202</v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74" t="str">
        <f>VLOOKUP($C452,'2025年度(1年後期)'!$B$5:$N$207,COLUMN('2025年度(1年後期)'!$I$5),0)&amp;""</f>
        <v>法と社会　追再試</v>
      </c>
      <c r="D469" s="875"/>
      <c r="E469" s="823" t="str">
        <f>VLOOKUP($C452,'2025年度(2年後期)'!$B$5:$N$207,COLUMN('2025年度(2年後期)'!$I$5),0)&amp;""</f>
        <v>成人看護援助論Ⅱ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がん看護学演習Ａ－Ⅳ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 t="s">
        <v>529</v>
      </c>
      <c r="AD469" s="768"/>
      <c r="AE469" s="768"/>
      <c r="AF469" s="768"/>
      <c r="AG469" s="768" t="s">
        <v>76</v>
      </c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77" t="str">
        <f>IFERROR(VLOOKUP(C469,科目・教員!$A$2:$B$349,2,0),"")</f>
        <v/>
      </c>
      <c r="D470" s="878"/>
      <c r="E470" s="813" t="str">
        <f>IFERROR(VLOOKUP(E469,科目・教員!$A$2:$B$349,2,0),"")</f>
        <v>藤澤　雄太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72"/>
      <c r="D472" s="876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46011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46011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5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21.75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5">
      <c r="A481" s="808"/>
      <c r="B481" s="16" t="s">
        <v>62</v>
      </c>
      <c r="C481" s="855"/>
      <c r="D481" s="899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5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21.75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5">
      <c r="A485" s="821"/>
      <c r="B485" s="16" t="s">
        <v>62</v>
      </c>
      <c r="C485" s="865"/>
      <c r="D485" s="867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5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5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21.75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5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5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21.75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5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5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21.75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5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5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5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21.75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5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46012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46012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46013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46013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31"/>
      <c r="E528" s="795" t="str">
        <f>VLOOKUP($C527,'2025年度(2年後期)'!$B$5:$N$207,COLUMN('2025年度(2年後期)'!$C$5),0)&amp;""</f>
        <v>地域･在宅看護学概論</v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看護情報・管理学演習Ａ－Ⅰ
感染管理看護学演習Ａ－Ⅰ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162</v>
      </c>
      <c r="AB528" s="768"/>
      <c r="AC528" s="768"/>
      <c r="AD528" s="768"/>
      <c r="AE528" s="768"/>
      <c r="AF528" s="768"/>
      <c r="AG528" s="768" t="s">
        <v>345</v>
      </c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松本　聡子</v>
      </c>
      <c r="D529" s="833"/>
      <c r="E529" s="790" t="str">
        <f>IFERROR(VLOOKUP(E528,科目・教員!$A$2:$B$349,2,0),"")</f>
        <v>藤田　淳子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感染:別途指定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61"/>
      <c r="E531" s="865" t="s">
        <v>391</v>
      </c>
      <c r="F531" s="866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免疫と健康</v>
      </c>
      <c r="D532" s="796"/>
      <c r="E532" s="795" t="str">
        <f>VLOOKUP($C527,'2025年度(2年後期)'!$B$5:$N$207,COLUMN('2025年度(2年後期)'!$E$5),0)&amp;""</f>
        <v>成人看護援助論Ⅱ</v>
      </c>
      <c r="F532" s="796"/>
      <c r="G532" s="927" t="str">
        <f>VLOOKUP($C527,'2025年度(3年後期)'!$B$5:$N$207,COLUMN('2025年度(3年後期)'!$E$5),0)&amp;""</f>
        <v>GPS-Academic(AB)</v>
      </c>
      <c r="H532" s="869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看護情報・管理学演習Ａ－Ⅰ
感染管理看護学演習Ａ－Ⅰ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508</v>
      </c>
      <c r="AB532" s="768"/>
      <c r="AC532" s="768"/>
      <c r="AD532" s="768"/>
      <c r="AE532" s="768"/>
      <c r="AF532" s="768"/>
      <c r="AG532" s="768" t="s">
        <v>76</v>
      </c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 t="s">
        <v>530</v>
      </c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森　那美子</v>
      </c>
      <c r="D533" s="789"/>
      <c r="E533" s="790" t="str">
        <f>IFERROR(VLOOKUP(E532,科目・教員!$A$2:$B$349,2,0),"")</f>
        <v>藤澤　雄太</v>
      </c>
      <c r="F533" s="789"/>
      <c r="G533" s="926" t="str">
        <f>IFERROR(VLOOKUP(G532,科目・教員!$A$2:$B$349,2,0),"")</f>
        <v/>
      </c>
      <c r="H533" s="871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790" t="str">
        <f>VLOOKUP($C527,'2025年度(2年後期)'!$B$5:$N$207,COLUMN('2025年度(2年後期)'!$E$5)+1,0)&amp;""</f>
        <v>201</v>
      </c>
      <c r="F534" s="789"/>
      <c r="G534" s="926" t="str">
        <f>VLOOKUP($C527,'2025年度(3年後期)'!$B$5:$N$207,COLUMN('2025年度(3年後期)'!$E$5)+1,0)&amp;""</f>
        <v>301</v>
      </c>
      <c r="H534" s="871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感染:別途指定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923"/>
      <c r="H535" s="876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生命倫理</v>
      </c>
      <c r="D540" s="806"/>
      <c r="E540" s="823" t="str">
        <f>VLOOKUP($C527,'2025年度(2年後期)'!$B$5:$N$207,COLUMN('2025年度(2年後期)'!$G$5),0)&amp;""</f>
        <v>感染防止技術論</v>
      </c>
      <c r="F540" s="806"/>
      <c r="G540" s="823" t="str">
        <f>VLOOKUP($C527,'2025年度(3年後期)'!$B$5:$N$207,COLUMN('2025年度(3年後期)'!$G$5),0)&amp;""</f>
        <v>キャリアガイダンス</v>
      </c>
      <c r="H540" s="806"/>
      <c r="I540" s="823" t="str">
        <f>VLOOKUP($C527,'2025年度(4年後期)'!$B$5:$N$206,COLUMN('2025年度(4年後期)'!$G$5),0)&amp;""</f>
        <v>医療政策学</v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267</v>
      </c>
      <c r="AB540" s="768"/>
      <c r="AC540" s="768"/>
      <c r="AD540" s="768"/>
      <c r="AE540" s="768"/>
      <c r="AF540" s="768"/>
      <c r="AG540" s="768" t="s">
        <v>174</v>
      </c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 t="s">
        <v>531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 t="s">
        <v>464</v>
      </c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小島　優子</v>
      </c>
      <c r="D541" s="809"/>
      <c r="E541" s="813" t="str">
        <f>IFERROR(VLOOKUP(E540,科目・教員!$A$2:$B$349,2,0),"")</f>
        <v>網中　眞由美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>渡辺　幹司</v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</v>
      </c>
      <c r="F542" s="809"/>
      <c r="G542" s="813" t="str">
        <f>VLOOKUP($C527,'2025年度(3年後期)'!$B$5:$N$207,COLUMN('2025年度(3年後期)'!$G$5)+1,0)&amp;""</f>
        <v>301</v>
      </c>
      <c r="H542" s="809"/>
      <c r="I542" s="813" t="str">
        <f>VLOOKUP($C527,'2025年度(4年後期)'!$B$5:$N$206,COLUMN('2025年度(4年後期)'!$G$5)+1,0)&amp;""</f>
        <v>大講義室</v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>母性看護援助論Ⅱ</v>
      </c>
      <c r="F544" s="806"/>
      <c r="G544" s="925" t="str">
        <f>VLOOKUP($C527,'2025年度(3年後期)'!$B$5:$N$207,COLUMN('2025年度(3年後期)'!$I$5),0)&amp;""</f>
        <v>GPS-Academic(CD)</v>
      </c>
      <c r="H544" s="875"/>
      <c r="I544" s="823" t="str">
        <f>VLOOKUP($C527,'2025年度(4年後期)'!$B$5:$N$206,COLUMN('2025年度(4年後期)'!$I$5),0)&amp;""</f>
        <v>政策医療看護論Ⅱ</v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 t="s">
        <v>497</v>
      </c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 t="s">
        <v>532</v>
      </c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 t="s">
        <v>406</v>
      </c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>池田　真弓</v>
      </c>
      <c r="F545" s="809"/>
      <c r="G545" s="924" t="str">
        <f>IFERROR(VLOOKUP(G544,科目・教員!$A$2:$B$349,2,0),"")</f>
        <v/>
      </c>
      <c r="H545" s="878"/>
      <c r="I545" s="813" t="str">
        <f>IFERROR(VLOOKUP(I544,科目・教員!$A$2:$B$349,2,0),"")</f>
        <v>飯野　京子</v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>201</v>
      </c>
      <c r="F546" s="809"/>
      <c r="G546" s="924" t="str">
        <f>VLOOKUP($C527,'2025年度(3年後期)'!$B$5:$N$207,COLUMN('2025年度(3年後期)'!$I$5)+1,0)&amp;""</f>
        <v>301</v>
      </c>
      <c r="H546" s="878"/>
      <c r="I546" s="813" t="str">
        <f>VLOOKUP($C527,'2025年度(4年後期)'!$B$5:$N$206,COLUMN('2025年度(4年後期)'!$I$5)+1,0)&amp;""</f>
        <v>大講義室</v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923"/>
      <c r="H547" s="876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>助産学生の集い</v>
      </c>
      <c r="F548" s="806"/>
      <c r="G548" s="823" t="str">
        <f>VLOOKUP($C527,'2025年度(3年後期)'!$B$5:$N$207,COLUMN('2025年度(3年後期)'!$K$5),0)&amp;""</f>
        <v>助産学生の集い</v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助産学生との集い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 t="s">
        <v>533</v>
      </c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>202</v>
      </c>
      <c r="F550" s="809"/>
      <c r="G550" s="813" t="str">
        <f>VLOOKUP($C527,'2025年度(3年後期)'!$B$5:$N$207,COLUMN('2025年度(3年後期)'!$K$5)+1,0)&amp;""</f>
        <v>202</v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>202</v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46014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46014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疾病･病態論Ⅰ</v>
      </c>
      <c r="D553" s="796"/>
      <c r="E553" s="795" t="str">
        <f>VLOOKUP($C552,'2025年度(2年後期)'!$B$5:$N$207,COLUMN('2025年度(2年後期)'!$C$5),0)&amp;""</f>
        <v>生活援助論Ⅳ(ABCD)</v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成育看護学演習Ｂ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43"/>
      <c r="V553" s="596" t="s">
        <v>207</v>
      </c>
      <c r="Z553" s="818" t="str">
        <f>A553</f>
        <v xml:space="preserve">１時限（09：20～10：50） </v>
      </c>
      <c r="AA553" s="768" t="s">
        <v>185</v>
      </c>
      <c r="AB553" s="768"/>
      <c r="AC553" s="768"/>
      <c r="AD553" s="768"/>
      <c r="AE553" s="768"/>
      <c r="AF553" s="768"/>
      <c r="AG553" s="768" t="s">
        <v>234</v>
      </c>
      <c r="AH553" s="768" t="s">
        <v>234</v>
      </c>
      <c r="AI553" s="768"/>
      <c r="AJ553" s="768"/>
      <c r="AK553" s="768"/>
      <c r="AL553" s="768" t="s">
        <v>234</v>
      </c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/>
      <c r="AX553" s="768"/>
      <c r="AY553" s="768"/>
      <c r="AZ553" s="768"/>
      <c r="BA553" s="768" t="s">
        <v>266</v>
      </c>
      <c r="BB553" s="857" t="s">
        <v>225</v>
      </c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水野　正之</v>
      </c>
      <c r="D554" s="789"/>
      <c r="E554" s="790" t="str">
        <f>IFERROR(VLOOKUP(E553,科目・教員!$A$2:$B$349,2,0),"")</f>
        <v>矢富　有見子</v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V554" s="596" t="s">
        <v>225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858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790" t="str">
        <f>VLOOKUP($C552,'2025年度(2年後期)'!$B$5:$N$207,COLUMN('2025年度(2年後期)'!$C$5)+1,0)&amp;""</f>
        <v>201･202･基礎実</v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国際:別途指定
教育:別途指定
精神:臨床講義室1
成育:別途指定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別途指定</v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V555" s="596" t="s">
        <v>239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858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V556" s="596" t="s">
        <v>261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859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保健行動論</v>
      </c>
      <c r="D557" s="796"/>
      <c r="E557" s="795" t="str">
        <f>VLOOKUP($C552,'2025年度(2年後期)'!$B$5:$N$207,COLUMN('2025年度(2年後期)'!$E$5),0)&amp;""</f>
        <v>生活援助論Ⅳ(ABCD)</v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>災害看護論</v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成育看護学演習Ｂ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476</v>
      </c>
      <c r="AB557" s="768"/>
      <c r="AC557" s="768"/>
      <c r="AD557" s="768"/>
      <c r="AE557" s="768"/>
      <c r="AF557" s="768"/>
      <c r="AG557" s="768" t="s">
        <v>234</v>
      </c>
      <c r="AH557" s="768" t="s">
        <v>234</v>
      </c>
      <c r="AI557" s="768"/>
      <c r="AJ557" s="768"/>
      <c r="AK557" s="768"/>
      <c r="AL557" s="768" t="s">
        <v>234</v>
      </c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/>
      <c r="AX557" s="768"/>
      <c r="AY557" s="768"/>
      <c r="AZ557" s="768"/>
      <c r="BA557" s="768" t="s">
        <v>266</v>
      </c>
      <c r="BB557" s="857" t="s">
        <v>225</v>
      </c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 t="s">
        <v>463</v>
      </c>
      <c r="BO557" s="768" t="s">
        <v>463</v>
      </c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藤澤　雄太</v>
      </c>
      <c r="D558" s="789"/>
      <c r="E558" s="790" t="str">
        <f>IFERROR(VLOOKUP(E557,科目・教員!$A$2:$B$349,2,0),"")</f>
        <v>矢富　有見子</v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>須藤　恭子</v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858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>大講義室･アリーナ</v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国際:別途指定
教育:別途指定
精神:臨床講義室1
成育:別途指定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別途指定</v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858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859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857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858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858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859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疫学・保健統計学Ⅱ</v>
      </c>
      <c r="D565" s="806"/>
      <c r="E565" s="823" t="str">
        <f>VLOOKUP($C552,'2025年度(2年後期)'!$B$5:$N$207,COLUMN('2025年度(2年後期)'!$G$5),0)&amp;""</f>
        <v>精神看護学概論</v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>災害看護論</v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成育看護学演習Ａ－Ⅱ（小児）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>感染管理看護学演習Ｂ
成人看護学演習Ｂ</v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 t="s">
        <v>218</v>
      </c>
      <c r="AB565" s="768"/>
      <c r="AC565" s="768"/>
      <c r="AD565" s="768"/>
      <c r="AE565" s="768"/>
      <c r="AF565" s="768"/>
      <c r="AG565" s="768" t="s">
        <v>382</v>
      </c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/>
      <c r="AY565" s="768"/>
      <c r="AZ565" s="768"/>
      <c r="BA565" s="768"/>
      <c r="BB565" s="857" t="s">
        <v>225</v>
      </c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 t="s">
        <v>463</v>
      </c>
      <c r="BO565" s="768" t="s">
        <v>463</v>
      </c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>柏木　公一</v>
      </c>
      <c r="D566" s="809"/>
      <c r="E566" s="813" t="str">
        <f>IFERROR(VLOOKUP(E565,科目・教員!$A$2:$B$349,2,0),"")</f>
        <v>森　真喜子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>須藤　恭子</v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101</v>
      </c>
      <c r="D567" s="809"/>
      <c r="E567" s="813" t="str">
        <f>VLOOKUP($C552,'2025年度(2年後期)'!$B$5:$N$207,COLUMN('2025年度(2年後期)'!$G$5)+1,0)&amp;""</f>
        <v>201</v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>大講義室･アリーナ</v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>感染:別途指定
成人:別途指定</v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人体の構造と機能Ⅲ</v>
      </c>
      <c r="D569" s="806"/>
      <c r="E569" s="823" t="str">
        <f>VLOOKUP($C552,'2025年度(2年後期)'!$B$5:$N$207,COLUMN('2025年度(2年後期)'!$I$5),0)&amp;""</f>
        <v>薬物療法と看護</v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>災害看護論</v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成育看護学演習Ａ－Ⅱ（小児）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>感染管理看護学演習Ｂ
成人看護学演習Ｂ</v>
      </c>
      <c r="R569" s="806"/>
      <c r="S569" s="824" t="str">
        <f>VLOOKUP($C552,'2025年度(D23後期)'!$B$5:$N$207,COLUMN('2025年度(D23後期)'!$I$5),0)&amp;""</f>
        <v>特別研究</v>
      </c>
      <c r="T569" s="806"/>
      <c r="U569" s="25"/>
      <c r="V569" s="658"/>
      <c r="Z569" s="807" t="str">
        <f>A569</f>
        <v>４時限（15：10～16：40）</v>
      </c>
      <c r="AA569" s="768" t="s">
        <v>75</v>
      </c>
      <c r="AB569" s="768"/>
      <c r="AC569" s="768"/>
      <c r="AD569" s="768"/>
      <c r="AE569" s="768"/>
      <c r="AF569" s="768"/>
      <c r="AG569" s="768" t="s">
        <v>244</v>
      </c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857" t="s">
        <v>225</v>
      </c>
      <c r="BC569" s="768"/>
      <c r="BD569" s="768"/>
      <c r="BE569" s="768"/>
      <c r="BF569" s="768"/>
      <c r="BG569" s="768"/>
      <c r="BH569" s="768"/>
      <c r="BI569" s="768"/>
      <c r="BJ569" s="768" t="s">
        <v>430</v>
      </c>
      <c r="BK569" s="857"/>
      <c r="BL569" s="857"/>
      <c r="BM569" s="857"/>
      <c r="BN569" s="768" t="s">
        <v>463</v>
      </c>
      <c r="BO569" s="768" t="s">
        <v>463</v>
      </c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本間　典子</v>
      </c>
      <c r="D570" s="809"/>
      <c r="E570" s="813" t="str">
        <f>IFERROR(VLOOKUP(E569,科目・教員!$A$2:$B$349,2,0),"")</f>
        <v>本間　典子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>須藤　恭子</v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V570" s="658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858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>大講義室･アリーナ</v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>感染:別途指定
成人:別途指定</v>
      </c>
      <c r="R571" s="809"/>
      <c r="S571" s="814" t="str">
        <f>VLOOKUP($C552,'2025年度(D23後期)'!$B$5:$N$207,COLUMN('2025年度(D23後期)'!$I$5)+1,0)&amp;""</f>
        <v/>
      </c>
      <c r="T571" s="809"/>
      <c r="U571" s="636" t="s">
        <v>431</v>
      </c>
      <c r="V571" s="658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858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36" t="s">
        <v>141</v>
      </c>
      <c r="V572" s="658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859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53" t="str">
        <f>VLOOKUP($C552,'2025年度(1年後期)'!$B$5:$N$207,COLUMN('2025年度(1年後期)'!$K$5),0)&amp;""</f>
        <v>国語表現法</v>
      </c>
      <c r="D573" s="854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36" t="s">
        <v>367</v>
      </c>
      <c r="Z573" s="807" t="str">
        <f>A573</f>
        <v>５時限（16：50～18：20）</v>
      </c>
      <c r="AA573" s="768" t="s">
        <v>392</v>
      </c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857" t="s">
        <v>225</v>
      </c>
      <c r="BC573" s="768"/>
      <c r="BD573" s="768"/>
      <c r="BE573" s="768"/>
      <c r="BF573" s="768"/>
      <c r="BG573" s="768"/>
      <c r="BH573" s="768"/>
      <c r="BI573" s="768"/>
      <c r="BJ573" s="768" t="s">
        <v>430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36" t="str">
        <f>IFERROR(VLOOKUP(C573,科目・教員!$A$2:$B$349,2,0),"")</f>
        <v>末田　美香子</v>
      </c>
      <c r="D574" s="837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36" t="s">
        <v>69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858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858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34" t="s">
        <v>116</v>
      </c>
      <c r="D576" s="835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859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46015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46015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>母性看護援助論Ⅱ</v>
      </c>
      <c r="F578" s="796"/>
      <c r="G578" s="795" t="str">
        <f>VLOOKUP($C577,'2025年度(3年後期)'!$B$5:$N$207,COLUMN('2025年度(3年後期)'!$C$5),0)&amp;""</f>
        <v/>
      </c>
      <c r="H578" s="796"/>
      <c r="I578" s="830" t="str">
        <f>VLOOKUP($C577,'2025年度(4年後期)'!$B$5:$N$206,COLUMN('2025年度(4年後期)'!$C$5),0)&amp;""</f>
        <v>科学技術と医療
(秦先生)</v>
      </c>
      <c r="J578" s="831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>長寿看護学演習Ａ－Ⅰ
成育看護学演習Ａ－Ⅳ(母性)</v>
      </c>
      <c r="N578" s="794"/>
      <c r="O578" s="795" t="str">
        <f>VLOOKUP($C577,'2025年度(M2後期)'!$B$5:$N$207,COLUMN('2025年度(M2後期)'!$C$5),0)&amp;""</f>
        <v>特別研究</v>
      </c>
      <c r="P578" s="796"/>
      <c r="Q578" s="795" t="str">
        <f>VLOOKUP($C577,'2025年度(D1後期)'!$B$5:$N$207,COLUMN('2025年度(D1後期)'!$C$5),0)&amp;""</f>
        <v>看護教育学演習Ｂ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920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 t="s">
        <v>497</v>
      </c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 t="s">
        <v>203</v>
      </c>
      <c r="AW578" s="768" t="s">
        <v>475</v>
      </c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>池田　真弓</v>
      </c>
      <c r="F579" s="789"/>
      <c r="G579" s="790" t="str">
        <f>IFERROR(VLOOKUP(G578,科目・教員!$A$2:$B$349,2,0),"")</f>
        <v/>
      </c>
      <c r="H579" s="789"/>
      <c r="I579" s="832" t="str">
        <f>IFERROR(VLOOKUP(I578,科目・教員!$A$2:$B$349,2,0),"")</f>
        <v/>
      </c>
      <c r="J579" s="833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921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>201</v>
      </c>
      <c r="F580" s="789"/>
      <c r="G580" s="790" t="str">
        <f>VLOOKUP($C577,'2025年度(3年後期)'!$B$5:$N$207,COLUMN('2025年度(3年後期)'!$C$5)+1,0)&amp;""</f>
        <v/>
      </c>
      <c r="H580" s="789"/>
      <c r="I580" s="832" t="str">
        <f>VLOOKUP($C577,'2025年度(4年後期)'!$B$5:$N$206,COLUMN('2025年度(4年後期)'!$C$5)+1,0)&amp;""</f>
        <v>301</v>
      </c>
      <c r="J580" s="833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長寿:別途指定
成育:別途指定</v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921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860" t="s">
        <v>116</v>
      </c>
      <c r="J581" s="861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921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>成人看護援助論Ⅱ</v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>長寿看護学演習Ａ－Ⅰ
成育看護学演習Ａ－Ⅳ(母性)</v>
      </c>
      <c r="N582" s="796"/>
      <c r="O582" s="806" t="str">
        <f>VLOOKUP($C577,'2025年度(M2後期)'!$B$5:$N$207,COLUMN('2025年度(M2後期)'!$E$5),0)&amp;""</f>
        <v>特別研究</v>
      </c>
      <c r="P582" s="796"/>
      <c r="Q582" s="806" t="str">
        <f>VLOOKUP($C577,'2025年度(D1後期)'!$B$5:$N$207,COLUMN('2025年度(D1後期)'!$E$5),0)&amp;""</f>
        <v>看護教育学演習Ｂ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921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 t="s">
        <v>76</v>
      </c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 t="s">
        <v>203</v>
      </c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>藤澤　雄太</v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921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>201</v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長寿:別途指定
成育:別途指定</v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921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921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921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 t="s">
        <v>203</v>
      </c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921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921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921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>成人看護援助論Ⅱ</v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921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 t="s">
        <v>76</v>
      </c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 t="s">
        <v>203</v>
      </c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>藤澤　雄太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921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921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921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921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 t="s">
        <v>203</v>
      </c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921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921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921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921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 t="s">
        <v>203</v>
      </c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921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921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922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46016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46016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>成人看護援助論Ⅱ</v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>医療政策学</v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がん看護学演習Ａ－Ⅲ</v>
      </c>
      <c r="N603" s="794"/>
      <c r="O603" s="795" t="str">
        <f>VLOOKUP($C602,'2025年度(M2後期)'!$B$5:$N$207,COLUMN('2025年度(M2後期)'!$C$5),0)&amp;""</f>
        <v>特別研究</v>
      </c>
      <c r="P603" s="796"/>
      <c r="Q603" s="795" t="str">
        <f>VLOOKUP($C602,'2025年度(D1後期)'!$B$5:$N$207,COLUMN('2025年度(D1後期)'!$C$5),0)&amp;""</f>
        <v>看護情報・管理学演習Ｂ
長寿看護学演習Ｂ</v>
      </c>
      <c r="R603" s="796"/>
      <c r="S603" s="806" t="str">
        <f>VLOOKUP($C602,'2025年度(D23後期)'!$B$5:$N$207,COLUMN('2025年度(D23後期)'!$C$5),0)&amp;""</f>
        <v>特別研究</v>
      </c>
      <c r="T603" s="796"/>
      <c r="U603" s="25"/>
      <c r="V603" s="596" t="s">
        <v>207</v>
      </c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 t="s">
        <v>76</v>
      </c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/>
      <c r="AX603" s="768"/>
      <c r="AY603" s="768"/>
      <c r="AZ603" s="768"/>
      <c r="BA603" s="768"/>
      <c r="BB603" s="857" t="s">
        <v>225</v>
      </c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 t="s">
        <v>464</v>
      </c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>藤澤　雄太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>渡辺　幹司</v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V604" s="596" t="s">
        <v>225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858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>201</v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>大講義室</v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>別途指定</v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>情報:別途指定
長寿:別途指定</v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V605" s="596" t="s">
        <v>239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858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55"/>
      <c r="D606" s="899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V606" s="596" t="s">
        <v>261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859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疾病･病態論Ⅰ</v>
      </c>
      <c r="D607" s="796"/>
      <c r="E607" s="795" t="str">
        <f>VLOOKUP($C602,'2025年度(2年後期)'!$B$5:$N$207,COLUMN('2025年度(2年後期)'!$E$5),0)&amp;""</f>
        <v>小児看護学概論</v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>看護情報学</v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がん看護学演習Ａ－Ⅲ</v>
      </c>
      <c r="N607" s="796"/>
      <c r="O607" s="806" t="str">
        <f>VLOOKUP($C602,'2025年度(M2後期)'!$B$5:$N$207,COLUMN('2025年度(M2後期)'!$E$5),0)&amp;""</f>
        <v>特別研究</v>
      </c>
      <c r="P607" s="796"/>
      <c r="Q607" s="806" t="str">
        <f>VLOOKUP($C602,'2025年度(D1後期)'!$B$5:$N$207,COLUMN('2025年度(D1後期)'!$E$5),0)&amp;""</f>
        <v>看護情報・管理学演習Ｂ
長寿看護学演習Ｂ</v>
      </c>
      <c r="R607" s="796"/>
      <c r="S607" s="806" t="str">
        <f>VLOOKUP($C602,'2025年度(D23後期)'!$B$5:$N$207,COLUMN('2025年度(D23後期)'!$E$5),0)&amp;""</f>
        <v>特別研究</v>
      </c>
      <c r="T607" s="796"/>
      <c r="U607" s="21"/>
      <c r="Z607" s="807" t="str">
        <f>A607</f>
        <v>２時限（11：00～12：30）</v>
      </c>
      <c r="AA607" s="768" t="s">
        <v>185</v>
      </c>
      <c r="AB607" s="768"/>
      <c r="AC607" s="768"/>
      <c r="AD607" s="768"/>
      <c r="AE607" s="768"/>
      <c r="AF607" s="768"/>
      <c r="AG607" s="768" t="s">
        <v>189</v>
      </c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/>
      <c r="AX607" s="768"/>
      <c r="AY607" s="768"/>
      <c r="AZ607" s="768"/>
      <c r="BA607" s="768"/>
      <c r="BB607" s="857" t="s">
        <v>225</v>
      </c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 t="s">
        <v>408</v>
      </c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水野　正之</v>
      </c>
      <c r="D608" s="789"/>
      <c r="E608" s="790" t="str">
        <f>IFERROR(VLOOKUP(E607,科目・教員!$A$2:$B$349,2,0),"")</f>
        <v>来生　奈巳子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>柏木　公一</v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858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>201</v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>大講義室</v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>別途指定</v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>情報:別途指定
長寿:別途指定</v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858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55"/>
      <c r="D610" s="856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859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/>
      <c r="AX611" s="768"/>
      <c r="AY611" s="768"/>
      <c r="AZ611" s="768"/>
      <c r="BA611" s="768"/>
      <c r="BB611" s="857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858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858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859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ジェンダー論</v>
      </c>
      <c r="D615" s="806"/>
      <c r="E615" s="823" t="str">
        <f>VLOOKUP($C602,'2025年度(2年後期)'!$B$5:$N$207,COLUMN('2025年度(2年後期)'!$G$5),0)&amp;""</f>
        <v>母性看護援助論Ⅱ</v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>総合学習</v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>特別研究</v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>特別研究</v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 t="s">
        <v>497</v>
      </c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/>
      <c r="AX615" s="768"/>
      <c r="AY615" s="768"/>
      <c r="AZ615" s="768"/>
      <c r="BA615" s="768"/>
      <c r="BB615" s="857" t="s">
        <v>225</v>
      </c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 t="s">
        <v>316</v>
      </c>
      <c r="BO615" s="768"/>
      <c r="BP615" s="768"/>
      <c r="BQ615" s="768"/>
      <c r="BR615" s="768"/>
      <c r="BS615" s="768"/>
      <c r="BT615" s="768"/>
      <c r="BU615" s="768" t="s">
        <v>414</v>
      </c>
      <c r="BV615" s="768" t="s">
        <v>414</v>
      </c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>小島　優子</v>
      </c>
      <c r="D616" s="809"/>
      <c r="E616" s="813" t="str">
        <f>IFERROR(VLOOKUP(E615,科目・教員!$A$2:$B$349,2,0),"")</f>
        <v>池田　真弓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858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大講義室</v>
      </c>
      <c r="D617" s="809"/>
      <c r="E617" s="813" t="str">
        <f>VLOOKUP($C602,'2025年度(2年後期)'!$B$5:$N$207,COLUMN('2025年度(2年後期)'!$G$5)+1,0)&amp;""</f>
        <v>201</v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>研修6・7</v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858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859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人間関係論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>総合学習</v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>特別研究</v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/>
      <c r="AX619" s="768"/>
      <c r="AY619" s="768"/>
      <c r="AZ619" s="768"/>
      <c r="BA619" s="768"/>
      <c r="BB619" s="857" t="s">
        <v>225</v>
      </c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 t="s">
        <v>196</v>
      </c>
      <c r="BO619" s="768"/>
      <c r="BP619" s="768"/>
      <c r="BQ619" s="768"/>
      <c r="BR619" s="768"/>
      <c r="BS619" s="768"/>
      <c r="BT619" s="768"/>
      <c r="BU619" s="768" t="s">
        <v>414</v>
      </c>
      <c r="BV619" s="768" t="s">
        <v>414</v>
      </c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>小島　優子</v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858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大講義室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>研修6・7</v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858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859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768"/>
      <c r="AY623" s="768"/>
      <c r="AZ623" s="768"/>
      <c r="BA623" s="768"/>
      <c r="BB623" s="857" t="s">
        <v>225</v>
      </c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858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858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859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46017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46017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生命倫理</v>
      </c>
      <c r="D628" s="796"/>
      <c r="E628" s="795" t="str">
        <f>VLOOKUP($C627,'2025年度(2年後期)'!$B$5:$N$207,COLUMN('2025年度(2年後期)'!$C$5),0)&amp;""</f>
        <v>小児看護援助論Ⅰ</v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 t="s">
        <v>267</v>
      </c>
      <c r="AB628" s="768"/>
      <c r="AC628" s="768"/>
      <c r="AD628" s="768"/>
      <c r="AE628" s="768"/>
      <c r="AF628" s="768"/>
      <c r="AG628" s="768" t="s">
        <v>353</v>
      </c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小島　優子</v>
      </c>
      <c r="D629" s="789"/>
      <c r="E629" s="790" t="str">
        <f>IFERROR(VLOOKUP(E628,科目・教員!$A$2:$B$349,2,0),"")</f>
        <v>遠藤　数江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101</v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31"/>
      <c r="E632" s="795" t="str">
        <f>VLOOKUP($C627,'2025年度(2年後期)'!$B$5:$N$207,COLUMN('2025年度(2年後期)'!$E$5),0)&amp;""</f>
        <v>薬物療法と看護</v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 t="s">
        <v>413</v>
      </c>
      <c r="AB632" s="768"/>
      <c r="AC632" s="768"/>
      <c r="AD632" s="768"/>
      <c r="AE632" s="768"/>
      <c r="AF632" s="768"/>
      <c r="AG632" s="768" t="s">
        <v>244</v>
      </c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864" t="str">
        <f>IFERROR(VLOOKUP(C632,科目・教員!$A$2:$B$349,2,0),"")</f>
        <v>田中　健一</v>
      </c>
      <c r="D633" s="833"/>
      <c r="E633" s="790" t="str">
        <f>IFERROR(VLOOKUP(E632,科目・教員!$A$2:$B$349,2,0),"")</f>
        <v>本間　典子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864" t="str">
        <f>VLOOKUP($C627,'2025年度(1年後期)'!$B$5:$N$207,COLUMN('2025年度(1年後期)'!$E$5)+1,0)&amp;""</f>
        <v>101
(リアルタイムになる可能性あり)</v>
      </c>
      <c r="D634" s="833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34" t="s">
        <v>116</v>
      </c>
      <c r="D635" s="835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免疫と健康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561" t="s">
        <v>129</v>
      </c>
      <c r="Z640" s="807" t="str">
        <f>A640</f>
        <v>３時限（13：30～15：00）</v>
      </c>
      <c r="AA640" s="768" t="s">
        <v>508</v>
      </c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 t="s">
        <v>273</v>
      </c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>森　那美子</v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561" t="s">
        <v>275</v>
      </c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101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561" t="s">
        <v>273</v>
      </c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786"/>
      <c r="U643" s="644" t="s">
        <v>86</v>
      </c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知の探究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 t="s">
        <v>240</v>
      </c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>飯野　京子</v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101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607" t="s">
        <v>94</v>
      </c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 t="s">
        <v>139</v>
      </c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607" t="s">
        <v>141</v>
      </c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607" t="s">
        <v>139</v>
      </c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608" t="s">
        <v>69</v>
      </c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23"/>
      <c r="B652" s="24"/>
      <c r="C652" s="862">
        <f>C627+1</f>
        <v>46018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777">
        <f>C652</f>
        <v>46018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46019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46019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46020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46020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46021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46021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46022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46022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8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8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8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8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46023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46023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46023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46023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46024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46024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46025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46025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46026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46026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46027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46027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看護情報・管理学演習Ａ－Ⅰ
感染管理看護学演習Ａ－Ⅰ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感染:別途指定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看護情報・管理学演習Ａ－Ⅰ
感染管理看護学演習Ａ－Ⅰ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感染:別途指定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46028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46028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成育看護学演習Ｂ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646" t="s">
        <v>161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647" t="s">
        <v>169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国際:別途指定
教育:別途指定
成育:別途指定
成育:別途指定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別途指定</v>
      </c>
      <c r="R130" s="789"/>
      <c r="S130" s="809" t="str">
        <f>VLOOKUP($C127,'2025年度(D23後期)'!$B$5:$N$207,COLUMN('2025年度(D23後期)'!$C$5)+1,0)&amp;""</f>
        <v/>
      </c>
      <c r="T130" s="789"/>
      <c r="U130" s="647" t="s">
        <v>171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65"/>
      <c r="D131" s="866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647" t="s">
        <v>172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成育看護学演習Ｂ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国際:別途指定
教育:別途指定
成育:別途指定
成育:別途指定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別途指定</v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>看護管理論</v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成育看護学演習Ａ－Ⅱ（小児）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>感染管理看護学演習Ｂ
成人看護学演習Ｂ</v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 t="s">
        <v>488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小澤　三枝子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301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>感染:別途指定
成人:別途指定</v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>看護管理論</v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成育看護学演習Ａ－Ⅱ（小児）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>感染管理看護学演習Ｂ
成人看護学演習Ｂ</v>
      </c>
      <c r="R144" s="806"/>
      <c r="S144" s="824" t="str">
        <f>VLOOKUP($C127,'2025年度(D23後期)'!$B$5:$N$207,COLUMN('2025年度(D23後期)'!$I$5),0)&amp;""</f>
        <v>特別研究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 t="s">
        <v>488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>小澤　三枝子</v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>301</v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>感染:別途指定
成人:別途指定</v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46029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46029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長寿看護学演習Ａ－Ⅰ
成育看護学演習Ａ－Ⅳ(母性)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看護教育学演習Ｂ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長寿:別途指定
成育:別途指定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長寿看護学演習Ａ－Ⅰ
成育看護学演習Ａ－Ⅳ(母性)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看護教育学演習Ｂ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長寿:別途指定
成育:別途指定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46030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46030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927" t="str">
        <f>VLOOKUP($C177,'2025年度(4年後期)'!$B$5:$N$206,COLUMN('2025年度(4年後期)'!$C$5),0)&amp;""</f>
        <v>業者模試</v>
      </c>
      <c r="J178" s="869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がん看護学演習Ａ－Ⅲ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看護情報・管理学演習Ｂ
長寿看護学演習Ｂ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462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926" t="str">
        <f>IFERROR(VLOOKUP(I178,科目・教員!$A$2:$B$349,2,0),"")</f>
        <v/>
      </c>
      <c r="J179" s="871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926" t="str">
        <f>VLOOKUP($C177,'2025年度(4年後期)'!$B$5:$N$206,COLUMN('2025年度(4年後期)'!$C$5)+1,0)&amp;""</f>
        <v>大講義室</v>
      </c>
      <c r="J180" s="871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情報:別途指定
長寿:別途指定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923"/>
      <c r="J181" s="873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927" t="str">
        <f>VLOOKUP($C177,'2025年度(4年後期)'!$B$5:$N$206,COLUMN('2025年度(4年後期)'!$E$5),0)&amp;""</f>
        <v>業者模試</v>
      </c>
      <c r="J182" s="869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がん看護学演習Ａ－Ⅲ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看護情報・管理学演習Ｂ
長寿看護学演習Ｂ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462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926" t="str">
        <f>IFERROR(VLOOKUP(I182,科目・教員!$A$2:$B$349,2,0),"")</f>
        <v/>
      </c>
      <c r="J183" s="871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926" t="str">
        <f>VLOOKUP($C177,'2025年度(4年後期)'!$B$5:$N$206,COLUMN('2025年度(4年後期)'!$E$5)+1,0)&amp;""</f>
        <v>大講義室</v>
      </c>
      <c r="J184" s="871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情報:別途指定
長寿:別途指定</v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923"/>
      <c r="J185" s="876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925" t="str">
        <f>VLOOKUP($C177,'2025年度(4年後期)'!$B$5:$N$206,COLUMN('2025年度(4年後期)'!$G$5),0)&amp;""</f>
        <v>業者模試</v>
      </c>
      <c r="J190" s="875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462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924" t="str">
        <f>IFERROR(VLOOKUP(I190,科目・教員!$A$2:$B$349,2,0),"")</f>
        <v/>
      </c>
      <c r="J191" s="878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924" t="str">
        <f>VLOOKUP($C177,'2025年度(4年後期)'!$B$5:$N$206,COLUMN('2025年度(4年後期)'!$G$5)+1,0)&amp;""</f>
        <v>大講義室</v>
      </c>
      <c r="J192" s="878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923"/>
      <c r="J193" s="876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925" t="str">
        <f>VLOOKUP($C177,'2025年度(4年後期)'!$B$5:$N$206,COLUMN('2025年度(4年後期)'!$I$5),0)&amp;""</f>
        <v>業者模試</v>
      </c>
      <c r="J194" s="875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462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924" t="str">
        <f>IFERROR(VLOOKUP(I194,科目・教員!$A$2:$B$349,2,0),"")</f>
        <v/>
      </c>
      <c r="J195" s="878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924" t="str">
        <f>VLOOKUP($C177,'2025年度(4年後期)'!$B$5:$N$206,COLUMN('2025年度(4年後期)'!$I$5)+1,0)&amp;""</f>
        <v>大講義室</v>
      </c>
      <c r="J196" s="878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923"/>
      <c r="J197" s="876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46031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46031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がん看護学演習Ａ－Ⅲ</v>
      </c>
      <c r="N203" s="794"/>
      <c r="O203" s="795" t="str">
        <f>VLOOKUP($C202,'2025年度(M2後期)'!$B$5:$N$207,COLUMN('2025年度(M2後期)'!$C$5),0)&amp;""</f>
        <v>感染管理看護学演習Ａ－Ⅱ
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 t="s">
        <v>164</v>
      </c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別途指定</v>
      </c>
      <c r="N205" s="789"/>
      <c r="O205" s="790" t="str">
        <f>VLOOKUP($C202,'2025年度(M2後期)'!$B$5:$N$207,COLUMN('2025年度(M2後期)'!$C$5)+1,0)&amp;""</f>
        <v>感染:別途指定</v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>政策医療看護論Ⅱ</v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がん看護学演習Ａ－Ⅲ</v>
      </c>
      <c r="N207" s="796"/>
      <c r="O207" s="806" t="str">
        <f>VLOOKUP($C202,'2025年度(M2後期)'!$B$5:$N$207,COLUMN('2025年度(M2後期)'!$E$5),0)&amp;""</f>
        <v>感染管理看護学演習Ａ－Ⅱ
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 t="s">
        <v>164</v>
      </c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 t="s">
        <v>406</v>
      </c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>飯野　京子</v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>大講義室</v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別途指定</v>
      </c>
      <c r="N209" s="789"/>
      <c r="O209" s="809" t="str">
        <f>VLOOKUP($C202,'2025年度(M2後期)'!$B$5:$N$207,COLUMN('2025年度(M2後期)'!$E$5)+1,0)&amp;""</f>
        <v>感染:別途指定</v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>医療政策学</v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がん看護学演習Ａ－Ⅳ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 t="s">
        <v>164</v>
      </c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 t="s">
        <v>464</v>
      </c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>渡辺　幹司</v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>301</v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79" t="str">
        <f>VLOOKUP($C202,'2025年度(4年後期)'!$B$5:$N$206,COLUMN('2025年度(4年後期)'!$I$5),0)&amp;""</f>
        <v>科学技術と医療
(石原美弥先生)</v>
      </c>
      <c r="J219" s="854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がん看護学演習Ａ－Ⅳ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766" t="s">
        <v>81</v>
      </c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 t="s">
        <v>164</v>
      </c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 t="s">
        <v>475</v>
      </c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 t="s">
        <v>367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80" t="str">
        <f>IFERROR(VLOOKUP(I219,科目・教員!$A$2:$B$349,2,0),"")</f>
        <v/>
      </c>
      <c r="J220" s="837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66" t="s">
        <v>193</v>
      </c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80" t="str">
        <f>VLOOKUP($C202,'2025年度(4年後期)'!$B$5:$N$206,COLUMN('2025年度(4年後期)'!$I$5)+1,0)&amp;""</f>
        <v>301</v>
      </c>
      <c r="J221" s="837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66" t="s">
        <v>367</v>
      </c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860" t="s">
        <v>116</v>
      </c>
      <c r="J222" s="835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66" t="s">
        <v>325</v>
      </c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607" t="s">
        <v>94</v>
      </c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 t="s">
        <v>164</v>
      </c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 t="s">
        <v>139</v>
      </c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607" t="s">
        <v>141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607" t="s">
        <v>139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608" t="s">
        <v>69</v>
      </c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23"/>
      <c r="B227" s="24"/>
      <c r="C227" s="862">
        <f>C202+1</f>
        <v>46032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777">
        <f>C227</f>
        <v>46032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9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9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9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9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46033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46033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9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9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9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9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46034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46034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9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9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9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9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46035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46035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>特別研究</v>
      </c>
      <c r="T303" s="796"/>
      <c r="U303" s="646" t="s">
        <v>161</v>
      </c>
      <c r="V303" s="695" t="s">
        <v>207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 t="s">
        <v>164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169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 t="s">
        <v>534</v>
      </c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647" t="s">
        <v>169</v>
      </c>
      <c r="V304" s="695" t="s">
        <v>534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母性:301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教育:別途指定
成育:別途指定
成育:別途指定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647" t="s">
        <v>171</v>
      </c>
      <c r="V305" s="695" t="s">
        <v>387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7" t="s">
        <v>172</v>
      </c>
      <c r="V306" s="695" t="s">
        <v>144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927" t="str">
        <f>VLOOKUP($C302,'2025年度(4年後期)'!$B$5:$N$206,COLUMN('2025年度(4年後期)'!$E$5),0)&amp;""</f>
        <v>看護管理論　本試験</v>
      </c>
      <c r="J307" s="869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 t="s">
        <v>164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 t="s">
        <v>169</v>
      </c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 t="s">
        <v>534</v>
      </c>
      <c r="BM307" s="857"/>
      <c r="BN307" s="768" t="s">
        <v>535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926" t="str">
        <f>IFERROR(VLOOKUP(I307,科目・教員!$A$2:$B$349,2,0),"")</f>
        <v/>
      </c>
      <c r="J308" s="871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母性:301</v>
      </c>
      <c r="H309" s="789"/>
      <c r="I309" s="926" t="str">
        <f>VLOOKUP($C302,'2025年度(4年後期)'!$B$5:$N$206,COLUMN('2025年度(4年後期)'!$E$5)+1,0)&amp;""</f>
        <v>大講義室</v>
      </c>
      <c r="J309" s="871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教育:別途指定
成育:別途指定
成育:別途指定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923"/>
      <c r="J310" s="876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925" t="str">
        <f>VLOOKUP($C302,'2025年度(4年後期)'!$B$5:$N$206,COLUMN('2025年度(4年後期)'!$G$5),0)&amp;""</f>
        <v>医療政策学　本試験</v>
      </c>
      <c r="J315" s="875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成育看護学演習Ａ－Ⅱ（小児）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 t="s">
        <v>164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 t="s">
        <v>534</v>
      </c>
      <c r="BM315" s="857"/>
      <c r="BN315" s="768" t="s">
        <v>536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924" t="str">
        <f>IFERROR(VLOOKUP(I315,科目・教員!$A$2:$B$349,2,0),"")</f>
        <v/>
      </c>
      <c r="J316" s="878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924" t="str">
        <f>VLOOKUP($C302,'2025年度(4年後期)'!$B$5:$N$206,COLUMN('2025年度(4年後期)'!$G$5)+1,0)&amp;""</f>
        <v>大講義室</v>
      </c>
      <c r="J317" s="878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923"/>
      <c r="J318" s="876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成育看護学演習Ａ－Ⅱ（小児）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 t="s">
        <v>164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 t="s">
        <v>534</v>
      </c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905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 t="s">
        <v>164</v>
      </c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 t="s">
        <v>534</v>
      </c>
      <c r="BM323" s="857"/>
      <c r="BN323" s="769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46036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46036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830" t="str">
        <f>VLOOKUP($C327,'2025年度(2年後期)'!$B$5:$N$207,COLUMN('2025年度(2年後期)'!$C$5),0)&amp;""</f>
        <v>英語Ⅲ</v>
      </c>
      <c r="F328" s="831"/>
      <c r="G328" s="795" t="str">
        <f>VLOOKUP($C327,'2025年度(3年後期)'!$B$5:$N$207,COLUMN('2025年度(3年後期)'!$C$5),0)&amp;""</f>
        <v>領域別実習</v>
      </c>
      <c r="H328" s="796"/>
      <c r="I328" s="927" t="str">
        <f>VLOOKUP($C327,'2025年度(4年後期)'!$B$5:$N$206,COLUMN('2025年度(4年後期)'!$C$5),0)&amp;""</f>
        <v>政策医療看護論Ⅱ　本試験</v>
      </c>
      <c r="J328" s="869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長寿看護学演習Ａ－Ⅰ
成育看護学演習Ａ－Ⅳ(母性)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>特別研究</v>
      </c>
      <c r="T328" s="796"/>
      <c r="U328" s="4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 t="s">
        <v>447</v>
      </c>
      <c r="AH328" s="768"/>
      <c r="AI328" s="768"/>
      <c r="AJ328" s="768"/>
      <c r="AK328" s="768"/>
      <c r="AL328" s="768"/>
      <c r="AM328" s="769"/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 t="s">
        <v>169</v>
      </c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 t="s">
        <v>537</v>
      </c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832" t="str">
        <f>IFERROR(VLOOKUP(E328,科目・教員!$A$2:$B$349,2,0),"")</f>
        <v>ﾊﾟｳﾗ･ﾍﾞﾙｳﾞｧﾝｹﾞﾙ</v>
      </c>
      <c r="F329" s="833"/>
      <c r="G329" s="790" t="str">
        <f>IFERROR(VLOOKUP(G328,科目・教員!$A$2:$B$349,2,0),"")</f>
        <v/>
      </c>
      <c r="H329" s="789"/>
      <c r="I329" s="926" t="str">
        <f>IFERROR(VLOOKUP(I328,科目・教員!$A$2:$B$349,2,0),"")</f>
        <v/>
      </c>
      <c r="J329" s="871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832" t="str">
        <f>VLOOKUP($C327,'2025年度(2年後期)'!$B$5:$N$207,COLUMN('2025年度(2年後期)'!$C$5)+1,0)&amp;""</f>
        <v>201</v>
      </c>
      <c r="F330" s="833"/>
      <c r="G330" s="790" t="str">
        <f>VLOOKUP($C327,'2025年度(3年後期)'!$B$5:$N$207,COLUMN('2025年度(3年後期)'!$C$5)+1,0)&amp;""</f>
        <v>母性:301</v>
      </c>
      <c r="H330" s="789"/>
      <c r="I330" s="926" t="str">
        <f>VLOOKUP($C327,'2025年度(4年後期)'!$B$5:$N$206,COLUMN('2025年度(4年後期)'!$C$5)+1,0)&amp;""</f>
        <v>大講義室</v>
      </c>
      <c r="J330" s="871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長寿:別途指定
成育:別途指定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860" t="s">
        <v>116</v>
      </c>
      <c r="F331" s="861"/>
      <c r="G331" s="784"/>
      <c r="H331" s="785"/>
      <c r="I331" s="923"/>
      <c r="J331" s="873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830" t="str">
        <f>VLOOKUP($C327,'2025年度(2年後期)'!$B$5:$N$207,COLUMN('2025年度(2年後期)'!$E$5),0)&amp;""</f>
        <v>英語Ⅲ</v>
      </c>
      <c r="F332" s="831"/>
      <c r="G332" s="795" t="str">
        <f>VLOOKUP($C327,'2025年度(3年後期)'!$B$5:$N$207,COLUMN('2025年度(3年後期)'!$E$5),0)&amp;""</f>
        <v>領域別実習</v>
      </c>
      <c r="H332" s="796"/>
      <c r="I332" s="927" t="str">
        <f>VLOOKUP($C327,'2025年度(4年後期)'!$B$5:$N$206,COLUMN('2025年度(4年後期)'!$E$5),0)&amp;""</f>
        <v>災害看護論　本試験</v>
      </c>
      <c r="J332" s="869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長寿看護学演習Ａ－Ⅰ
成育看護学演習Ａ－Ⅳ(母性)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 t="s">
        <v>447</v>
      </c>
      <c r="AH332" s="768"/>
      <c r="AI332" s="768"/>
      <c r="AJ332" s="768"/>
      <c r="AK332" s="768"/>
      <c r="AL332" s="768"/>
      <c r="AM332" s="769"/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 t="s">
        <v>169</v>
      </c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 t="s">
        <v>538</v>
      </c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832" t="str">
        <f>IFERROR(VLOOKUP(E332,科目・教員!$A$2:$B$349,2,0),"")</f>
        <v>ﾊﾟｳﾗ･ﾍﾞﾙｳﾞｧﾝｹﾞﾙ</v>
      </c>
      <c r="F333" s="833"/>
      <c r="G333" s="790" t="str">
        <f>IFERROR(VLOOKUP(G332,科目・教員!$A$2:$B$349,2,0),"")</f>
        <v/>
      </c>
      <c r="H333" s="789"/>
      <c r="I333" s="926" t="str">
        <f>IFERROR(VLOOKUP(I332,科目・教員!$A$2:$B$349,2,0),"")</f>
        <v/>
      </c>
      <c r="J333" s="871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832" t="str">
        <f>VLOOKUP($C327,'2025年度(2年後期)'!$B$5:$N$207,COLUMN('2025年度(2年後期)'!$E$5)+1,0)&amp;""</f>
        <v>201</v>
      </c>
      <c r="F334" s="833"/>
      <c r="G334" s="790" t="str">
        <f>VLOOKUP($C327,'2025年度(3年後期)'!$B$5:$N$207,COLUMN('2025年度(3年後期)'!$E$5)+1,0)&amp;""</f>
        <v>母性:301</v>
      </c>
      <c r="H334" s="789"/>
      <c r="I334" s="926" t="str">
        <f>VLOOKUP($C327,'2025年度(4年後期)'!$B$5:$N$206,COLUMN('2025年度(4年後期)'!$E$5)+1,0)&amp;""</f>
        <v>大講義室</v>
      </c>
      <c r="J334" s="871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長寿:別途指定
成育:別途指定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860" t="s">
        <v>116</v>
      </c>
      <c r="F335" s="861"/>
      <c r="G335" s="784"/>
      <c r="H335" s="810"/>
      <c r="I335" s="923"/>
      <c r="J335" s="876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疫学・保健統計学Ⅱ</v>
      </c>
      <c r="D340" s="806"/>
      <c r="E340" s="823" t="str">
        <f>VLOOKUP($C327,'2025年度(2年後期)'!$B$5:$N$207,COLUMN('2025年度(2年後期)'!$G$5),0)&amp;""</f>
        <v>生活援助論Ⅳ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Z340" s="807" t="str">
        <f>A340</f>
        <v>３時限（13：30～15：00）</v>
      </c>
      <c r="AA340" s="768" t="s">
        <v>218</v>
      </c>
      <c r="AB340" s="768"/>
      <c r="AC340" s="768"/>
      <c r="AD340" s="768"/>
      <c r="AE340" s="768"/>
      <c r="AF340" s="768"/>
      <c r="AG340" s="768" t="s">
        <v>234</v>
      </c>
      <c r="AH340" s="768"/>
      <c r="AI340" s="768"/>
      <c r="AJ340" s="768"/>
      <c r="AK340" s="768"/>
      <c r="AL340" s="768"/>
      <c r="AM340" s="769"/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柏木　公一</v>
      </c>
      <c r="D341" s="809"/>
      <c r="E341" s="813" t="str">
        <f>IFERROR(VLOOKUP(E340,科目・教員!$A$2:$B$349,2,0),"")</f>
        <v>矢富　有見子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中国語</v>
      </c>
      <c r="D344" s="854"/>
      <c r="E344" s="925" t="str">
        <f>VLOOKUP($C327,'2025年度(2年後期)'!$B$5:$N$207,COLUMN('2025年度(2年後期)'!$I$5),0)&amp;""</f>
        <v>成人看護援助論Ⅱ中間試験　追再試</v>
      </c>
      <c r="F344" s="875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21"/>
      <c r="Z344" s="807" t="str">
        <f>A344</f>
        <v>４時限（15：10～16：40）</v>
      </c>
      <c r="AA344" s="768" t="s">
        <v>436</v>
      </c>
      <c r="AB344" s="768"/>
      <c r="AC344" s="768"/>
      <c r="AD344" s="768"/>
      <c r="AE344" s="768"/>
      <c r="AF344" s="768"/>
      <c r="AG344" s="768"/>
      <c r="AH344" s="768"/>
      <c r="AI344" s="768" t="s">
        <v>539</v>
      </c>
      <c r="AJ344" s="768"/>
      <c r="AK344" s="768"/>
      <c r="AL344" s="768"/>
      <c r="AM344" s="769"/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黄　馨逸</v>
      </c>
      <c r="D345" s="837"/>
      <c r="E345" s="924" t="str">
        <f>IFERROR(VLOOKUP(E344,科目・教員!$A$2:$B$349,2,0),"")</f>
        <v/>
      </c>
      <c r="F345" s="878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24" t="str">
        <f>VLOOKUP($C327,'2025年度(2年後期)'!$B$5:$N$207,COLUMN('2025年度(2年後期)'!$I$5)+1,0)&amp;""</f>
        <v>203</v>
      </c>
      <c r="F346" s="878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116</v>
      </c>
      <c r="D347" s="835"/>
      <c r="E347" s="923"/>
      <c r="F347" s="876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53" t="str">
        <f>VLOOKUP($C327,'2025年度(1年後期)'!$B$5:$N$207,COLUMN('2025年度(1年後期)'!$K$5),0)&amp;""</f>
        <v>中国語</v>
      </c>
      <c r="D348" s="854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 t="s">
        <v>436</v>
      </c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36" t="str">
        <f>IFERROR(VLOOKUP(C348,科目・教員!$A$2:$B$349,2,0),"")</f>
        <v>黄　馨逸</v>
      </c>
      <c r="D349" s="837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34" t="s">
        <v>116</v>
      </c>
      <c r="D351" s="835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46037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46037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53" t="str">
        <f>VLOOKUP($C352,'2025年度(1年後期)'!$B$5:$N$207,COLUMN('2025年度(1年後期)'!$C$5),0)&amp;""</f>
        <v>英語Ⅰ(AC)</v>
      </c>
      <c r="D353" s="854"/>
      <c r="E353" s="795" t="str">
        <f>VLOOKUP($C352,'2025年度(2年後期)'!$B$5:$N$207,COLUMN('2025年度(2年後期)'!$C$5),0)&amp;""</f>
        <v>看護基礎理論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がん看護学演習Ａ－Ⅲ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131</v>
      </c>
      <c r="AB353" s="768"/>
      <c r="AC353" s="768"/>
      <c r="AD353" s="768"/>
      <c r="AE353" s="768"/>
      <c r="AF353" s="768"/>
      <c r="AG353" s="768" t="s">
        <v>154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/>
      <c r="AX353" s="768"/>
      <c r="AY353" s="768"/>
      <c r="AZ353" s="768" t="s">
        <v>169</v>
      </c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790" t="str">
        <f>IFERROR(VLOOKUP(E353,科目・教員!$A$2:$B$349,2,0),"")</f>
        <v>水野　正之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母性:304･母小実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3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22" t="str">
        <f>VLOOKUP($C352,'2025年度(1年後期)'!$B$5:$N$207,COLUMN('2025年度(1年後期)'!$E$5),0)&amp;""</f>
        <v>人体の構造と機能Ⅲ</v>
      </c>
      <c r="D357" s="806"/>
      <c r="E357" s="830" t="str">
        <f>VLOOKUP($C352,'2025年度(2年後期)'!$B$5:$N$207,COLUMN('2025年度(2年後期)'!$E$5),0)&amp;""</f>
        <v>英語S</v>
      </c>
      <c r="F357" s="831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がん看護学演習Ａ－Ⅲ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75</v>
      </c>
      <c r="AB357" s="768"/>
      <c r="AC357" s="768"/>
      <c r="AD357" s="768"/>
      <c r="AE357" s="768"/>
      <c r="AF357" s="768"/>
      <c r="AG357" s="768" t="s">
        <v>105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/>
      <c r="AX357" s="768"/>
      <c r="AY357" s="768"/>
      <c r="AZ357" s="768" t="s">
        <v>169</v>
      </c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825" t="str">
        <f>IFERROR(VLOOKUP(C357,科目・教員!$A$2:$B$349,2,0),"")</f>
        <v>本間　典子</v>
      </c>
      <c r="D358" s="809"/>
      <c r="E358" s="832" t="str">
        <f>IFERROR(VLOOKUP(E357,科目・教員!$A$2:$B$349,2,0),"")</f>
        <v>ﾊﾟｳﾗ･ﾍﾞﾙｳﾞｧﾝｹﾞﾙ</v>
      </c>
      <c r="F358" s="833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825" t="str">
        <f>VLOOKUP($C352,'2025年度(1年後期)'!$B$5:$N$207,COLUMN('2025年度(1年後期)'!$E$5)+1,0)&amp;""</f>
        <v>101</v>
      </c>
      <c r="D359" s="809"/>
      <c r="E359" s="832" t="str">
        <f>VLOOKUP($C352,'2025年度(2年後期)'!$B$5:$N$207,COLUMN('2025年度(2年後期)'!$E$5)+1,0)&amp;""</f>
        <v>202</v>
      </c>
      <c r="F359" s="833"/>
      <c r="G359" s="790" t="str">
        <f>VLOOKUP($C352,'2025年度(3年後期)'!$B$5:$N$207,COLUMN('2025年度(3年後期)'!$E$5)+1,0)&amp;""</f>
        <v>母性:304･母小実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55"/>
      <c r="D360" s="856"/>
      <c r="E360" s="834" t="s">
        <v>116</v>
      </c>
      <c r="F360" s="835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53" t="str">
        <f>VLOOKUP($C352,'2025年度(1年後期)'!$B$5:$N$207,COLUMN('2025年度(1年後期)'!$G$5),0)&amp;""</f>
        <v>英語Ⅰ(BD)</v>
      </c>
      <c r="D365" s="854"/>
      <c r="E365" s="823" t="str">
        <f>VLOOKUP($C352,'2025年度(2年後期)'!$B$5:$N$207,COLUMN('2025年度(2年後期)'!$G$5),0)&amp;""</f>
        <v>生活援助論Ⅳ(ABCD)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6" t="s">
        <v>520</v>
      </c>
      <c r="Z365" s="807" t="str">
        <f>A365</f>
        <v>３時限（13：30～15：00）</v>
      </c>
      <c r="AA365" s="768" t="s">
        <v>227</v>
      </c>
      <c r="AB365" s="768"/>
      <c r="AC365" s="768"/>
      <c r="AD365" s="768"/>
      <c r="AE365" s="768"/>
      <c r="AF365" s="768"/>
      <c r="AG365" s="768" t="s">
        <v>234</v>
      </c>
      <c r="AH365" s="768" t="s">
        <v>234</v>
      </c>
      <c r="AI365" s="768"/>
      <c r="AJ365" s="768"/>
      <c r="AK365" s="768"/>
      <c r="AL365" s="768" t="s">
        <v>234</v>
      </c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521</v>
      </c>
      <c r="AX365" s="768"/>
      <c r="AY365" s="768"/>
      <c r="AZ365" s="768" t="s">
        <v>169</v>
      </c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13" t="str">
        <f>IFERROR(VLOOKUP(E365,科目・教員!$A$2:$B$349,2,0),"")</f>
        <v>矢富　有見子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6" t="s">
        <v>341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13" t="str">
        <f>VLOOKUP($C352,'2025年度(2年後期)'!$B$5:$N$207,COLUMN('2025年度(2年後期)'!$G$5)+1,0)&amp;""</f>
        <v>201･202･基礎実</v>
      </c>
      <c r="F367" s="809"/>
      <c r="G367" s="813" t="str">
        <f>VLOOKUP($C352,'2025年度(3年後期)'!$B$5:$N$207,COLUMN('2025年度(3年後期)'!$G$5)+1,0)&amp;""</f>
        <v>母性:304･母小実</v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6" t="s">
        <v>525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34" t="s">
        <v>116</v>
      </c>
      <c r="D368" s="835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74" t="str">
        <f>VLOOKUP($C352,'2025年度(1年後期)'!$B$5:$N$207,COLUMN('2025年度(1年後期)'!$I$5),0)&amp;""</f>
        <v>食と健康　追再試</v>
      </c>
      <c r="D369" s="875"/>
      <c r="E369" s="823" t="str">
        <f>VLOOKUP($C352,'2025年度(2年後期)'!$B$5:$N$207,COLUMN('2025年度(2年後期)'!$I$5),0)&amp;""</f>
        <v>生活援助論Ⅳ(ABCD)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96"/>
      <c r="Z369" s="807" t="str">
        <f>A369</f>
        <v>４時限（15：10～16：40）</v>
      </c>
      <c r="AA369" s="768"/>
      <c r="AB369" s="768"/>
      <c r="AC369" s="768" t="s">
        <v>540</v>
      </c>
      <c r="AD369" s="768"/>
      <c r="AE369" s="768"/>
      <c r="AF369" s="768"/>
      <c r="AG369" s="768" t="s">
        <v>234</v>
      </c>
      <c r="AH369" s="768" t="s">
        <v>234</v>
      </c>
      <c r="AI369" s="768"/>
      <c r="AJ369" s="768"/>
      <c r="AK369" s="768"/>
      <c r="AL369" s="768" t="s">
        <v>234</v>
      </c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521</v>
      </c>
      <c r="AX369" s="768"/>
      <c r="AY369" s="768"/>
      <c r="AZ369" s="768" t="s">
        <v>169</v>
      </c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77" t="str">
        <f>IFERROR(VLOOKUP(C369,科目・教員!$A$2:$B$349,2,0),"")</f>
        <v/>
      </c>
      <c r="D370" s="878"/>
      <c r="E370" s="813" t="str">
        <f>IFERROR(VLOOKUP(E369,科目・教員!$A$2:$B$349,2,0),"")</f>
        <v>矢富　有見子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3" t="str">
        <f>VLOOKUP($C352,'2025年度(2年後期)'!$B$5:$N$207,COLUMN('2025年度(2年後期)'!$I$5)+1,0)&amp;""</f>
        <v>201･202･基礎実</v>
      </c>
      <c r="F371" s="809"/>
      <c r="G371" s="813" t="str">
        <f>VLOOKUP($C352,'2025年度(3年後期)'!$B$5:$N$207,COLUMN('2025年度(3年後期)'!$I$5)+1,0)&amp;""</f>
        <v>母性:304･母小実</v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72"/>
      <c r="D372" s="876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597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46038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46038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疾病･病態論Ⅰ</v>
      </c>
      <c r="D378" s="796"/>
      <c r="E378" s="830" t="str">
        <f>VLOOKUP($C377,'2025年度(2年後期)'!$B$5:$N$207,COLUMN('2025年度(2年後期)'!$C$5),0)&amp;""</f>
        <v>英語S</v>
      </c>
      <c r="F378" s="831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がん看護学演習Ａ－Ⅲ</v>
      </c>
      <c r="N378" s="794"/>
      <c r="O378" s="795" t="str">
        <f>VLOOKUP($C377,'2025年度(M2後期)'!$B$5:$N$207,COLUMN('2025年度(M2後期)'!$C$5),0)&amp;""</f>
        <v>感染管理看護学演習Ａ－Ⅱ
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 t="s">
        <v>185</v>
      </c>
      <c r="AB378" s="768"/>
      <c r="AC378" s="768"/>
      <c r="AD378" s="768"/>
      <c r="AE378" s="768"/>
      <c r="AF378" s="768"/>
      <c r="AG378" s="768"/>
      <c r="AH378" s="768" t="s">
        <v>105</v>
      </c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/>
      <c r="AX378" s="768"/>
      <c r="AY378" s="768"/>
      <c r="AZ378" s="768" t="s">
        <v>169</v>
      </c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水野　正之</v>
      </c>
      <c r="D379" s="789"/>
      <c r="E379" s="832" t="str">
        <f>IFERROR(VLOOKUP(E378,科目・教員!$A$2:$B$349,2,0),"")</f>
        <v>ﾊﾟｳﾗ･ﾍﾞﾙｳﾞｧﾝｹﾞﾙ</v>
      </c>
      <c r="F379" s="833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101</v>
      </c>
      <c r="D380" s="789"/>
      <c r="E380" s="832" t="str">
        <f>VLOOKUP($C377,'2025年度(2年後期)'!$B$5:$N$207,COLUMN('2025年度(2年後期)'!$C$5)+1,0)&amp;""</f>
        <v>202</v>
      </c>
      <c r="F380" s="833"/>
      <c r="G380" s="790" t="str">
        <f>VLOOKUP($C377,'2025年度(3年後期)'!$B$5:$N$207,COLUMN('2025年度(3年後期)'!$C$5)+1,0)&amp;""</f>
        <v>母性:304･母小実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別途指定</v>
      </c>
      <c r="N380" s="789"/>
      <c r="O380" s="790" t="str">
        <f>VLOOKUP($C377,'2025年度(M2後期)'!$B$5:$N$207,COLUMN('2025年度(M2後期)'!$C$5)+1,0)&amp;""</f>
        <v>感染:別途指定</v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834" t="s">
        <v>116</v>
      </c>
      <c r="F381" s="83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保健行動論</v>
      </c>
      <c r="D382" s="796"/>
      <c r="E382" s="830" t="str">
        <f>VLOOKUP($C377,'2025年度(2年後期)'!$B$5:$N$207,COLUMN('2025年度(2年後期)'!$E$5),0)&amp;""</f>
        <v>英語S</v>
      </c>
      <c r="F382" s="831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がん看護学演習Ａ－Ⅲ</v>
      </c>
      <c r="N382" s="796"/>
      <c r="O382" s="806" t="str">
        <f>VLOOKUP($C377,'2025年度(M2後期)'!$B$5:$N$207,COLUMN('2025年度(M2後期)'!$E$5),0)&amp;""</f>
        <v>感染管理看護学演習Ａ－Ⅱ
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 t="s">
        <v>476</v>
      </c>
      <c r="AB382" s="768"/>
      <c r="AC382" s="768"/>
      <c r="AD382" s="768"/>
      <c r="AE382" s="768"/>
      <c r="AF382" s="768"/>
      <c r="AG382" s="768"/>
      <c r="AH382" s="768" t="s">
        <v>105</v>
      </c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/>
      <c r="AX382" s="768"/>
      <c r="AY382" s="768"/>
      <c r="AZ382" s="768" t="s">
        <v>169</v>
      </c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藤澤　雄太</v>
      </c>
      <c r="D383" s="789"/>
      <c r="E383" s="832" t="str">
        <f>IFERROR(VLOOKUP(E382,科目・教員!$A$2:$B$349,2,0),"")</f>
        <v>ﾊﾟｳﾗ･ﾍﾞﾙｳﾞｧﾝｹﾞﾙ</v>
      </c>
      <c r="F383" s="833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101</v>
      </c>
      <c r="D384" s="789"/>
      <c r="E384" s="832" t="str">
        <f>VLOOKUP($C377,'2025年度(2年後期)'!$B$5:$N$207,COLUMN('2025年度(2年後期)'!$E$5)+1,0)&amp;""</f>
        <v>202</v>
      </c>
      <c r="F384" s="833"/>
      <c r="G384" s="790" t="str">
        <f>VLOOKUP($C377,'2025年度(3年後期)'!$B$5:$N$207,COLUMN('2025年度(3年後期)'!$E$5)+1,0)&amp;""</f>
        <v>母性:304･母小実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別途指定</v>
      </c>
      <c r="N384" s="789"/>
      <c r="O384" s="809" t="str">
        <f>VLOOKUP($C377,'2025年度(M2後期)'!$B$5:$N$207,COLUMN('2025年度(M2後期)'!$E$5)+1,0)&amp;""</f>
        <v>感染:別途指定</v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834" t="s">
        <v>116</v>
      </c>
      <c r="F385" s="835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免疫と健康</v>
      </c>
      <c r="D390" s="806"/>
      <c r="E390" s="823" t="str">
        <f>VLOOKUP($C377,'2025年度(2年後期)'!$B$5:$N$207,COLUMN('2025年度(2年後期)'!$G$5),0)&amp;""</f>
        <v>成人看護援助論Ⅱ</v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がん看護学演習Ａ－Ⅳ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 t="s">
        <v>508</v>
      </c>
      <c r="AB390" s="768"/>
      <c r="AC390" s="768"/>
      <c r="AD390" s="768"/>
      <c r="AE390" s="768"/>
      <c r="AF390" s="768"/>
      <c r="AG390" s="768" t="s">
        <v>76</v>
      </c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/>
      <c r="AX390" s="768"/>
      <c r="AY390" s="768"/>
      <c r="AZ390" s="768" t="s">
        <v>169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　那美子</v>
      </c>
      <c r="D391" s="809"/>
      <c r="E391" s="813" t="str">
        <f>IFERROR(VLOOKUP(E390,科目・教員!$A$2:$B$349,2,0),"")</f>
        <v>藤澤　雄太</v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>201</v>
      </c>
      <c r="F392" s="809"/>
      <c r="G392" s="813" t="str">
        <f>VLOOKUP($C377,'2025年度(3年後期)'!$B$5:$N$207,COLUMN('2025年度(3年後期)'!$G$5)+1,0)&amp;""</f>
        <v>母性:304･母小実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55"/>
      <c r="D393" s="856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74" t="str">
        <f>VLOOKUP($C377,'2025年度(1年後期)'!$B$5:$N$207,COLUMN('2025年度(1年後期)'!$I$5),0)&amp;""</f>
        <v>微生物と人間　追再試</v>
      </c>
      <c r="D394" s="875"/>
      <c r="E394" s="823" t="str">
        <f>VLOOKUP($C377,'2025年度(2年後期)'!$B$5:$N$207,COLUMN('2025年度(2年後期)'!$I$5),0)&amp;""</f>
        <v>地域･在宅看護学概論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がん看護学演習Ａ－Ⅳ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 t="s">
        <v>541</v>
      </c>
      <c r="AD394" s="768"/>
      <c r="AE394" s="768"/>
      <c r="AF394" s="768"/>
      <c r="AG394" s="768" t="s">
        <v>345</v>
      </c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/>
      <c r="AX394" s="768"/>
      <c r="AY394" s="768"/>
      <c r="AZ394" s="768" t="s">
        <v>169</v>
      </c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77" t="str">
        <f>IFERROR(VLOOKUP(C394,科目・教員!$A$2:$B$349,2,0),"")</f>
        <v/>
      </c>
      <c r="D395" s="878"/>
      <c r="E395" s="813" t="str">
        <f>IFERROR(VLOOKUP(E394,科目・教員!$A$2:$B$349,2,0),"")</f>
        <v>藤田　淳子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3" t="str">
        <f>VLOOKUP($C377,'2025年度(2年後期)'!$B$5:$N$207,COLUMN('2025年度(2年後期)'!$I$5)+1,0)&amp;""</f>
        <v>201</v>
      </c>
      <c r="F396" s="809"/>
      <c r="G396" s="813" t="str">
        <f>VLOOKUP($C377,'2025年度(3年後期)'!$B$5:$N$207,COLUMN('2025年度(3年後期)'!$I$5)+1,0)&amp;""</f>
        <v>母性:304･母小実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928"/>
      <c r="D397" s="929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23"/>
      <c r="B402" s="24"/>
      <c r="C402" s="862">
        <f>C377+1</f>
        <v>46039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777">
        <f>C402</f>
        <v>46039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9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9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9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9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46040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46040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9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9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9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9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46041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46041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31"/>
      <c r="E453" s="795" t="str">
        <f>VLOOKUP($C452,'2025年度(2年後期)'!$B$5:$N$207,COLUMN('2025年度(2年後期)'!$C$5),0)&amp;""</f>
        <v>成人看護援助論Ⅱ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看護情報・管理学演習Ａ－Ⅰ
感染管理看護学演習Ａ－Ⅰ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5"/>
      <c r="Z453" s="818" t="str">
        <f>A453</f>
        <v xml:space="preserve">１時限（09：20～10：50） </v>
      </c>
      <c r="AA453" s="768" t="s">
        <v>162</v>
      </c>
      <c r="AB453" s="768"/>
      <c r="AC453" s="768"/>
      <c r="AD453" s="768"/>
      <c r="AE453" s="768"/>
      <c r="AF453" s="768"/>
      <c r="AG453" s="768" t="s">
        <v>76</v>
      </c>
      <c r="AH453" s="768"/>
      <c r="AI453" s="768"/>
      <c r="AJ453" s="768"/>
      <c r="AK453" s="768"/>
      <c r="AL453" s="768"/>
      <c r="AM453" s="769" t="s">
        <v>169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9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864" t="str">
        <f>IFERROR(VLOOKUP(C453,科目・教員!$A$2:$B$349,2,0),"")</f>
        <v>松本　聡子</v>
      </c>
      <c r="D454" s="833"/>
      <c r="E454" s="790" t="str">
        <f>IFERROR(VLOOKUP(E453,科目・教員!$A$2:$B$349,2,0),"")</f>
        <v>藤澤　雄太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864" t="str">
        <f>VLOOKUP($C452,'2025年度(1年後期)'!$B$5:$N$207,COLUMN('2025年度(1年後期)'!$C$5)+1,0)&amp;""</f>
        <v>101</v>
      </c>
      <c r="D455" s="833"/>
      <c r="E455" s="790" t="str">
        <f>VLOOKUP($C452,'2025年度(2年後期)'!$B$5:$N$207,COLUMN('2025年度(2年後期)'!$C$5)+1,0)&amp;""</f>
        <v>201</v>
      </c>
      <c r="F455" s="789"/>
      <c r="G455" s="790" t="str">
        <f>VLOOKUP($C452,'2025年度(3年後期)'!$B$5:$N$207,COLUMN('2025年度(3年後期)'!$C$5)+1,0)&amp;""</f>
        <v>母性:301･母小実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感染:別途指定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34" t="s">
        <v>116</v>
      </c>
      <c r="D456" s="861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免疫と健康</v>
      </c>
      <c r="D457" s="796"/>
      <c r="E457" s="795" t="str">
        <f>VLOOKUP($C452,'2025年度(2年後期)'!$B$5:$N$207,COLUMN('2025年度(2年後期)'!$E$5),0)&amp;""</f>
        <v>成人看護援助論Ⅱ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927" t="str">
        <f>VLOOKUP($C452,'2025年度(4年後期)'!$B$5:$N$206,COLUMN('2025年度(4年後期)'!$E$5),0)&amp;""</f>
        <v>看護管理論　追再試</v>
      </c>
      <c r="J457" s="869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看護情報・管理学演習Ａ－Ⅰ
感染管理看護学演習Ａ－Ⅰ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508</v>
      </c>
      <c r="AB457" s="768"/>
      <c r="AC457" s="768"/>
      <c r="AD457" s="768"/>
      <c r="AE457" s="768"/>
      <c r="AF457" s="768"/>
      <c r="AG457" s="768" t="s">
        <v>76</v>
      </c>
      <c r="AH457" s="768"/>
      <c r="AI457" s="768"/>
      <c r="AJ457" s="768"/>
      <c r="AK457" s="768"/>
      <c r="AL457" s="768"/>
      <c r="AM457" s="769" t="s">
        <v>169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9" t="s">
        <v>169</v>
      </c>
      <c r="AX457" s="768"/>
      <c r="AY457" s="768" t="s">
        <v>542</v>
      </c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森　那美子</v>
      </c>
      <c r="D458" s="789"/>
      <c r="E458" s="790" t="str">
        <f>IFERROR(VLOOKUP(E457,科目・教員!$A$2:$B$349,2,0),"")</f>
        <v>藤澤　雄太</v>
      </c>
      <c r="F458" s="789"/>
      <c r="G458" s="790" t="str">
        <f>IFERROR(VLOOKUP(G457,科目・教員!$A$2:$B$349,2,0),"")</f>
        <v/>
      </c>
      <c r="H458" s="789"/>
      <c r="I458" s="926" t="str">
        <f>IFERROR(VLOOKUP(I457,科目・教員!$A$2:$B$349,2,0),"")</f>
        <v/>
      </c>
      <c r="J458" s="871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101</v>
      </c>
      <c r="D459" s="789"/>
      <c r="E459" s="790" t="str">
        <f>VLOOKUP($C452,'2025年度(2年後期)'!$B$5:$N$207,COLUMN('2025年度(2年後期)'!$E$5)+1,0)&amp;""</f>
        <v>201</v>
      </c>
      <c r="F459" s="789"/>
      <c r="G459" s="790" t="str">
        <f>VLOOKUP($C452,'2025年度(3年後期)'!$B$5:$N$207,COLUMN('2025年度(3年後期)'!$E$5)+1,0)&amp;""</f>
        <v>母性:301･母小実</v>
      </c>
      <c r="H459" s="789"/>
      <c r="I459" s="926" t="str">
        <f>VLOOKUP($C452,'2025年度(4年後期)'!$B$5:$N$206,COLUMN('2025年度(4年後期)'!$E$5)+1,0)&amp;""</f>
        <v>302</v>
      </c>
      <c r="J459" s="871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感染:別途指定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923"/>
      <c r="J460" s="876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74" t="str">
        <f>VLOOKUP($C452,'2025年度(1年後期)'!$B$5:$N$207,COLUMN('2025年度(1年後期)'!$G$5),0)&amp;""</f>
        <v>人体の構造と機能Ⅳ　追再試</v>
      </c>
      <c r="D465" s="875"/>
      <c r="E465" s="823" t="str">
        <f>VLOOKUP($C452,'2025年度(2年後期)'!$B$5:$N$207,COLUMN('2025年度(2年後期)'!$G$5),0)&amp;""</f>
        <v>母性看護援助論Ⅱ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925" t="str">
        <f>VLOOKUP($C452,'2025年度(4年後期)'!$B$5:$N$206,COLUMN('2025年度(4年後期)'!$G$5),0)&amp;""</f>
        <v>医療政策学　追再試</v>
      </c>
      <c r="J465" s="875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 t="s">
        <v>543</v>
      </c>
      <c r="AD465" s="768"/>
      <c r="AE465" s="768"/>
      <c r="AF465" s="768"/>
      <c r="AG465" s="768" t="s">
        <v>497</v>
      </c>
      <c r="AH465" s="768"/>
      <c r="AI465" s="768"/>
      <c r="AJ465" s="768"/>
      <c r="AK465" s="768"/>
      <c r="AL465" s="768"/>
      <c r="AM465" s="769" t="s">
        <v>169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9" t="s">
        <v>169</v>
      </c>
      <c r="AX465" s="768"/>
      <c r="AY465" s="768" t="s">
        <v>544</v>
      </c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77" t="str">
        <f>IFERROR(VLOOKUP(C465,科目・教員!$A$2:$B$349,2,0),"")</f>
        <v/>
      </c>
      <c r="D466" s="878"/>
      <c r="E466" s="813" t="str">
        <f>IFERROR(VLOOKUP(E465,科目・教員!$A$2:$B$349,2,0),"")</f>
        <v>池田　真弓</v>
      </c>
      <c r="F466" s="809"/>
      <c r="G466" s="813" t="str">
        <f>IFERROR(VLOOKUP(G465,科目・教員!$A$2:$B$349,2,0),"")</f>
        <v/>
      </c>
      <c r="H466" s="809"/>
      <c r="I466" s="924" t="str">
        <f>IFERROR(VLOOKUP(I465,科目・教員!$A$2:$B$349,2,0),"")</f>
        <v/>
      </c>
      <c r="J466" s="878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母性:301･母小実</v>
      </c>
      <c r="H467" s="809"/>
      <c r="I467" s="924" t="str">
        <f>VLOOKUP($C452,'2025年度(4年後期)'!$B$5:$N$206,COLUMN('2025年度(4年後期)'!$G$5)+1,0)&amp;""</f>
        <v>302</v>
      </c>
      <c r="J467" s="878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72"/>
      <c r="D468" s="876"/>
      <c r="E468" s="784"/>
      <c r="F468" s="810"/>
      <c r="G468" s="784"/>
      <c r="H468" s="810"/>
      <c r="I468" s="923"/>
      <c r="J468" s="876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>感染防止技術論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9" t="s">
        <v>169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9" t="s">
        <v>169</v>
      </c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>網中　眞由美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>母性:301･母小実</v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46042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46042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疾病･病態論Ⅰ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927" t="str">
        <f>VLOOKUP($C477,'2025年度(4年後期)'!$B$5:$N$206,COLUMN('2025年度(4年後期)'!$C$5),0)&amp;""</f>
        <v>政策医療看護論Ⅱ　追再試</v>
      </c>
      <c r="J478" s="869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成育看護学演習Ｂ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25"/>
      <c r="V478" s="695" t="s">
        <v>207</v>
      </c>
      <c r="Z478" s="818" t="str">
        <f>A478</f>
        <v xml:space="preserve">１時限（09：20～10：50） </v>
      </c>
      <c r="AA478" s="768" t="s">
        <v>185</v>
      </c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9" t="s">
        <v>169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9" t="s">
        <v>169</v>
      </c>
      <c r="AX478" s="768" t="s">
        <v>545</v>
      </c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534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水野　正之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926" t="str">
        <f>IFERROR(VLOOKUP(I478,科目・教員!$A$2:$B$349,2,0),"")</f>
        <v/>
      </c>
      <c r="J479" s="871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695" t="s">
        <v>534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101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母性:301･母小実</v>
      </c>
      <c r="H480" s="789"/>
      <c r="I480" s="926" t="str">
        <f>VLOOKUP($C477,'2025年度(4年後期)'!$B$5:$N$206,COLUMN('2025年度(4年後期)'!$C$5)+1,0)&amp;""</f>
        <v>302</v>
      </c>
      <c r="J480" s="871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国際:別途指定
教育:別途指定
成育:別途指定
成育:別途指定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別途指定</v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695" t="s">
        <v>387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65"/>
      <c r="D481" s="866"/>
      <c r="E481" s="784"/>
      <c r="F481" s="785"/>
      <c r="G481" s="784"/>
      <c r="H481" s="785"/>
      <c r="I481" s="923"/>
      <c r="J481" s="873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695" t="s">
        <v>144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知の探究</v>
      </c>
      <c r="D482" s="796"/>
      <c r="E482" s="795" t="str">
        <f>VLOOKUP($C477,'2025年度(2年後期)'!$B$5:$N$207,COLUMN('2025年度(2年後期)'!$E$5),0)&amp;""</f>
        <v>精神看護学概論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成育看護学演習Ｂ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 t="s">
        <v>240</v>
      </c>
      <c r="AB482" s="768"/>
      <c r="AC482" s="768"/>
      <c r="AD482" s="768"/>
      <c r="AE482" s="768"/>
      <c r="AF482" s="768"/>
      <c r="AG482" s="768" t="s">
        <v>382</v>
      </c>
      <c r="AH482" s="768"/>
      <c r="AI482" s="768"/>
      <c r="AJ482" s="768"/>
      <c r="AK482" s="768"/>
      <c r="AL482" s="768"/>
      <c r="AM482" s="769" t="s">
        <v>169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9" t="s">
        <v>169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534</v>
      </c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飯野　京子</v>
      </c>
      <c r="D483" s="789"/>
      <c r="E483" s="790" t="str">
        <f>IFERROR(VLOOKUP(E482,科目・教員!$A$2:$B$349,2,0),"")</f>
        <v>森　真喜子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母性:301･母小実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国際:別途指定
教育:別途指定
成育:別途指定
成育:別途指定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別途指定</v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ジェンダー論</v>
      </c>
      <c r="D490" s="806"/>
      <c r="E490" s="823" t="str">
        <f>VLOOKUP($C477,'2025年度(2年後期)'!$B$5:$N$207,COLUMN('2025年度(2年後期)'!$G$5),0)&amp;""</f>
        <v>母性看護援助論Ⅱ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成育看護学演習Ａ－Ⅱ（小児）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>感染管理看護学演習Ｂ
成人看護学演習Ｂ</v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 t="s">
        <v>316</v>
      </c>
      <c r="AB490" s="768"/>
      <c r="AC490" s="768"/>
      <c r="AD490" s="768"/>
      <c r="AE490" s="768"/>
      <c r="AF490" s="768"/>
      <c r="AG490" s="768" t="s">
        <v>497</v>
      </c>
      <c r="AH490" s="768"/>
      <c r="AI490" s="768"/>
      <c r="AJ490" s="768"/>
      <c r="AK490" s="768"/>
      <c r="AL490" s="768"/>
      <c r="AM490" s="769" t="s">
        <v>169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9" t="s">
        <v>169</v>
      </c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534</v>
      </c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小島　優子</v>
      </c>
      <c r="D491" s="809"/>
      <c r="E491" s="813" t="str">
        <f>IFERROR(VLOOKUP(E490,科目・教員!$A$2:$B$349,2,0),"")</f>
        <v>池田　真弓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>201</v>
      </c>
      <c r="F492" s="809"/>
      <c r="G492" s="813" t="str">
        <f>VLOOKUP($C477,'2025年度(3年後期)'!$B$5:$N$207,COLUMN('2025年度(3年後期)'!$G$5)+1,0)&amp;""</f>
        <v>母性:301･母小実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>感染:別途指定
成人:別途指定</v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疫学・保健統計学Ⅱ</v>
      </c>
      <c r="D494" s="806"/>
      <c r="E494" s="823" t="str">
        <f>VLOOKUP($C477,'2025年度(2年後期)'!$B$5:$N$207,COLUMN('2025年度(2年後期)'!$I$5),0)&amp;""</f>
        <v>母性看護援助論Ⅱ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成育看護学演習Ａ－Ⅱ（小児）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>感染管理看護学演習Ｂ
成人看護学演習Ｂ</v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 t="s">
        <v>218</v>
      </c>
      <c r="AB494" s="768"/>
      <c r="AC494" s="768"/>
      <c r="AD494" s="768"/>
      <c r="AE494" s="768"/>
      <c r="AF494" s="768"/>
      <c r="AG494" s="768" t="s">
        <v>497</v>
      </c>
      <c r="AH494" s="768"/>
      <c r="AI494" s="768"/>
      <c r="AJ494" s="768"/>
      <c r="AK494" s="768"/>
      <c r="AL494" s="768"/>
      <c r="AM494" s="769" t="s">
        <v>169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9" t="s">
        <v>169</v>
      </c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534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柏木　公一</v>
      </c>
      <c r="D495" s="809"/>
      <c r="E495" s="813" t="str">
        <f>IFERROR(VLOOKUP(E494,科目・教員!$A$2:$B$349,2,0),"")</f>
        <v>池田　真弓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101</v>
      </c>
      <c r="D496" s="809"/>
      <c r="E496" s="813" t="str">
        <f>VLOOKUP($C477,'2025年度(2年後期)'!$B$5:$N$207,COLUMN('2025年度(2年後期)'!$I$5)+1,0)&amp;""</f>
        <v>201</v>
      </c>
      <c r="F496" s="809"/>
      <c r="G496" s="813" t="str">
        <f>VLOOKUP($C477,'2025年度(3年後期)'!$B$5:$N$207,COLUMN('2025年度(3年後期)'!$I$5)+1,0)&amp;""</f>
        <v>母性:301･母小実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>感染:別途指定
成人:別途指定</v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65"/>
      <c r="D497" s="867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国語表現法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 t="s">
        <v>392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534</v>
      </c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末田　美香子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116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46043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46043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>長寿看護学演習Ａ－Ⅰ
成育看護学演習Ａ－Ⅳ(母性)</v>
      </c>
      <c r="N503" s="794"/>
      <c r="O503" s="795" t="str">
        <f>VLOOKUP($C502,'2025年度(M2後期)'!$B$5:$N$207,COLUMN('2025年度(M2後期)'!$C$5),0)&amp;""</f>
        <v>特別研究</v>
      </c>
      <c r="P503" s="796"/>
      <c r="Q503" s="795" t="str">
        <f>VLOOKUP($C502,'2025年度(D1後期)'!$B$5:$N$207,COLUMN('2025年度(D1後期)'!$C$5),0)&amp;""</f>
        <v>看護教育学演習Ｂ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 t="s">
        <v>447</v>
      </c>
      <c r="AH503" s="768"/>
      <c r="AI503" s="768"/>
      <c r="AJ503" s="768"/>
      <c r="AK503" s="768"/>
      <c r="AL503" s="768"/>
      <c r="AM503" s="769"/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169</v>
      </c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832" t="str">
        <f>VLOOKUP($C502,'2025年度(2年後期)'!$B$5:$N$207,COLUMN('2025年度(2年後期)'!$C$5)+1,0)&amp;""</f>
        <v>201</v>
      </c>
      <c r="F505" s="833"/>
      <c r="G505" s="790" t="str">
        <f>VLOOKUP($C502,'2025年度(3年後期)'!$B$5:$N$207,COLUMN('2025年度(3年後期)'!$C$5)+1,0)&amp;""</f>
        <v>母性:301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長寿:別途指定
成育:別途指定</v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>長寿看護学演習Ａ－Ⅰ
成育看護学演習Ａ－Ⅳ(母性)</v>
      </c>
      <c r="N507" s="796"/>
      <c r="O507" s="806" t="str">
        <f>VLOOKUP($C502,'2025年度(M2後期)'!$B$5:$N$207,COLUMN('2025年度(M2後期)'!$E$5),0)&amp;""</f>
        <v>特別研究</v>
      </c>
      <c r="P507" s="796"/>
      <c r="Q507" s="806" t="str">
        <f>VLOOKUP($C502,'2025年度(D1後期)'!$B$5:$N$207,COLUMN('2025年度(D1後期)'!$E$5),0)&amp;""</f>
        <v>看護教育学演習Ｂ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 t="s">
        <v>447</v>
      </c>
      <c r="AH507" s="768"/>
      <c r="AI507" s="768"/>
      <c r="AJ507" s="768"/>
      <c r="AK507" s="768"/>
      <c r="AL507" s="768"/>
      <c r="AM507" s="769"/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169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832" t="str">
        <f>VLOOKUP($C502,'2025年度(2年後期)'!$B$5:$N$207,COLUMN('2025年度(2年後期)'!$E$5)+1,0)&amp;""</f>
        <v>201</v>
      </c>
      <c r="F509" s="833"/>
      <c r="G509" s="790" t="str">
        <f>VLOOKUP($C502,'2025年度(3年後期)'!$B$5:$N$207,COLUMN('2025年度(3年後期)'!$E$5)+1,0)&amp;""</f>
        <v>母性:301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
成育:別途指定</v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>小児看護援助論Ⅰ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 t="s">
        <v>353</v>
      </c>
      <c r="AH515" s="768"/>
      <c r="AI515" s="768"/>
      <c r="AJ515" s="768"/>
      <c r="AK515" s="768"/>
      <c r="AL515" s="768"/>
      <c r="AM515" s="769"/>
      <c r="AN515" s="768"/>
      <c r="AO515" s="768"/>
      <c r="AP515" s="768"/>
      <c r="AQ515" s="768"/>
      <c r="AR515" s="768"/>
      <c r="AS515" s="768"/>
      <c r="AT515" s="768"/>
      <c r="AU515" s="768"/>
      <c r="AV515" s="768" t="s">
        <v>203</v>
      </c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>遠藤　数江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中国語</v>
      </c>
      <c r="D519" s="854"/>
      <c r="E519" s="823" t="str">
        <f>VLOOKUP($C502,'2025年度(2年後期)'!$B$5:$N$207,COLUMN('2025年度(2年後期)'!$I$5),0)&amp;""</f>
        <v>成人看護援助論Ⅱ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21"/>
      <c r="V519" s="767" t="s">
        <v>81</v>
      </c>
      <c r="Z519" s="807" t="str">
        <f>A519</f>
        <v>４時限（15：10～16：40）</v>
      </c>
      <c r="AA519" s="768" t="s">
        <v>436</v>
      </c>
      <c r="AB519" s="768"/>
      <c r="AC519" s="768"/>
      <c r="AD519" s="768"/>
      <c r="AE519" s="768"/>
      <c r="AF519" s="768"/>
      <c r="AG519" s="768" t="s">
        <v>76</v>
      </c>
      <c r="AH519" s="768"/>
      <c r="AI519" s="768"/>
      <c r="AJ519" s="768"/>
      <c r="AK519" s="768"/>
      <c r="AL519" s="768"/>
      <c r="AM519" s="769"/>
      <c r="AN519" s="768"/>
      <c r="AO519" s="768"/>
      <c r="AP519" s="768"/>
      <c r="AQ519" s="768"/>
      <c r="AR519" s="768"/>
      <c r="AS519" s="768"/>
      <c r="AT519" s="768"/>
      <c r="AU519" s="768"/>
      <c r="AV519" s="768" t="s">
        <v>203</v>
      </c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857" t="s">
        <v>367</v>
      </c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黄　馨逸</v>
      </c>
      <c r="D520" s="837"/>
      <c r="E520" s="813" t="str">
        <f>IFERROR(VLOOKUP(E519,科目・教員!$A$2:$B$349,2,0),"")</f>
        <v>藤澤　雄太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V520" s="767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858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V521" s="767" t="s">
        <v>367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858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116</v>
      </c>
      <c r="D522" s="835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V522" s="767" t="s">
        <v>325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859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中国語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 t="s">
        <v>436</v>
      </c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 t="s">
        <v>203</v>
      </c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黄　馨逸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34" t="s">
        <v>116</v>
      </c>
      <c r="D526" s="835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46044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46044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31"/>
      <c r="E528" s="795" t="str">
        <f>VLOOKUP($C527,'2025年度(2年後期)'!$B$5:$N$207,COLUMN('2025年度(2年後期)'!$C$5),0)&amp;""</f>
        <v>老年看護学概論</v>
      </c>
      <c r="F528" s="796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がん看護学演習Ａ－Ⅲ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看護情報・管理学演習Ｂ
長寿看護学演習Ｂ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131</v>
      </c>
      <c r="AB528" s="768"/>
      <c r="AC528" s="768"/>
      <c r="AD528" s="768"/>
      <c r="AE528" s="768"/>
      <c r="AF528" s="768"/>
      <c r="AG528" s="768" t="s">
        <v>200</v>
      </c>
      <c r="AH528" s="768"/>
      <c r="AI528" s="768"/>
      <c r="AJ528" s="768"/>
      <c r="AK528" s="768"/>
      <c r="AL528" s="768"/>
      <c r="AM528" s="769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ﾊﾟｳﾗ･ﾍﾞﾙｳﾞｧﾝｹﾞﾙ</v>
      </c>
      <c r="D529" s="833"/>
      <c r="E529" s="790" t="str">
        <f>IFERROR(VLOOKUP(E528,科目・教員!$A$2:$B$349,2,0),"")</f>
        <v>綿貫　成明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情報:別途指定
長寿:別途指定</v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3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31"/>
      <c r="E532" s="795" t="str">
        <f>VLOOKUP($C527,'2025年度(2年後期)'!$B$5:$N$207,COLUMN('2025年度(2年後期)'!$E$5),0)&amp;""</f>
        <v>老年看護学概論</v>
      </c>
      <c r="F532" s="796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がん看護学演習Ａ－Ⅲ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看護情報・管理学演習Ｂ
長寿看護学演習Ｂ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131</v>
      </c>
      <c r="AB532" s="768"/>
      <c r="AC532" s="768"/>
      <c r="AD532" s="768"/>
      <c r="AE532" s="768"/>
      <c r="AF532" s="768"/>
      <c r="AG532" s="768" t="s">
        <v>200</v>
      </c>
      <c r="AH532" s="768"/>
      <c r="AI532" s="768"/>
      <c r="AJ532" s="768"/>
      <c r="AK532" s="768"/>
      <c r="AL532" s="768"/>
      <c r="AM532" s="769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864" t="str">
        <f>IFERROR(VLOOKUP(C532,科目・教員!$A$2:$B$349,2,0),"")</f>
        <v>ﾊﾟｳﾗ･ﾍﾞﾙｳﾞｧﾝｹﾞﾙ</v>
      </c>
      <c r="D533" s="833"/>
      <c r="E533" s="790" t="str">
        <f>IFERROR(VLOOKUP(E532,科目・教員!$A$2:$B$349,2,0),"")</f>
        <v>綿貫　成明</v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864" t="str">
        <f>VLOOKUP($C527,'2025年度(1年後期)'!$B$5:$N$207,COLUMN('2025年度(1年後期)'!$E$5)+1,0)&amp;""</f>
        <v>101</v>
      </c>
      <c r="D534" s="833"/>
      <c r="E534" s="790" t="str">
        <f>VLOOKUP($C527,'2025年度(2年後期)'!$B$5:$N$207,COLUMN('2025年度(2年後期)'!$E$5)+1,0)&amp;""</f>
        <v>201</v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情報:別途指定
長寿:別途指定</v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34" t="s">
        <v>116</v>
      </c>
      <c r="D535" s="835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人体の構造と機能Ⅲ</v>
      </c>
      <c r="D540" s="806"/>
      <c r="E540" s="879" t="str">
        <f>VLOOKUP($C527,'2025年度(2年後期)'!$B$5:$N$207,COLUMN('2025年度(2年後期)'!$G$5),0)&amp;""</f>
        <v>英語S</v>
      </c>
      <c r="F540" s="854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75</v>
      </c>
      <c r="AB540" s="768"/>
      <c r="AC540" s="768"/>
      <c r="AD540" s="768"/>
      <c r="AE540" s="768"/>
      <c r="AF540" s="768"/>
      <c r="AG540" s="768"/>
      <c r="AH540" s="768" t="s">
        <v>105</v>
      </c>
      <c r="AI540" s="768"/>
      <c r="AJ540" s="768"/>
      <c r="AK540" s="768"/>
      <c r="AL540" s="768"/>
      <c r="AM540" s="769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80" t="str">
        <f>IFERROR(VLOOKUP(E540,科目・教員!$A$2:$B$349,2,0),"")</f>
        <v>ﾊﾟｳﾗ･ﾍﾞﾙｳﾞｧﾝｹﾞﾙ</v>
      </c>
      <c r="F541" s="837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80" t="str">
        <f>VLOOKUP($C527,'2025年度(2年後期)'!$B$5:$N$207,COLUMN('2025年度(2年後期)'!$G$5)+1,0)&amp;""</f>
        <v>202</v>
      </c>
      <c r="F542" s="837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834" t="s">
        <v>116</v>
      </c>
      <c r="F543" s="835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疾病･病態論Ⅰ</v>
      </c>
      <c r="D544" s="806"/>
      <c r="E544" s="823" t="str">
        <f>VLOOKUP($C527,'2025年度(2年後期)'!$B$5:$N$207,COLUMN('2025年度(2年後期)'!$I$5),0)&amp;""</f>
        <v>小児看護学概論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 t="s">
        <v>185</v>
      </c>
      <c r="AB544" s="768"/>
      <c r="AC544" s="768"/>
      <c r="AD544" s="768"/>
      <c r="AE544" s="768"/>
      <c r="AF544" s="768"/>
      <c r="AG544" s="768" t="s">
        <v>189</v>
      </c>
      <c r="AH544" s="768"/>
      <c r="AI544" s="768"/>
      <c r="AJ544" s="768"/>
      <c r="AK544" s="768"/>
      <c r="AL544" s="768"/>
      <c r="AM544" s="769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水野　正之</v>
      </c>
      <c r="D545" s="809"/>
      <c r="E545" s="813" t="str">
        <f>IFERROR(VLOOKUP(E544,科目・教員!$A$2:$B$349,2,0),"")</f>
        <v>来生　奈巳子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55"/>
      <c r="D547" s="856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55"/>
      <c r="D551" s="856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46045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46045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保健行動論</v>
      </c>
      <c r="D553" s="796"/>
      <c r="E553" s="830" t="str">
        <f>VLOOKUP($C552,'2025年度(2年後期)'!$B$5:$N$207,COLUMN('2025年度(2年後期)'!$C$5),0)&amp;""</f>
        <v>英語Ⅲ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がん看護学演習Ａ－Ⅲ</v>
      </c>
      <c r="N553" s="794"/>
      <c r="O553" s="795" t="str">
        <f>VLOOKUP($C552,'2025年度(M2後期)'!$B$5:$N$207,COLUMN('2025年度(M2後期)'!$C$5),0)&amp;""</f>
        <v>感染管理看護学演習Ａ－Ⅱ
特別研究</v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>特別研究</v>
      </c>
      <c r="T553" s="796"/>
      <c r="U553" s="20"/>
      <c r="Z553" s="818" t="str">
        <f>A553</f>
        <v xml:space="preserve">１時限（09：20～10：50） </v>
      </c>
      <c r="AA553" s="768" t="s">
        <v>476</v>
      </c>
      <c r="AB553" s="768"/>
      <c r="AC553" s="768"/>
      <c r="AD553" s="768"/>
      <c r="AE553" s="768"/>
      <c r="AF553" s="768"/>
      <c r="AG553" s="768" t="s">
        <v>447</v>
      </c>
      <c r="AH553" s="768" t="s">
        <v>437</v>
      </c>
      <c r="AI553" s="768"/>
      <c r="AJ553" s="768"/>
      <c r="AK553" s="768"/>
      <c r="AL553" s="768"/>
      <c r="AM553" s="769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 t="s">
        <v>169</v>
      </c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藤澤　雄太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0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201</v>
      </c>
      <c r="F555" s="833"/>
      <c r="G555" s="790" t="str">
        <f>VLOOKUP($C552,'2025年度(3年後期)'!$B$5:$N$207,COLUMN('2025年度(3年後期)'!$C$5)+1,0)&amp;""</f>
        <v>母性:301　小児:202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別途指定</v>
      </c>
      <c r="N555" s="789"/>
      <c r="O555" s="790" t="str">
        <f>VLOOKUP($C552,'2025年度(M2後期)'!$B$5:$N$207,COLUMN('2025年度(M2後期)'!$C$5)+1,0)&amp;""</f>
        <v>感染:別途指定</v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0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60" t="s">
        <v>116</v>
      </c>
      <c r="F556" s="861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0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免疫と健康</v>
      </c>
      <c r="D557" s="796"/>
      <c r="E557" s="830" t="str">
        <f>VLOOKUP($C552,'2025年度(2年後期)'!$B$5:$N$207,COLUMN('2025年度(2年後期)'!$E$5),0)&amp;""</f>
        <v>英語Ⅲ</v>
      </c>
      <c r="F557" s="831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がん看護学演習Ａ－Ⅲ</v>
      </c>
      <c r="N557" s="796"/>
      <c r="O557" s="806" t="str">
        <f>VLOOKUP($C552,'2025年度(M2後期)'!$B$5:$N$207,COLUMN('2025年度(M2後期)'!$E$5),0)&amp;""</f>
        <v>感染管理看護学演習Ａ－Ⅱ
特別研究</v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508</v>
      </c>
      <c r="AB557" s="768"/>
      <c r="AC557" s="768"/>
      <c r="AD557" s="768"/>
      <c r="AE557" s="768"/>
      <c r="AF557" s="768"/>
      <c r="AG557" s="768" t="s">
        <v>447</v>
      </c>
      <c r="AH557" s="768" t="s">
        <v>437</v>
      </c>
      <c r="AI557" s="768"/>
      <c r="AJ557" s="768"/>
      <c r="AK557" s="768"/>
      <c r="AL557" s="768"/>
      <c r="AM557" s="769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 t="s">
        <v>169</v>
      </c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森　那美子</v>
      </c>
      <c r="D558" s="789"/>
      <c r="E558" s="832" t="str">
        <f>IFERROR(VLOOKUP(E557,科目・教員!$A$2:$B$349,2,0),"")</f>
        <v>ﾊﾟｳﾗ･ﾍﾞﾙｳﾞｧﾝｹﾞﾙ</v>
      </c>
      <c r="F558" s="833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832" t="str">
        <f>VLOOKUP($C552,'2025年度(2年後期)'!$B$5:$N$207,COLUMN('2025年度(2年後期)'!$E$5)+1,0)&amp;""</f>
        <v>201</v>
      </c>
      <c r="F559" s="833"/>
      <c r="G559" s="790" t="str">
        <f>VLOOKUP($C552,'2025年度(3年後期)'!$B$5:$N$207,COLUMN('2025年度(3年後期)'!$E$5)+1,0)&amp;""</f>
        <v>母性:301　小児:202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別途指定</v>
      </c>
      <c r="N559" s="789"/>
      <c r="O559" s="809" t="str">
        <f>VLOOKUP($C552,'2025年度(M2後期)'!$B$5:$N$207,COLUMN('2025年度(M2後期)'!$E$5)+1,0)&amp;""</f>
        <v>感染:別途指定</v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860" t="s">
        <v>116</v>
      </c>
      <c r="F560" s="861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生活援助論Ⅱ
(ABCD:1･2年生合同)</v>
      </c>
      <c r="D565" s="806"/>
      <c r="E565" s="823" t="str">
        <f>VLOOKUP($C552,'2025年度(2年後期)'!$B$5:$N$207,COLUMN('2025年度(2年後期)'!$G$5),0)&amp;""</f>
        <v>生活援助論Ⅳ(ABCD:1･２年生合同)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がん看護学演習Ａ－Ⅳ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 t="s">
        <v>546</v>
      </c>
      <c r="AH565" s="768" t="s">
        <v>546</v>
      </c>
      <c r="AI565" s="768" t="s">
        <v>546</v>
      </c>
      <c r="AJ565" s="768" t="s">
        <v>546</v>
      </c>
      <c r="AK565" s="768"/>
      <c r="AL565" s="768" t="s">
        <v>546</v>
      </c>
      <c r="AM565" s="769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 t="s">
        <v>437</v>
      </c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201･202･203･204･基礎実</v>
      </c>
      <c r="D567" s="809"/>
      <c r="E567" s="813" t="str">
        <f>VLOOKUP($C552,'2025年度(2年後期)'!$B$5:$N$207,COLUMN('2025年度(2年後期)'!$G$5)+1,0)&amp;""</f>
        <v>201･202･203･204･基礎実</v>
      </c>
      <c r="F567" s="809"/>
      <c r="G567" s="813" t="str">
        <f>VLOOKUP($C552,'2025年度(3年後期)'!$B$5:$N$207,COLUMN('2025年度(3年後期)'!$G$5)+1,0)&amp;""</f>
        <v>小児:302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55"/>
      <c r="D568" s="856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>成人看護援助論Ⅱ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がん看護学演習Ａ－Ⅳ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559" t="s">
        <v>415</v>
      </c>
      <c r="Z569" s="807" t="str">
        <f>A569</f>
        <v>４時限（15：10～16：40）</v>
      </c>
      <c r="AA569" s="768"/>
      <c r="AB569" s="768"/>
      <c r="AC569" s="768"/>
      <c r="AD569" s="768" t="s">
        <v>263</v>
      </c>
      <c r="AE569" s="768"/>
      <c r="AF569" s="768"/>
      <c r="AG569" s="768" t="s">
        <v>76</v>
      </c>
      <c r="AH569" s="768"/>
      <c r="AI569" s="768"/>
      <c r="AJ569" s="768"/>
      <c r="AK569" s="768"/>
      <c r="AL569" s="768"/>
      <c r="AM569" s="769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>藤澤　雄太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595" t="s">
        <v>263</v>
      </c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559" t="s">
        <v>264</v>
      </c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559" t="s">
        <v>265</v>
      </c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559"/>
      <c r="V573" s="607" t="s">
        <v>94</v>
      </c>
      <c r="Z573" s="807" t="str">
        <f>A573</f>
        <v>５時限（16：50～18：20）</v>
      </c>
      <c r="AA573" s="768"/>
      <c r="AB573" s="768"/>
      <c r="AC573" s="768"/>
      <c r="AD573" s="768" t="s">
        <v>263</v>
      </c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 t="s">
        <v>139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559"/>
      <c r="V574" s="607" t="s">
        <v>141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559"/>
      <c r="V575" s="607" t="s">
        <v>139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594"/>
      <c r="V576" s="608" t="s">
        <v>69</v>
      </c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46046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46046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9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9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9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9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46047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46047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9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9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9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9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46048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46048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解剖体見学実習AB（調整中）</v>
      </c>
      <c r="D628" s="796"/>
      <c r="E628" s="795" t="str">
        <f>VLOOKUP($C627,'2025年度(2年後期)'!$B$5:$N$207,COLUMN('2025年度(2年後期)'!$C$5),0)&amp;""</f>
        <v>成人看護援助論Ⅱ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感染管理看護学演習Ａ－Ⅰ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Z628" s="818" t="str">
        <f>A628</f>
        <v xml:space="preserve">１時限（09：20～10：50） </v>
      </c>
      <c r="AA628" s="768"/>
      <c r="AB628" s="768"/>
      <c r="AC628" s="768"/>
      <c r="AD628" s="768" t="s">
        <v>104</v>
      </c>
      <c r="AE628" s="768"/>
      <c r="AF628" s="768"/>
      <c r="AG628" s="768" t="s">
        <v>76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>藤澤　雄太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>在宅:在宅実　母性:301</v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感染:別途指定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解剖体見学実習AB（調整中）</v>
      </c>
      <c r="D632" s="796"/>
      <c r="E632" s="795" t="str">
        <f>VLOOKUP($C627,'2025年度(2年後期)'!$B$5:$N$207,COLUMN('2025年度(2年後期)'!$E$5),0)&amp;""</f>
        <v>成人看護援助論Ⅱ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感染管理看護学演習Ａ－Ⅰ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>特別研究</v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 t="s">
        <v>104</v>
      </c>
      <c r="AE632" s="768"/>
      <c r="AF632" s="768"/>
      <c r="AG632" s="768" t="s">
        <v>76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>藤澤　雄太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>在宅:在宅実　母性:301</v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感染:別途指定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解剖体見学実習AB（調整中）</v>
      </c>
      <c r="D640" s="806"/>
      <c r="E640" s="823" t="str">
        <f>VLOOKUP($C627,'2025年度(2年後期)'!$B$5:$N$207,COLUMN('2025年度(2年後期)'!$G$5),0)&amp;""</f>
        <v>小児看護援助論Ⅰ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 t="s">
        <v>104</v>
      </c>
      <c r="AE640" s="768"/>
      <c r="AF640" s="768"/>
      <c r="AG640" s="768" t="s">
        <v>353</v>
      </c>
      <c r="AH640" s="768"/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>遠藤　数江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>201</v>
      </c>
      <c r="F642" s="809"/>
      <c r="G642" s="813" t="str">
        <f>VLOOKUP($C627,'2025年度(3年後期)'!$B$5:$N$207,COLUMN('2025年度(3年後期)'!$G$5)+1,0)&amp;""</f>
        <v>在宅:在宅実</v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解剖体見学実習AB（調整中）</v>
      </c>
      <c r="D644" s="806"/>
      <c r="E644" s="823" t="str">
        <f>VLOOKUP($C627,'2025年度(2年後期)'!$B$5:$N$207,COLUMN('2025年度(2年後期)'!$I$5),0)&amp;""</f>
        <v>母性看護援助論Ⅱ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別途指定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 t="s">
        <v>497</v>
      </c>
      <c r="AH644" s="768"/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>池田　真弓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>201</v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46049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46049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>解剖体見学実習CD（調整中）</v>
      </c>
      <c r="D653" s="796"/>
      <c r="E653" s="795" t="str">
        <f>VLOOKUP($C652,'2025年度(2年後期)'!$B$5:$N$207,COLUMN('2025年度(2年後期)'!$C$5),0)&amp;""</f>
        <v>看護基礎理論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成育看護学演習Ｂ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V653" s="695" t="s">
        <v>207</v>
      </c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 t="s">
        <v>154</v>
      </c>
      <c r="AH653" s="768"/>
      <c r="AI653" s="768"/>
      <c r="AJ653" s="768"/>
      <c r="AK653" s="768"/>
      <c r="AL653" s="768"/>
      <c r="AM653" s="769"/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 t="s">
        <v>534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>水野　正之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V654" s="695" t="s">
        <v>534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母性:301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国際:別途指定
教育:別途指定
成育:別途指定
成育:別途指定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V655" s="695" t="s">
        <v>387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65"/>
      <c r="D656" s="866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V656" s="695" t="s">
        <v>144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解剖体見学実習CD（調整中）</v>
      </c>
      <c r="D657" s="796"/>
      <c r="E657" s="795" t="str">
        <f>VLOOKUP($C652,'2025年度(2年後期)'!$B$5:$N$207,COLUMN('2025年度(2年後期)'!$E$5),0)&amp;""</f>
        <v>成人看護援助論Ⅱ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成育看護学演習Ｂ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08" t="s">
        <v>418</v>
      </c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 t="s">
        <v>76</v>
      </c>
      <c r="AH657" s="768"/>
      <c r="AI657" s="768"/>
      <c r="AJ657" s="768"/>
      <c r="AK657" s="768"/>
      <c r="AL657" s="768"/>
      <c r="AM657" s="769"/>
      <c r="AN657" s="768" t="s">
        <v>509</v>
      </c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 t="s">
        <v>534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>藤澤　雄太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08" t="s">
        <v>510</v>
      </c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母性:301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国際:別途指定
教育:別途指定
成育:別途指定
成育:別途指定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別途指定</v>
      </c>
      <c r="R659" s="789"/>
      <c r="S659" s="809" t="str">
        <f>VLOOKUP($C652,'2025年度(D23後期)'!$B$5:$N$207,COLUMN('2025年度(D23後期)'!$E$5)+1,0)&amp;""</f>
        <v/>
      </c>
      <c r="T659" s="789"/>
      <c r="U659" s="642" t="s">
        <v>359</v>
      </c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09" t="s">
        <v>511</v>
      </c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 t="s">
        <v>509</v>
      </c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解剖体見学実習CD（調整中）</v>
      </c>
      <c r="D665" s="806"/>
      <c r="E665" s="823" t="str">
        <f>VLOOKUP($C652,'2025年度(2年後期)'!$B$5:$N$207,COLUMN('2025年度(2年後期)'!$G$5),0)&amp;""</f>
        <v>精神看護学概論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成育看護学演習Ａ－Ⅱ（小児）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>感染管理看護学演習Ｂ
成人看護学演習Ｂ</v>
      </c>
      <c r="R665" s="806"/>
      <c r="S665" s="824" t="str">
        <f>VLOOKUP($C652,'2025年度(D23後期)'!$B$5:$N$207,COLUMN('2025年度(D23後期)'!$G$5),0)&amp;""</f>
        <v>特別研究</v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382</v>
      </c>
      <c r="AH665" s="768"/>
      <c r="AI665" s="768"/>
      <c r="AJ665" s="768"/>
      <c r="AK665" s="768"/>
      <c r="AL665" s="768"/>
      <c r="AM665" s="769"/>
      <c r="AN665" s="768" t="s">
        <v>509</v>
      </c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 t="s">
        <v>534</v>
      </c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森　真喜子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>感染:別途指定
成人:別途指定</v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>解剖体見学実習CD（調整中）</v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成育看護学演習Ａ－Ⅱ（小児）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>感染管理看護学演習Ｂ
成人看護学演習Ｂ</v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9"/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 t="s">
        <v>534</v>
      </c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>感染:別途指定
成人:別途指定</v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65"/>
      <c r="D672" s="867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 t="s">
        <v>534</v>
      </c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46050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46050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>成人看護援助論Ⅱ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長寿看護学演習Ａ－Ⅰ
成育看護学演習Ａ－Ⅳ(母性)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看護教育学演習Ｂ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 t="s">
        <v>76</v>
      </c>
      <c r="AH678" s="768"/>
      <c r="AI678" s="768"/>
      <c r="AJ678" s="768"/>
      <c r="AK678" s="768"/>
      <c r="AL678" s="768"/>
      <c r="AM678" s="769"/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169</v>
      </c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>藤澤　雄太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>201</v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長寿:別途指定
成育:別途指定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免疫と健康</v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
成育看護学演習Ａ－Ⅳ(母性)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看護教育学演習Ｂ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08" t="s">
        <v>418</v>
      </c>
      <c r="Z682" s="807" t="str">
        <f>A682</f>
        <v>２時限（11：00～12：30）</v>
      </c>
      <c r="AA682" s="768" t="s">
        <v>508</v>
      </c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9"/>
      <c r="AN682" s="768" t="s">
        <v>509</v>
      </c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169</v>
      </c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08" t="s">
        <v>510</v>
      </c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
成育:別途指定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642" t="s">
        <v>359</v>
      </c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09" t="s">
        <v>511</v>
      </c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 t="s">
        <v>509</v>
      </c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疫学・保健統計学Ⅱ</v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21"/>
      <c r="Z690" s="807" t="str">
        <f>A690</f>
        <v>３時限（13：30～15：00）</v>
      </c>
      <c r="AA690" s="768" t="s">
        <v>218</v>
      </c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9"/>
      <c r="AN690" s="768" t="s">
        <v>509</v>
      </c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柏木　公一</v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53" t="str">
        <f>VLOOKUP($C677,'2025年度(1年後期)'!$B$5:$N$207,COLUMN('2025年度(1年後期)'!$I$5),0)&amp;""</f>
        <v>中国語</v>
      </c>
      <c r="D694" s="854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21"/>
      <c r="Z694" s="807" t="str">
        <f>A694</f>
        <v>４時限（15：10～16：40）</v>
      </c>
      <c r="AA694" s="768" t="s">
        <v>436</v>
      </c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9"/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36" t="str">
        <f>IFERROR(VLOOKUP(C694,科目・教員!$A$2:$B$349,2,0),"")</f>
        <v>黄　馨逸</v>
      </c>
      <c r="D695" s="837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36" t="str">
        <f>VLOOKUP($C677,'2025年度(1年後期)'!$B$5:$N$207,COLUMN('2025年度(1年後期)'!$I$5)+1,0)&amp;""</f>
        <v>101</v>
      </c>
      <c r="D696" s="837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34" t="s">
        <v>116</v>
      </c>
      <c r="D697" s="835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53" t="str">
        <f>VLOOKUP($C677,'2025年度(1年後期)'!$B$5:$N$207,COLUMN('2025年度(1年後期)'!$K$5),0)&amp;""</f>
        <v>中国語</v>
      </c>
      <c r="D698" s="854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 t="s">
        <v>436</v>
      </c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36" t="str">
        <f>IFERROR(VLOOKUP(C698,科目・教員!$A$2:$B$349,2,0),"")</f>
        <v>黄　馨逸</v>
      </c>
      <c r="D699" s="837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36" t="str">
        <f>VLOOKUP($C677,'2025年度(1年後期)'!$B$5:$N$207,COLUMN('2025年度(1年後期)'!$K$5)+1,0)&amp;""</f>
        <v>101</v>
      </c>
      <c r="D700" s="837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34" t="s">
        <v>116</v>
      </c>
      <c r="D701" s="835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46051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46051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830" t="str">
        <f>VLOOKUP($C702,'2025年度(2年後期)'!$B$5:$N$207,COLUMN('2025年度(2年後期)'!$C$5),0)&amp;""</f>
        <v>英語Ⅲ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>Ｍ･Ｄ論文審査会（3月申請者）</v>
      </c>
      <c r="N703" s="794"/>
      <c r="O703" s="795" t="str">
        <f>VLOOKUP($C702,'2025年度(M2後期)'!$B$5:$N$207,COLUMN('2025年度(M2後期)'!$C$5),0)&amp;""</f>
        <v>Ｍ･Ｄ論文審査会（3月申請者）</v>
      </c>
      <c r="P703" s="796"/>
      <c r="Q703" s="795" t="str">
        <f>VLOOKUP($C702,'2025年度(D1後期)'!$B$5:$N$207,COLUMN('2025年度(D1後期)'!$C$5),0)&amp;""</f>
        <v>Ｍ･Ｄ論文審査会（3月申請者）</v>
      </c>
      <c r="R703" s="796"/>
      <c r="S703" s="806" t="str">
        <f>VLOOKUP($C702,'2025年度(D23後期)'!$B$5:$N$207,COLUMN('2025年度(D23後期)'!$C$5),0)&amp;""</f>
        <v>Ｍ･Ｄ論文審査会（3月申請者）</v>
      </c>
      <c r="T703" s="796"/>
      <c r="U703" s="25"/>
      <c r="V703" s="695" t="s">
        <v>547</v>
      </c>
      <c r="Z703" s="818" t="str">
        <f>A703</f>
        <v xml:space="preserve">１時限（09：20～10：50） </v>
      </c>
      <c r="AA703" s="768" t="s">
        <v>548</v>
      </c>
      <c r="AB703" s="768" t="s">
        <v>549</v>
      </c>
      <c r="AC703" s="768"/>
      <c r="AD703" s="768"/>
      <c r="AE703" s="768"/>
      <c r="AF703" s="768"/>
      <c r="AG703" s="768" t="s">
        <v>548</v>
      </c>
      <c r="AH703" s="768" t="s">
        <v>447</v>
      </c>
      <c r="AI703" s="768"/>
      <c r="AJ703" s="768"/>
      <c r="AK703" s="768"/>
      <c r="AL703" s="768"/>
      <c r="AM703" s="769" t="s">
        <v>169</v>
      </c>
      <c r="AN703" s="768"/>
      <c r="AO703" s="768" t="s">
        <v>549</v>
      </c>
      <c r="AP703" s="768" t="s">
        <v>549</v>
      </c>
      <c r="AQ703" s="768" t="s">
        <v>549</v>
      </c>
      <c r="AR703" s="768"/>
      <c r="AS703" s="768"/>
      <c r="AT703" s="768"/>
      <c r="AU703" s="768"/>
      <c r="AV703" s="768" t="s">
        <v>203</v>
      </c>
      <c r="AW703" s="768" t="s">
        <v>548</v>
      </c>
      <c r="AX703" s="768" t="s">
        <v>549</v>
      </c>
      <c r="AY703" s="768"/>
      <c r="AZ703" s="769" t="s">
        <v>169</v>
      </c>
      <c r="BA703" s="768"/>
      <c r="BB703" s="768"/>
      <c r="BC703" s="768"/>
      <c r="BD703" s="768"/>
      <c r="BE703" s="768"/>
      <c r="BF703" s="768"/>
      <c r="BG703" s="768" t="s">
        <v>549</v>
      </c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5">
      <c r="A704" s="807"/>
      <c r="B704" s="15" t="s">
        <v>58</v>
      </c>
      <c r="C704" s="788" t="str">
        <f>IFERROR(VLOOKUP(C703,科目・教員!$A$2:$B$349,2,0),"")</f>
        <v/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V704" s="695" t="s">
        <v>550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832" t="str">
        <f>VLOOKUP($C702,'2025年度(2年後期)'!$B$5:$N$207,COLUMN('2025年度(2年後期)'!$C$5)+1,0)&amp;""</f>
        <v>202</v>
      </c>
      <c r="F705" s="833"/>
      <c r="G705" s="790" t="str">
        <f>VLOOKUP($C702,'2025年度(3年後期)'!$B$5:$N$207,COLUMN('2025年度(3年後期)'!$C$5)+1,0)&amp;""</f>
        <v>母性:304･母小実</v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101･201･301</v>
      </c>
      <c r="N705" s="789"/>
      <c r="O705" s="790" t="str">
        <f>VLOOKUP($C702,'2025年度(M2後期)'!$B$5:$N$207,COLUMN('2025年度(M2後期)'!$C$5)+1,0)&amp;""</f>
        <v>101･201･301</v>
      </c>
      <c r="P705" s="789"/>
      <c r="Q705" s="790" t="str">
        <f>VLOOKUP($C702,'2025年度(D1後期)'!$B$5:$N$207,COLUMN('2025年度(D1後期)'!$C$5)+1,0)&amp;""</f>
        <v>101･201･301</v>
      </c>
      <c r="R705" s="789"/>
      <c r="S705" s="809" t="str">
        <f>VLOOKUP($C702,'2025年度(D23後期)'!$B$5:$N$207,COLUMN('2025年度(D23後期)'!$C$5)+1,0)&amp;""</f>
        <v>101･201･301</v>
      </c>
      <c r="T705" s="789"/>
      <c r="U705" s="25"/>
      <c r="V705" s="695" t="s">
        <v>551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5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V706" s="695" t="s">
        <v>552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830" t="str">
        <f>VLOOKUP($C702,'2025年度(2年後期)'!$B$5:$N$207,COLUMN('2025年度(2年後期)'!$E$5),0)&amp;""</f>
        <v>英語Ⅲ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>Ｍ･Ｄ論文審査会（3月申請者）</v>
      </c>
      <c r="N707" s="796"/>
      <c r="O707" s="806" t="str">
        <f>VLOOKUP($C702,'2025年度(M2後期)'!$B$5:$N$207,COLUMN('2025年度(M2後期)'!$E$5),0)&amp;""</f>
        <v>Ｍ･Ｄ論文審査会（3月申請者）</v>
      </c>
      <c r="P707" s="796"/>
      <c r="Q707" s="806" t="str">
        <f>VLOOKUP($C702,'2025年度(D1後期)'!$B$5:$N$207,COLUMN('2025年度(D1後期)'!$E$5),0)&amp;""</f>
        <v>Ｍ･Ｄ論文審査会（3月申請者）</v>
      </c>
      <c r="R707" s="796"/>
      <c r="S707" s="806" t="str">
        <f>VLOOKUP($C702,'2025年度(D23後期)'!$B$5:$N$207,COLUMN('2025年度(D23後期)'!$E$5),0)&amp;""</f>
        <v>Ｍ･Ｄ論文審査会（3月申請者）</v>
      </c>
      <c r="T707" s="796"/>
      <c r="U707" s="708" t="s">
        <v>418</v>
      </c>
      <c r="V707" s="695"/>
      <c r="Z707" s="807" t="str">
        <f>A707</f>
        <v>２時限（11：00～12：30）</v>
      </c>
      <c r="AA707" s="768" t="s">
        <v>548</v>
      </c>
      <c r="AB707" s="768" t="s">
        <v>549</v>
      </c>
      <c r="AC707" s="768"/>
      <c r="AD707" s="768"/>
      <c r="AE707" s="768"/>
      <c r="AF707" s="768"/>
      <c r="AG707" s="768" t="s">
        <v>548</v>
      </c>
      <c r="AH707" s="768" t="s">
        <v>447</v>
      </c>
      <c r="AI707" s="768"/>
      <c r="AJ707" s="768"/>
      <c r="AK707" s="768"/>
      <c r="AL707" s="768"/>
      <c r="AM707" s="769" t="s">
        <v>169</v>
      </c>
      <c r="AN707" s="768" t="s">
        <v>509</v>
      </c>
      <c r="AO707" s="768" t="s">
        <v>549</v>
      </c>
      <c r="AP707" s="768" t="s">
        <v>549</v>
      </c>
      <c r="AQ707" s="768" t="s">
        <v>549</v>
      </c>
      <c r="AR707" s="768"/>
      <c r="AS707" s="768"/>
      <c r="AT707" s="768"/>
      <c r="AU707" s="768"/>
      <c r="AV707" s="768" t="s">
        <v>203</v>
      </c>
      <c r="AW707" s="768" t="s">
        <v>548</v>
      </c>
      <c r="AX707" s="768" t="s">
        <v>549</v>
      </c>
      <c r="AY707" s="768"/>
      <c r="AZ707" s="769" t="s">
        <v>169</v>
      </c>
      <c r="BA707" s="768"/>
      <c r="BB707" s="768"/>
      <c r="BC707" s="768"/>
      <c r="BD707" s="768"/>
      <c r="BE707" s="768"/>
      <c r="BF707" s="768"/>
      <c r="BG707" s="768" t="s">
        <v>549</v>
      </c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 t="s">
        <v>131</v>
      </c>
      <c r="BV707" s="768" t="s">
        <v>227</v>
      </c>
      <c r="BW707" s="768"/>
    </row>
    <row r="708" spans="1:75" ht="15">
      <c r="A708" s="807"/>
      <c r="B708" s="15" t="s">
        <v>58</v>
      </c>
      <c r="C708" s="788" t="str">
        <f>IFERROR(VLOOKUP(C707,科目・教員!$A$2:$B$349,2,0),"")</f>
        <v/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08" t="s">
        <v>510</v>
      </c>
      <c r="V708" s="695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832" t="str">
        <f>VLOOKUP($C702,'2025年度(2年後期)'!$B$5:$N$207,COLUMN('2025年度(2年後期)'!$E$5)+1,0)&amp;""</f>
        <v>202</v>
      </c>
      <c r="F709" s="833"/>
      <c r="G709" s="790" t="str">
        <f>VLOOKUP($C702,'2025年度(3年後期)'!$B$5:$N$207,COLUMN('2025年度(3年後期)'!$E$5)+1,0)&amp;""</f>
        <v>母性:304･母小実</v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101･201･301</v>
      </c>
      <c r="N709" s="789"/>
      <c r="O709" s="809" t="str">
        <f>VLOOKUP($C702,'2025年度(M2後期)'!$B$5:$N$207,COLUMN('2025年度(M2後期)'!$E$5)+1,0)&amp;""</f>
        <v>101･201･301</v>
      </c>
      <c r="P709" s="789"/>
      <c r="Q709" s="809" t="str">
        <f>VLOOKUP($C702,'2025年度(D1後期)'!$B$5:$N$207,COLUMN('2025年度(D1後期)'!$E$5)+1,0)&amp;""</f>
        <v>101･201･301</v>
      </c>
      <c r="R709" s="789"/>
      <c r="S709" s="809" t="str">
        <f>VLOOKUP($C702,'2025年度(D23後期)'!$B$5:$N$207,COLUMN('2025年度(D23後期)'!$E$5)+1,0)&amp;""</f>
        <v>101･201･301</v>
      </c>
      <c r="T709" s="789"/>
      <c r="U709" s="642" t="s">
        <v>359</v>
      </c>
      <c r="V709" s="695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5">
      <c r="A710" s="821"/>
      <c r="B710" s="16" t="s">
        <v>62</v>
      </c>
      <c r="C710" s="855"/>
      <c r="D710" s="856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09" t="s">
        <v>511</v>
      </c>
      <c r="V710" s="695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5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V711" s="695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 t="s">
        <v>509</v>
      </c>
      <c r="AO711" s="768"/>
      <c r="AP711" s="768"/>
      <c r="AQ711" s="768"/>
      <c r="AR711" s="768"/>
      <c r="AS711" s="768"/>
      <c r="AT711" s="768"/>
      <c r="AU711" s="768"/>
      <c r="AV711" s="768" t="s">
        <v>203</v>
      </c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5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V712" s="695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V713" s="695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5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V714" s="695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79" t="str">
        <f>VLOOKUP($C702,'2025年度(2年後期)'!$B$5:$N$207,COLUMN('2025年度(2年後期)'!$G$5),0)&amp;""</f>
        <v>英語S</v>
      </c>
      <c r="F715" s="854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>Ｍ･Ｄ論文審査会（3月申請者）</v>
      </c>
      <c r="N715" s="806"/>
      <c r="O715" s="824" t="str">
        <f>VLOOKUP($C702,'2025年度(M2後期)'!$B$5:$N$207,COLUMN('2025年度(M2後期)'!$G$5),0)&amp;""</f>
        <v>Ｍ･Ｄ論文審査会（3月申請者）</v>
      </c>
      <c r="P715" s="806"/>
      <c r="Q715" s="824" t="str">
        <f>VLOOKUP($C702,'2025年度(D1後期)'!$B$5:$N$207,COLUMN('2025年度(D1後期)'!$G$5),0)&amp;""</f>
        <v>Ｍ･Ｄ論文審査会（3月申請者）</v>
      </c>
      <c r="R715" s="806"/>
      <c r="S715" s="824" t="str">
        <f>VLOOKUP($C702,'2025年度(D23後期)'!$B$5:$N$207,COLUMN('2025年度(D23後期)'!$G$5),0)&amp;""</f>
        <v>Ｍ･Ｄ論文審査会（3月申請者）</v>
      </c>
      <c r="T715" s="806"/>
      <c r="U715" s="21"/>
      <c r="V715" s="695"/>
      <c r="Z715" s="807" t="str">
        <f>A715</f>
        <v>３時限（13：30～15：00）</v>
      </c>
      <c r="AA715" s="768" t="s">
        <v>548</v>
      </c>
      <c r="AB715" s="768" t="s">
        <v>549</v>
      </c>
      <c r="AC715" s="768"/>
      <c r="AD715" s="768"/>
      <c r="AE715" s="768"/>
      <c r="AF715" s="768"/>
      <c r="AG715" s="768" t="s">
        <v>548</v>
      </c>
      <c r="AH715" s="768" t="s">
        <v>105</v>
      </c>
      <c r="AI715" s="768"/>
      <c r="AJ715" s="768"/>
      <c r="AK715" s="768"/>
      <c r="AL715" s="768"/>
      <c r="AM715" s="769" t="s">
        <v>169</v>
      </c>
      <c r="AN715" s="768" t="s">
        <v>509</v>
      </c>
      <c r="AO715" s="768" t="s">
        <v>549</v>
      </c>
      <c r="AP715" s="768" t="s">
        <v>549</v>
      </c>
      <c r="AQ715" s="768" t="s">
        <v>549</v>
      </c>
      <c r="AR715" s="768"/>
      <c r="AS715" s="768"/>
      <c r="AT715" s="768"/>
      <c r="AU715" s="768"/>
      <c r="AV715" s="768" t="s">
        <v>203</v>
      </c>
      <c r="AW715" s="768" t="s">
        <v>548</v>
      </c>
      <c r="AX715" s="768" t="s">
        <v>549</v>
      </c>
      <c r="AY715" s="768"/>
      <c r="AZ715" s="769" t="s">
        <v>169</v>
      </c>
      <c r="BA715" s="768"/>
      <c r="BB715" s="768"/>
      <c r="BC715" s="768"/>
      <c r="BD715" s="768"/>
      <c r="BE715" s="768"/>
      <c r="BF715" s="768"/>
      <c r="BG715" s="768" t="s">
        <v>549</v>
      </c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5">
      <c r="A716" s="807"/>
      <c r="B716" s="15" t="s">
        <v>58</v>
      </c>
      <c r="C716" s="825" t="str">
        <f>IFERROR(VLOOKUP(C715,科目・教員!$A$2:$B$349,2,0),"")</f>
        <v/>
      </c>
      <c r="D716" s="809"/>
      <c r="E716" s="880" t="str">
        <f>IFERROR(VLOOKUP(E715,科目・教員!$A$2:$B$349,2,0),"")</f>
        <v>ﾊﾟｳﾗ･ﾍﾞﾙｳﾞｧﾝｹﾞﾙ</v>
      </c>
      <c r="F716" s="837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V716" s="695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80" t="str">
        <f>VLOOKUP($C702,'2025年度(2年後期)'!$B$5:$N$207,COLUMN('2025年度(2年後期)'!$G$5)+1,0)&amp;""</f>
        <v>202</v>
      </c>
      <c r="F717" s="837"/>
      <c r="G717" s="813" t="str">
        <f>VLOOKUP($C702,'2025年度(3年後期)'!$B$5:$N$207,COLUMN('2025年度(3年後期)'!$G$5)+1,0)&amp;""</f>
        <v>母性:304･母小実</v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101･201･301</v>
      </c>
      <c r="N717" s="809"/>
      <c r="O717" s="814" t="str">
        <f>VLOOKUP($C702,'2025年度(M2後期)'!$B$5:$N$207,COLUMN('2025年度(M2後期)'!$G$5)+1,0)&amp;""</f>
        <v>101･201･301</v>
      </c>
      <c r="P717" s="809"/>
      <c r="Q717" s="814" t="str">
        <f>VLOOKUP($C702,'2025年度(D1後期)'!$B$5:$N$207,COLUMN('2025年度(D1後期)'!$G$5)+1,0)&amp;""</f>
        <v>101･201･301</v>
      </c>
      <c r="R717" s="809"/>
      <c r="S717" s="814" t="str">
        <f>VLOOKUP($C702,'2025年度(D23後期)'!$B$5:$N$207,COLUMN('2025年度(D23後期)'!$G$5)+1,0)&amp;""</f>
        <v>101･201･301</v>
      </c>
      <c r="T717" s="809"/>
      <c r="U717" s="21"/>
      <c r="V717" s="695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5">
      <c r="A718" s="821"/>
      <c r="B718" s="16" t="s">
        <v>62</v>
      </c>
      <c r="C718" s="855"/>
      <c r="D718" s="856"/>
      <c r="E718" s="860" t="s">
        <v>116</v>
      </c>
      <c r="F718" s="861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V718" s="695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>Ｍ･Ｄ論文審査会（3月申請者）</v>
      </c>
      <c r="N719" s="806"/>
      <c r="O719" s="824" t="str">
        <f>VLOOKUP($C702,'2025年度(M2後期)'!$B$5:$N$207,COLUMN('2025年度(M2後期)'!$I$5),0)&amp;""</f>
        <v>Ｍ･Ｄ論文審査会（3月申請者）</v>
      </c>
      <c r="P719" s="806"/>
      <c r="Q719" s="824" t="str">
        <f>VLOOKUP($C702,'2025年度(D1後期)'!$B$5:$N$207,COLUMN('2025年度(D1後期)'!$I$5),0)&amp;""</f>
        <v>Ｍ･Ｄ論文審査会（3月申請者）</v>
      </c>
      <c r="R719" s="806"/>
      <c r="S719" s="824" t="str">
        <f>VLOOKUP($C702,'2025年度(D23後期)'!$B$5:$N$207,COLUMN('2025年度(D23後期)'!$I$5),0)&amp;""</f>
        <v>Ｍ･Ｄ論文審査会（3月申請者）</v>
      </c>
      <c r="T719" s="806"/>
      <c r="U719" s="21"/>
      <c r="V719" s="695"/>
      <c r="Z719" s="807" t="str">
        <f>A719</f>
        <v>４時限（15：10～16：40）</v>
      </c>
      <c r="AA719" s="768" t="s">
        <v>548</v>
      </c>
      <c r="AB719" s="768" t="s">
        <v>549</v>
      </c>
      <c r="AC719" s="768"/>
      <c r="AD719" s="768"/>
      <c r="AE719" s="768"/>
      <c r="AF719" s="768"/>
      <c r="AG719" s="768" t="s">
        <v>548</v>
      </c>
      <c r="AH719" s="768"/>
      <c r="AI719" s="768"/>
      <c r="AJ719" s="768"/>
      <c r="AK719" s="768"/>
      <c r="AL719" s="768"/>
      <c r="AM719" s="769" t="s">
        <v>169</v>
      </c>
      <c r="AN719" s="768"/>
      <c r="AO719" s="768" t="s">
        <v>549</v>
      </c>
      <c r="AP719" s="768" t="s">
        <v>549</v>
      </c>
      <c r="AQ719" s="768" t="s">
        <v>549</v>
      </c>
      <c r="AR719" s="768"/>
      <c r="AS719" s="768"/>
      <c r="AT719" s="768"/>
      <c r="AU719" s="768"/>
      <c r="AV719" s="768" t="s">
        <v>203</v>
      </c>
      <c r="AW719" s="768" t="s">
        <v>548</v>
      </c>
      <c r="AX719" s="768" t="s">
        <v>549</v>
      </c>
      <c r="AY719" s="768"/>
      <c r="AZ719" s="769" t="s">
        <v>169</v>
      </c>
      <c r="BA719" s="768"/>
      <c r="BB719" s="768"/>
      <c r="BC719" s="768"/>
      <c r="BD719" s="768"/>
      <c r="BE719" s="768"/>
      <c r="BF719" s="768"/>
      <c r="BG719" s="768" t="s">
        <v>549</v>
      </c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5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V720" s="695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>母性:304･母小実</v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101･201･301</v>
      </c>
      <c r="N721" s="809"/>
      <c r="O721" s="814" t="str">
        <f>VLOOKUP($C702,'2025年度(M2後期)'!$B$5:$N$207,COLUMN('2025年度(M2後期)'!$I$5)+1,0)&amp;""</f>
        <v>101･201･301</v>
      </c>
      <c r="P721" s="809"/>
      <c r="Q721" s="814" t="str">
        <f>VLOOKUP($C702,'2025年度(D1後期)'!$B$5:$N$207,COLUMN('2025年度(D1後期)'!$I$5)+1,0)&amp;""</f>
        <v>101･201･301</v>
      </c>
      <c r="R721" s="809"/>
      <c r="S721" s="814" t="str">
        <f>VLOOKUP($C702,'2025年度(D23後期)'!$B$5:$N$207,COLUMN('2025年度(D23後期)'!$I$5)+1,0)&amp;""</f>
        <v>101･201･301</v>
      </c>
      <c r="T721" s="809"/>
      <c r="U721" s="21"/>
      <c r="V721" s="695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5">
      <c r="A722" s="808"/>
      <c r="B722" s="16" t="s">
        <v>62</v>
      </c>
      <c r="C722" s="855"/>
      <c r="D722" s="856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V722" s="695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5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 t="s">
        <v>548</v>
      </c>
      <c r="AB723" s="768" t="s">
        <v>549</v>
      </c>
      <c r="AC723" s="768"/>
      <c r="AD723" s="768"/>
      <c r="AE723" s="768"/>
      <c r="AF723" s="768"/>
      <c r="AG723" s="768" t="s">
        <v>548</v>
      </c>
      <c r="AH723" s="768"/>
      <c r="AI723" s="768"/>
      <c r="AJ723" s="768"/>
      <c r="AK723" s="768"/>
      <c r="AL723" s="768"/>
      <c r="AM723" s="768"/>
      <c r="AN723" s="768"/>
      <c r="AO723" s="768" t="s">
        <v>549</v>
      </c>
      <c r="AP723" s="768" t="s">
        <v>549</v>
      </c>
      <c r="AQ723" s="768" t="s">
        <v>549</v>
      </c>
      <c r="AR723" s="768"/>
      <c r="AS723" s="768"/>
      <c r="AT723" s="768"/>
      <c r="AU723" s="768"/>
      <c r="AV723" s="768" t="s">
        <v>203</v>
      </c>
      <c r="AW723" s="768" t="s">
        <v>548</v>
      </c>
      <c r="AX723" s="768" t="s">
        <v>549</v>
      </c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5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21.7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5">
      <c r="A726" s="808"/>
      <c r="B726" s="16" t="s">
        <v>62</v>
      </c>
      <c r="C726" s="855"/>
      <c r="D726" s="856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46052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46052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927" t="str">
        <f>VLOOKUP($C727,'2025年度(2年後期)'!$B$5:$N$207,COLUMN('2025年度(2年後期)'!$C$5),0)&amp;""</f>
        <v>薬物療法と看護　本試験</v>
      </c>
      <c r="F728" s="869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総合学習</v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>特別研究</v>
      </c>
      <c r="T728" s="796"/>
      <c r="U728" s="20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 t="s">
        <v>553</v>
      </c>
      <c r="AI728" s="768"/>
      <c r="AJ728" s="768"/>
      <c r="AK728" s="768"/>
      <c r="AL728" s="768"/>
      <c r="AM728" s="769" t="s">
        <v>169</v>
      </c>
      <c r="AN728" s="768"/>
      <c r="AO728" s="768"/>
      <c r="AP728" s="768"/>
      <c r="AQ728" s="768"/>
      <c r="AR728" s="768"/>
      <c r="AS728" s="768"/>
      <c r="AT728" s="768"/>
      <c r="AU728" s="768"/>
      <c r="AV728" s="768" t="s">
        <v>203</v>
      </c>
      <c r="AW728" s="768"/>
      <c r="AX728" s="768"/>
      <c r="AY728" s="768"/>
      <c r="AZ728" s="769" t="s">
        <v>169</v>
      </c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 t="s">
        <v>414</v>
      </c>
      <c r="BV728" s="768" t="s">
        <v>414</v>
      </c>
      <c r="BW728" s="768"/>
    </row>
    <row r="729" spans="1:75" ht="15">
      <c r="A729" s="807"/>
      <c r="B729" s="15" t="s">
        <v>58</v>
      </c>
      <c r="C729" s="788" t="str">
        <f>IFERROR(VLOOKUP(C728,科目・教員!$A$2:$B$349,2,0),"")</f>
        <v/>
      </c>
      <c r="D729" s="789"/>
      <c r="E729" s="926" t="str">
        <f>IFERROR(VLOOKUP(E728,科目・教員!$A$2:$B$349,2,0),"")</f>
        <v/>
      </c>
      <c r="F729" s="871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0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926" t="str">
        <f>VLOOKUP($C727,'2025年度(2年後期)'!$B$5:$N$207,COLUMN('2025年度(2年後期)'!$C$5)+1,0)&amp;""</f>
        <v>202</v>
      </c>
      <c r="F730" s="871"/>
      <c r="G730" s="790" t="str">
        <f>VLOOKUP($C727,'2025年度(3年後期)'!$B$5:$N$207,COLUMN('2025年度(3年後期)'!$C$5)+1,0)&amp;""</f>
        <v>母性:304･母小実</v>
      </c>
      <c r="H730" s="789"/>
      <c r="I730" s="790" t="str">
        <f>VLOOKUP($C727,'2025年度(4年後期)'!$B$5:$N$206,COLUMN('2025年度(4年後期)'!$C$5)+1,0)&amp;""</f>
        <v>研修6･7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0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5">
      <c r="A731" s="808"/>
      <c r="B731" s="16" t="s">
        <v>62</v>
      </c>
      <c r="C731" s="812"/>
      <c r="D731" s="785"/>
      <c r="E731" s="923"/>
      <c r="F731" s="873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0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8" t="str">
        <f>VLOOKUP($C727,'2025年度(1年後期)'!$B$5:$N$207,COLUMN('2025年度(1年後期)'!$E$5),0)&amp;""</f>
        <v>生活援助論Ⅱ　本試験(筆記)</v>
      </c>
      <c r="D732" s="869"/>
      <c r="E732" s="927" t="str">
        <f>VLOOKUP($C727,'2025年度(2年後期)'!$B$5:$N$207,COLUMN('2025年度(2年後期)'!$E$5),0)&amp;""</f>
        <v>地域生活とヘルスプロモーション　本試験</v>
      </c>
      <c r="F732" s="869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総合学習</v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>特別研究</v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 t="s">
        <v>554</v>
      </c>
      <c r="AI732" s="768"/>
      <c r="AJ732" s="768"/>
      <c r="AK732" s="768"/>
      <c r="AL732" s="768"/>
      <c r="AM732" s="769" t="s">
        <v>169</v>
      </c>
      <c r="AN732" s="768"/>
      <c r="AO732" s="768"/>
      <c r="AP732" s="768"/>
      <c r="AQ732" s="768"/>
      <c r="AR732" s="768"/>
      <c r="AS732" s="768"/>
      <c r="AT732" s="768"/>
      <c r="AU732" s="768"/>
      <c r="AV732" s="768" t="s">
        <v>203</v>
      </c>
      <c r="AW732" s="768"/>
      <c r="AX732" s="768"/>
      <c r="AY732" s="768"/>
      <c r="AZ732" s="769" t="s">
        <v>169</v>
      </c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 t="s">
        <v>555</v>
      </c>
      <c r="BO732" s="768"/>
      <c r="BP732" s="768"/>
      <c r="BQ732" s="768"/>
      <c r="BR732" s="768"/>
      <c r="BS732" s="768"/>
      <c r="BT732" s="768"/>
      <c r="BU732" s="768" t="s">
        <v>414</v>
      </c>
      <c r="BV732" s="768" t="s">
        <v>414</v>
      </c>
      <c r="BW732" s="768"/>
    </row>
    <row r="733" spans="1:75" ht="15">
      <c r="A733" s="807"/>
      <c r="B733" s="15" t="s">
        <v>58</v>
      </c>
      <c r="C733" s="870" t="str">
        <f>IFERROR(VLOOKUP(C732,科目・教員!$A$2:$B$349,2,0),"")</f>
        <v/>
      </c>
      <c r="D733" s="871"/>
      <c r="E733" s="926" t="str">
        <f>IFERROR(VLOOKUP(E732,科目・教員!$A$2:$B$349,2,0),"")</f>
        <v/>
      </c>
      <c r="F733" s="871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5" customHeight="1">
      <c r="A734" s="807"/>
      <c r="B734" s="15" t="s">
        <v>60</v>
      </c>
      <c r="C734" s="870" t="str">
        <f>VLOOKUP($C727,'2025年度(1年後期)'!$B$5:$N$207,COLUMN('2025年度(1年後期)'!$E$5)+1,0)&amp;""</f>
        <v>大講義室</v>
      </c>
      <c r="D734" s="871"/>
      <c r="E734" s="926" t="str">
        <f>VLOOKUP($C727,'2025年度(2年後期)'!$B$5:$N$207,COLUMN('2025年度(2年後期)'!$E$5)+1,0)&amp;""</f>
        <v>202</v>
      </c>
      <c r="F734" s="871"/>
      <c r="G734" s="790" t="str">
        <f>VLOOKUP($C727,'2025年度(3年後期)'!$B$5:$N$207,COLUMN('2025年度(3年後期)'!$E$5)+1,0)&amp;""</f>
        <v>母性:304･母小実</v>
      </c>
      <c r="H734" s="789"/>
      <c r="I734" s="790" t="str">
        <f>VLOOKUP($C727,'2025年度(4年後期)'!$B$5:$N$206,COLUMN('2025年度(4年後期)'!$E$5)+1,0)&amp;""</f>
        <v>研修6･7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5">
      <c r="A735" s="821"/>
      <c r="B735" s="16" t="s">
        <v>62</v>
      </c>
      <c r="C735" s="872"/>
      <c r="D735" s="876"/>
      <c r="E735" s="923"/>
      <c r="F735" s="876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5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 t="s">
        <v>203</v>
      </c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5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21.7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5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74" t="str">
        <f>VLOOKUP($C727,'2025年度(1年後期)'!$B$5:$N$207,COLUMN('2025年度(1年後期)'!$G$5),0)&amp;""</f>
        <v>疾病･病態論Ⅰ　本試験</v>
      </c>
      <c r="D740" s="875"/>
      <c r="E740" s="925" t="str">
        <f>VLOOKUP($C727,'2025年度(2年後期)'!$B$5:$N$207,COLUMN('2025年度(2年後期)'!$G$5),0)&amp;""</f>
        <v>老年看護学概論　本試験</v>
      </c>
      <c r="F740" s="875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 t="s">
        <v>556</v>
      </c>
      <c r="AI740" s="768"/>
      <c r="AJ740" s="768"/>
      <c r="AK740" s="768"/>
      <c r="AL740" s="768"/>
      <c r="AM740" s="769" t="s">
        <v>169</v>
      </c>
      <c r="AN740" s="768"/>
      <c r="AO740" s="768"/>
      <c r="AP740" s="768"/>
      <c r="AQ740" s="768"/>
      <c r="AR740" s="768"/>
      <c r="AS740" s="768"/>
      <c r="AT740" s="768"/>
      <c r="AU740" s="768"/>
      <c r="AV740" s="768" t="s">
        <v>203</v>
      </c>
      <c r="AW740" s="768"/>
      <c r="AX740" s="768"/>
      <c r="AY740" s="768"/>
      <c r="AZ740" s="769" t="s">
        <v>169</v>
      </c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 t="s">
        <v>557</v>
      </c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5">
      <c r="A741" s="807"/>
      <c r="B741" s="15" t="s">
        <v>58</v>
      </c>
      <c r="C741" s="877" t="str">
        <f>IFERROR(VLOOKUP(C740,科目・教員!$A$2:$B$349,2,0),"")</f>
        <v/>
      </c>
      <c r="D741" s="878"/>
      <c r="E741" s="924" t="str">
        <f>IFERROR(VLOOKUP(E740,科目・教員!$A$2:$B$349,2,0),"")</f>
        <v/>
      </c>
      <c r="F741" s="878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21.75" customHeight="1">
      <c r="A742" s="807"/>
      <c r="B742" s="15" t="s">
        <v>60</v>
      </c>
      <c r="C742" s="877" t="str">
        <f>VLOOKUP($C727,'2025年度(1年後期)'!$B$5:$N$207,COLUMN('2025年度(1年後期)'!$G$5)+1,0)&amp;""</f>
        <v>大講義室</v>
      </c>
      <c r="D742" s="878"/>
      <c r="E742" s="924" t="str">
        <f>VLOOKUP($C727,'2025年度(2年後期)'!$B$5:$N$207,COLUMN('2025年度(2年後期)'!$G$5)+1,0)&amp;""</f>
        <v>202</v>
      </c>
      <c r="F742" s="878"/>
      <c r="G742" s="813" t="str">
        <f>VLOOKUP($C727,'2025年度(3年後期)'!$B$5:$N$207,COLUMN('2025年度(3年後期)'!$G$5)+1,0)&amp;""</f>
        <v>母性:304･母小実</v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5">
      <c r="A743" s="821"/>
      <c r="B743" s="16" t="s">
        <v>62</v>
      </c>
      <c r="C743" s="928"/>
      <c r="D743" s="929"/>
      <c r="E743" s="923"/>
      <c r="F743" s="876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9" t="s">
        <v>169</v>
      </c>
      <c r="AN744" s="768"/>
      <c r="AO744" s="768"/>
      <c r="AP744" s="768"/>
      <c r="AQ744" s="768"/>
      <c r="AR744" s="768"/>
      <c r="AS744" s="768"/>
      <c r="AT744" s="768"/>
      <c r="AU744" s="768"/>
      <c r="AV744" s="768" t="s">
        <v>203</v>
      </c>
      <c r="AW744" s="768"/>
      <c r="AX744" s="768"/>
      <c r="AY744" s="768"/>
      <c r="AZ744" s="769" t="s">
        <v>169</v>
      </c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5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21.7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>母性:304･母小実</v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5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5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 t="s">
        <v>203</v>
      </c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5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21.7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5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46053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46053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9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5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21.75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5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9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5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21.75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5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5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5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21.75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5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9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5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21.75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5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9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5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21.75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5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5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5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21.75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5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46054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46054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46054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4"/>
      <c r="U2" s="777">
        <f>C2</f>
        <v>46054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805" t="str">
        <f>VLOOKUP($C2,'2025年度(M1後期)'!$B$5:$N$207,COLUMN('2025年度(M1後期)'!$C$5),0)&amp;""</f>
        <v/>
      </c>
      <c r="N3" s="796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788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788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2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46055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46055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927" t="str">
        <f>VLOOKUP($C27,'2025年度(2年後期)'!$B$5:$N$207,COLUMN('2025年度(2年後期)'!$C$5),0)&amp;""</f>
        <v>成人看護援助論Ⅱ　本試験</v>
      </c>
      <c r="F28" s="869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看護情報・管理学演習Ａ－Ⅰ
感染管理看護学演習Ａ－Ⅰ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>特別研究</v>
      </c>
      <c r="T28" s="796"/>
      <c r="U28" s="40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 t="s">
        <v>169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 t="s">
        <v>558</v>
      </c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926" t="str">
        <f>IFERROR(VLOOKUP(E28,科目・教員!$A$2:$B$349,2,0),"")</f>
        <v/>
      </c>
      <c r="F29" s="871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46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926" t="str">
        <f>VLOOKUP($C27,'2025年度(2年後期)'!$B$5:$N$207,COLUMN('2025年度(2年後期)'!$C$5)+1,0)&amp;""</f>
        <v>大講義室</v>
      </c>
      <c r="F30" s="871"/>
      <c r="G30" s="790" t="str">
        <f>VLOOKUP($C27,'2025年度(3年後期)'!$B$5:$N$207,COLUMN('2025年度(3年後期)'!$C$5)+1,0)&amp;""</f>
        <v>母性:301･母小実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情報:別途指定
感染:別途指定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40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923"/>
      <c r="F31" s="873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46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927" t="str">
        <f>VLOOKUP($C27,'2025年度(2年後期)'!$B$5:$N$207,COLUMN('2025年度(2年後期)'!$E$5),0)&amp;""</f>
        <v>地域･在宅看護学概論　本試験</v>
      </c>
      <c r="F32" s="869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看護情報・管理学演習Ａ－Ⅰ
感染管理看護学演習Ａ－Ⅰ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>特別研究</v>
      </c>
      <c r="T32" s="796"/>
      <c r="U32" s="20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 t="s">
        <v>169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 t="s">
        <v>559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926" t="str">
        <f>IFERROR(VLOOKUP(E32,科目・教員!$A$2:$B$349,2,0),"")</f>
        <v/>
      </c>
      <c r="F33" s="871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20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926" t="str">
        <f>VLOOKUP($C27,'2025年度(2年後期)'!$B$5:$N$207,COLUMN('2025年度(2年後期)'!$E$5)+1,0)&amp;""</f>
        <v>大講義室</v>
      </c>
      <c r="F34" s="871"/>
      <c r="G34" s="790" t="str">
        <f>VLOOKUP($C27,'2025年度(3年後期)'!$B$5:$N$207,COLUMN('2025年度(3年後期)'!$E$5)+1,0)&amp;""</f>
        <v>母性:301･母小実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情報:別途指定
感染:別途指定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U34" s="20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923"/>
      <c r="F35" s="876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2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U36" s="20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U37" s="20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U38" s="20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U39" s="20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74" t="str">
        <f>VLOOKUP($C27,'2025年度(1年後期)'!$B$5:$N$207,COLUMN('2025年度(1年後期)'!$G$5),0)&amp;""</f>
        <v>生活援助論Ⅱ　本試験(実技)</v>
      </c>
      <c r="D40" s="875"/>
      <c r="E40" s="925" t="str">
        <f>VLOOKUP($C27,'2025年度(2年後期)'!$B$5:$N$207,COLUMN('2025年度(2年後期)'!$G$5),0)&amp;""</f>
        <v>小児看護学概論
小児看護援助論Ⅰ
本試験</v>
      </c>
      <c r="F40" s="875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成人看護学演習Ａ－Ⅰ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20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 t="s">
        <v>560</v>
      </c>
      <c r="AH40" s="768" t="s">
        <v>560</v>
      </c>
      <c r="AI40" s="768"/>
      <c r="AJ40" s="768"/>
      <c r="AK40" s="768"/>
      <c r="AL40" s="768" t="s">
        <v>560</v>
      </c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 t="s">
        <v>169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 t="s">
        <v>561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77" t="str">
        <f>IFERROR(VLOOKUP(C40,科目・教員!$A$2:$B$349,2,0),"")</f>
        <v/>
      </c>
      <c r="D41" s="878"/>
      <c r="E41" s="924" t="str">
        <f>IFERROR(VLOOKUP(E40,科目・教員!$A$2:$B$349,2,0),"")</f>
        <v/>
      </c>
      <c r="F41" s="878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20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24" t="str">
        <f>VLOOKUP($C27,'2025年度(2年後期)'!$B$5:$N$207,COLUMN('2025年度(2年後期)'!$G$5)+1,0)&amp;""</f>
        <v>大講義室</v>
      </c>
      <c r="F42" s="878"/>
      <c r="G42" s="813" t="str">
        <f>VLOOKUP($C27,'2025年度(3年後期)'!$B$5:$N$207,COLUMN('2025年度(3年後期)'!$G$5)+1,0)&amp;""</f>
        <v>母性:301･母小実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20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72"/>
      <c r="D43" s="876"/>
      <c r="E43" s="923"/>
      <c r="F43" s="876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2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74" t="str">
        <f>VLOOKUP($C27,'2025年度(1年後期)'!$B$5:$N$207,COLUMN('2025年度(1年後期)'!$I$5),0)&amp;""</f>
        <v>生活援助論Ⅱ　本試験(実技)</v>
      </c>
      <c r="D44" s="875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成人看護学演習Ａ－Ⅰ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20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 t="s">
        <v>560</v>
      </c>
      <c r="AH44" s="768" t="s">
        <v>560</v>
      </c>
      <c r="AI44" s="768"/>
      <c r="AJ44" s="768"/>
      <c r="AK44" s="768"/>
      <c r="AL44" s="768" t="s">
        <v>560</v>
      </c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 t="s">
        <v>169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77" t="str">
        <f>IFERROR(VLOOKUP(C44,科目・教員!$A$2:$B$349,2,0),"")</f>
        <v/>
      </c>
      <c r="D45" s="878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20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母性:301･母小実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72"/>
      <c r="D47" s="87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74" t="str">
        <f>VLOOKUP($C27,'2025年度(1年後期)'!$B$5:$N$207,COLUMN('2025年度(1年後期)'!$K$5),0)&amp;""</f>
        <v>生活援助論Ⅱ　本試験(実技)</v>
      </c>
      <c r="D48" s="875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77" t="str">
        <f>IFERROR(VLOOKUP(C48,科目・教員!$A$2:$B$349,2,0),"")</f>
        <v/>
      </c>
      <c r="D49" s="878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72"/>
      <c r="D51" s="876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46056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46056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927" t="str">
        <f>VLOOKUP($C52,'2025年度(2年後期)'!$B$5:$N$207,COLUMN('2025年度(2年後期)'!$C$5),0)&amp;""</f>
        <v>母性看護援助論Ⅰ　本試験</v>
      </c>
      <c r="F53" s="869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成育看護学演習Ｂ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 t="s">
        <v>562</v>
      </c>
      <c r="AI53" s="768"/>
      <c r="AJ53" s="768"/>
      <c r="AK53" s="768"/>
      <c r="AL53" s="768"/>
      <c r="AM53" s="768" t="s">
        <v>169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169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926" t="str">
        <f>IFERROR(VLOOKUP(E53,科目・教員!$A$2:$B$349,2,0),"")</f>
        <v/>
      </c>
      <c r="F54" s="871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926" t="str">
        <f>VLOOKUP($C52,'2025年度(2年後期)'!$B$5:$N$207,COLUMN('2025年度(2年後期)'!$C$5)+1,0)&amp;""</f>
        <v>202</v>
      </c>
      <c r="F55" s="871"/>
      <c r="G55" s="790" t="str">
        <f>VLOOKUP($C52,'2025年度(3年後期)'!$B$5:$N$207,COLUMN('2025年度(3年後期)'!$C$5)+1,0)&amp;""</f>
        <v>母性:301･母小実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国際:別途指定
教育:別途指定
成育:別途指定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923"/>
      <c r="F56" s="873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68" t="str">
        <f>VLOOKUP($C52,'2025年度(1年後期)'!$B$5:$N$207,COLUMN('2025年度(1年後期)'!$E$5),0)&amp;""</f>
        <v>人間関係論　本試験</v>
      </c>
      <c r="D57" s="869"/>
      <c r="E57" s="927" t="str">
        <f>VLOOKUP($C52,'2025年度(2年後期)'!$B$5:$N$207,COLUMN('2025年度(2年後期)'!$E$5),0)&amp;""</f>
        <v>母性看護援助論Ⅰ　本試験</v>
      </c>
      <c r="F57" s="869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成育看護学演習Ｂ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 t="s">
        <v>563</v>
      </c>
      <c r="AI57" s="768"/>
      <c r="AJ57" s="768"/>
      <c r="AK57" s="768"/>
      <c r="AL57" s="768"/>
      <c r="AM57" s="768" t="s">
        <v>169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 t="s">
        <v>169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 t="s">
        <v>564</v>
      </c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870" t="str">
        <f>IFERROR(VLOOKUP(C57,科目・教員!$A$2:$B$349,2,0),"")</f>
        <v/>
      </c>
      <c r="D58" s="871"/>
      <c r="E58" s="926" t="str">
        <f>IFERROR(VLOOKUP(E57,科目・教員!$A$2:$B$349,2,0),"")</f>
        <v/>
      </c>
      <c r="F58" s="871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870" t="str">
        <f>VLOOKUP($C52,'2025年度(1年後期)'!$B$5:$N$207,COLUMN('2025年度(1年後期)'!$E$5)+1,0)&amp;""</f>
        <v>大講義室</v>
      </c>
      <c r="D59" s="871"/>
      <c r="E59" s="926" t="str">
        <f>VLOOKUP($C52,'2025年度(2年後期)'!$B$5:$N$207,COLUMN('2025年度(2年後期)'!$E$5)+1,0)&amp;""</f>
        <v>202</v>
      </c>
      <c r="F59" s="871"/>
      <c r="G59" s="790" t="str">
        <f>VLOOKUP($C52,'2025年度(3年後期)'!$B$5:$N$207,COLUMN('2025年度(3年後期)'!$E$5)+1,0)&amp;""</f>
        <v>母性:301･母小実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国際:別途指定
教育:別途指定
成育:別途指定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72"/>
      <c r="D60" s="876"/>
      <c r="E60" s="923"/>
      <c r="F60" s="876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74" t="str">
        <f>VLOOKUP($C52,'2025年度(1年後期)'!$B$5:$N$207,COLUMN('2025年度(1年後期)'!$G$5),0)&amp;""</f>
        <v>保健行動論　本試験</v>
      </c>
      <c r="D65" s="875"/>
      <c r="E65" s="925" t="str">
        <f>VLOOKUP($C52,'2025年度(2年後期)'!$B$5:$N$207,COLUMN('2025年度(2年後期)'!$G$5),0)&amp;""</f>
        <v>看護基礎理論　本試験</v>
      </c>
      <c r="F65" s="875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>成育看護学演習Ａ－Ⅱ（小児）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>感染管理看護学演習Ｂ
成人看護学演習Ｂ</v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 t="s">
        <v>565</v>
      </c>
      <c r="AI65" s="768"/>
      <c r="AJ65" s="768"/>
      <c r="AK65" s="768"/>
      <c r="AL65" s="768"/>
      <c r="AM65" s="768" t="s">
        <v>169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 t="s">
        <v>169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 t="s">
        <v>566</v>
      </c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77" t="str">
        <f>IFERROR(VLOOKUP(C65,科目・教員!$A$2:$B$349,2,0),"")</f>
        <v/>
      </c>
      <c r="D66" s="878"/>
      <c r="E66" s="924" t="str">
        <f>IFERROR(VLOOKUP(E65,科目・教員!$A$2:$B$349,2,0),"")</f>
        <v/>
      </c>
      <c r="F66" s="878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24" t="str">
        <f>VLOOKUP($C52,'2025年度(2年後期)'!$B$5:$N$207,COLUMN('2025年度(2年後期)'!$G$5)+1,0)&amp;""</f>
        <v>202</v>
      </c>
      <c r="F67" s="878"/>
      <c r="G67" s="813" t="str">
        <f>VLOOKUP($C52,'2025年度(3年後期)'!$B$5:$N$207,COLUMN('2025年度(3年後期)'!$G$5)+1,0)&amp;""</f>
        <v>母性:301･母小実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>感染:別途指定
成人:別途指定</v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72"/>
      <c r="D68" s="876"/>
      <c r="E68" s="923"/>
      <c r="F68" s="876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74" t="str">
        <f>VLOOKUP($C52,'2025年度(1年後期)'!$B$5:$N$207,COLUMN('2025年度(1年後期)'!$I$5),0)&amp;""</f>
        <v>人体の構造と機能Ⅲ　本試験</v>
      </c>
      <c r="D69" s="875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>成育看護学演習Ａ－Ⅱ（小児）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>感染管理看護学演習Ｂ
成人看護学演習Ｂ</v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 t="s">
        <v>169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 t="s">
        <v>169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 t="s">
        <v>567</v>
      </c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77" t="str">
        <f>IFERROR(VLOOKUP(C69,科目・教員!$A$2:$B$349,2,0),"")</f>
        <v/>
      </c>
      <c r="D70" s="878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母性:301･母小実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>感染:別途指定
成人:別途指定</v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72"/>
      <c r="D72" s="876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74" t="str">
        <f>VLOOKUP($C52,'2025年度(1年後期)'!$B$5:$N$207,COLUMN('2025年度(1年後期)'!$K$5),0)&amp;""</f>
        <v>国語表現法　本試験</v>
      </c>
      <c r="D73" s="875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 t="s">
        <v>568</v>
      </c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77" t="str">
        <f>IFERROR(VLOOKUP(C73,科目・教員!$A$2:$B$349,2,0),"")</f>
        <v/>
      </c>
      <c r="D74" s="878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28" t="s">
        <v>116</v>
      </c>
      <c r="D76" s="929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46057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46057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長寿看護学演習Ａ－Ⅰ
成育看護学演習Ａ－Ⅳ(母性)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看護教育学演習Ｂ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長寿:別途指定
成育:別途指定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別途指定</v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8" t="str">
        <f>VLOOKUP($C77,'2025年度(1年後期)'!$B$5:$N$207,COLUMN('2025年度(1年後期)'!$E$5),0)&amp;""</f>
        <v>心と発達　本試験</v>
      </c>
      <c r="D82" s="869"/>
      <c r="E82" s="927" t="str">
        <f>VLOOKUP($C77,'2025年度(2年後期)'!$B$5:$N$207,COLUMN('2025年度(2年後期)'!$E$5),0)&amp;""</f>
        <v>感染防止技術論　本試験</v>
      </c>
      <c r="F82" s="869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長寿看護学演習Ａ－Ⅰ
成育看護学演習Ａ－Ⅳ(母性)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看護教育学演習Ｂ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 t="s">
        <v>569</v>
      </c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570</v>
      </c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70" t="str">
        <f>IFERROR(VLOOKUP(C82,科目・教員!$A$2:$B$349,2,0),"")</f>
        <v/>
      </c>
      <c r="D83" s="871"/>
      <c r="E83" s="926" t="str">
        <f>IFERROR(VLOOKUP(E82,科目・教員!$A$2:$B$349,2,0),"")</f>
        <v/>
      </c>
      <c r="F83" s="871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70" t="str">
        <f>VLOOKUP($C77,'2025年度(1年後期)'!$B$5:$N$207,COLUMN('2025年度(1年後期)'!$E$5)+1,0)&amp;""</f>
        <v>大講義室</v>
      </c>
      <c r="D84" s="871"/>
      <c r="E84" s="926" t="str">
        <f>VLOOKUP($C77,'2025年度(2年後期)'!$B$5:$N$207,COLUMN('2025年度(2年後期)'!$E$5)+1,0)&amp;""</f>
        <v>202</v>
      </c>
      <c r="F84" s="871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長寿:別途指定
成育:別途指定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別途指定</v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928" t="s">
        <v>116</v>
      </c>
      <c r="D85" s="929"/>
      <c r="E85" s="923"/>
      <c r="F85" s="876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74" t="str">
        <f>VLOOKUP($C77,'2025年度(1年後期)'!$B$5:$N$207,COLUMN('2025年度(1年後期)'!$G$5),0)&amp;""</f>
        <v>疫学・保健統計学Ⅱ　本試験</v>
      </c>
      <c r="D90" s="875"/>
      <c r="E90" s="925" t="str">
        <f>VLOOKUP($C77,'2025年度(2年後期)'!$B$5:$N$207,COLUMN('2025年度(2年後期)'!$G$5),0)&amp;""</f>
        <v>生活援助論Ⅳ　本試験</v>
      </c>
      <c r="F90" s="875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 t="s">
        <v>571</v>
      </c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 t="s">
        <v>572</v>
      </c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77" t="str">
        <f>IFERROR(VLOOKUP(C90,科目・教員!$A$2:$B$349,2,0),"")</f>
        <v/>
      </c>
      <c r="D91" s="878"/>
      <c r="E91" s="924" t="str">
        <f>IFERROR(VLOOKUP(E90,科目・教員!$A$2:$B$349,2,0),"")</f>
        <v/>
      </c>
      <c r="F91" s="878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24" t="str">
        <f>VLOOKUP($C77,'2025年度(2年後期)'!$B$5:$N$207,COLUMN('2025年度(2年後期)'!$G$5)+1,0)&amp;""</f>
        <v>202</v>
      </c>
      <c r="F92" s="878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72"/>
      <c r="D93" s="876"/>
      <c r="E93" s="923"/>
      <c r="F93" s="876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74" t="str">
        <f>VLOOKUP($C77,'2025年度(1年後期)'!$B$5:$N$207,COLUMN('2025年度(1年後期)'!$I$5),0)&amp;""</f>
        <v>中国語　本試験</v>
      </c>
      <c r="D94" s="875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 t="s">
        <v>573</v>
      </c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77" t="str">
        <f>IFERROR(VLOOKUP(C94,科目・教員!$A$2:$B$349,2,0),"")</f>
        <v/>
      </c>
      <c r="D95" s="878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928" t="s">
        <v>391</v>
      </c>
      <c r="D97" s="929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46058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46058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927" t="str">
        <f>VLOOKUP($C102,'2025年度(2年後期)'!$B$5:$N$207,COLUMN('2025年度(2年後期)'!$C$5),0)&amp;""</f>
        <v>英語S　本試験</v>
      </c>
      <c r="F103" s="869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>総合学習</v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がん看護学演習Ａ－Ⅲ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看護情報・管理学演習Ｂ
長寿看護学演習Ｂ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9" t="s">
        <v>444</v>
      </c>
      <c r="V103" s="699" t="s">
        <v>384</v>
      </c>
      <c r="Z103" s="818" t="str">
        <f>A103</f>
        <v xml:space="preserve">１時限（09：20～10：50） </v>
      </c>
      <c r="AA103" s="768"/>
      <c r="AB103" s="768"/>
      <c r="AC103" s="768"/>
      <c r="AD103" s="768" t="s">
        <v>104</v>
      </c>
      <c r="AE103" s="768"/>
      <c r="AF103" s="768"/>
      <c r="AG103" s="768" t="s">
        <v>105</v>
      </c>
      <c r="AH103" s="768"/>
      <c r="AI103" s="768" t="s">
        <v>574</v>
      </c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 t="s">
        <v>575</v>
      </c>
      <c r="BM103" s="857"/>
      <c r="BN103" s="768"/>
      <c r="BO103" s="768"/>
      <c r="BP103" s="768"/>
      <c r="BQ103" s="768"/>
      <c r="BR103" s="768"/>
      <c r="BS103" s="768"/>
      <c r="BT103" s="768"/>
      <c r="BU103" s="768" t="s">
        <v>414</v>
      </c>
      <c r="BV103" s="768" t="s">
        <v>414</v>
      </c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926" t="str">
        <f>IFERROR(VLOOKUP(E103,科目・教員!$A$2:$B$349,2,0),"")</f>
        <v/>
      </c>
      <c r="F104" s="871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9" t="s">
        <v>574</v>
      </c>
      <c r="V104" s="699" t="s">
        <v>575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926" t="str">
        <f>VLOOKUP($C102,'2025年度(2年後期)'!$B$5:$N$207,COLUMN('2025年度(2年後期)'!$C$5)+1,0)&amp;""</f>
        <v>201</v>
      </c>
      <c r="F105" s="871"/>
      <c r="G105" s="790" t="str">
        <f>VLOOKUP($C102,'2025年度(3年後期)'!$B$5:$N$207,COLUMN('2025年度(3年後期)'!$C$5)+1,0)&amp;""</f>
        <v>在宅:在宅実</v>
      </c>
      <c r="H105" s="789"/>
      <c r="I105" s="790" t="str">
        <f>VLOOKUP($C102,'2025年度(4年後期)'!$B$5:$N$206,COLUMN('2025年度(4年後期)'!$C$5)+1,0)&amp;""</f>
        <v>研修6･7</v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情報:別途指定
長寿:別途指定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9" t="s">
        <v>136</v>
      </c>
      <c r="V105" s="699" t="s">
        <v>387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928" t="s">
        <v>116</v>
      </c>
      <c r="F106" s="929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9" t="s">
        <v>242</v>
      </c>
      <c r="V106" s="699" t="s">
        <v>388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68" t="str">
        <f>VLOOKUP($C102,'2025年度(1年後期)'!$B$5:$N$207,COLUMN('2025年度(1年後期)'!$E$5),0)&amp;""</f>
        <v>英語Ⅰ　本試験</v>
      </c>
      <c r="D107" s="869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>総合学習</v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がん看護学演習Ａ－Ⅲ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看護情報・管理学演習Ｂ
長寿看護学演習Ｂ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V107" s="699"/>
      <c r="Z107" s="807" t="str">
        <f>A107</f>
        <v>２時限（11：00～12：30）</v>
      </c>
      <c r="AA107" s="768" t="s">
        <v>576</v>
      </c>
      <c r="AB107" s="768"/>
      <c r="AC107" s="768"/>
      <c r="AD107" s="768" t="s">
        <v>104</v>
      </c>
      <c r="AE107" s="768"/>
      <c r="AF107" s="768"/>
      <c r="AG107" s="768"/>
      <c r="AH107" s="768"/>
      <c r="AI107" s="768" t="s">
        <v>574</v>
      </c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 t="s">
        <v>575</v>
      </c>
      <c r="BM107" s="857"/>
      <c r="BN107" s="768"/>
      <c r="BO107" s="768"/>
      <c r="BP107" s="768"/>
      <c r="BQ107" s="768"/>
      <c r="BR107" s="768"/>
      <c r="BS107" s="768"/>
      <c r="BT107" s="768"/>
      <c r="BU107" s="768" t="s">
        <v>414</v>
      </c>
      <c r="BV107" s="768" t="s">
        <v>414</v>
      </c>
      <c r="BW107" s="768"/>
    </row>
    <row r="108" spans="1:75" ht="13.5" customHeight="1">
      <c r="A108" s="807"/>
      <c r="B108" s="26" t="s">
        <v>58</v>
      </c>
      <c r="C108" s="870" t="str">
        <f>IFERROR(VLOOKUP(C107,科目・教員!$A$2:$B$349,2,0),"")</f>
        <v/>
      </c>
      <c r="D108" s="871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V108" s="699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870" t="str">
        <f>VLOOKUP($C102,'2025年度(1年後期)'!$B$5:$N$207,COLUMN('2025年度(1年後期)'!$E$5)+1,0)&amp;""</f>
        <v>大講義室</v>
      </c>
      <c r="D109" s="871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>在宅:在宅実</v>
      </c>
      <c r="H109" s="789"/>
      <c r="I109" s="790" t="str">
        <f>VLOOKUP($C102,'2025年度(4年後期)'!$B$5:$N$206,COLUMN('2025年度(4年後期)'!$E$5)+1,0)&amp;""</f>
        <v>研修6･7</v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情報:別途指定
長寿:別途指定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V109" s="699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928" t="s">
        <v>116</v>
      </c>
      <c r="D110" s="929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V110" s="699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V111" s="699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 t="s">
        <v>575</v>
      </c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V112" s="699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V113" s="699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V114" s="699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74" t="str">
        <f>VLOOKUP($C102,'2025年度(1年後期)'!$B$5:$N$207,COLUMN('2025年度(1年後期)'!$G$5),0)&amp;""</f>
        <v>加齢と健康　本試験</v>
      </c>
      <c r="D115" s="875"/>
      <c r="E115" s="925" t="str">
        <f>VLOOKUP($C102,'2025年度(2年後期)'!$B$5:$N$207,COLUMN('2025年度(2年後期)'!$G$5),0)&amp;""</f>
        <v>英語Ⅲ 本試験</v>
      </c>
      <c r="F115" s="875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V115" s="699"/>
      <c r="Z115" s="807" t="str">
        <f>A115</f>
        <v>３時限（13：30～15：00）</v>
      </c>
      <c r="AA115" s="768"/>
      <c r="AB115" s="768"/>
      <c r="AC115" s="768"/>
      <c r="AD115" s="768" t="s">
        <v>104</v>
      </c>
      <c r="AE115" s="768"/>
      <c r="AF115" s="768"/>
      <c r="AG115" s="768"/>
      <c r="AH115" s="768" t="s">
        <v>577</v>
      </c>
      <c r="AI115" s="768" t="s">
        <v>574</v>
      </c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 t="s">
        <v>575</v>
      </c>
      <c r="BM115" s="857"/>
      <c r="BN115" s="768" t="s">
        <v>578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77" t="str">
        <f>IFERROR(VLOOKUP(C115,科目・教員!$A$2:$B$349,2,0),"")</f>
        <v/>
      </c>
      <c r="D116" s="878"/>
      <c r="E116" s="924" t="str">
        <f>IFERROR(VLOOKUP(E115,科目・教員!$A$2:$B$349,2,0),"")</f>
        <v/>
      </c>
      <c r="F116" s="878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V116" s="699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24" t="str">
        <f>VLOOKUP($C102,'2025年度(2年後期)'!$B$5:$N$207,COLUMN('2025年度(2年後期)'!$G$5)+1,0)&amp;""</f>
        <v>202</v>
      </c>
      <c r="F117" s="878"/>
      <c r="G117" s="813" t="str">
        <f>VLOOKUP($C102,'2025年度(3年後期)'!$B$5:$N$207,COLUMN('2025年度(3年後期)'!$G$5)+1,0)&amp;""</f>
        <v>在宅:在宅実</v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V117" s="699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928"/>
      <c r="D118" s="929"/>
      <c r="E118" s="928" t="s">
        <v>116</v>
      </c>
      <c r="F118" s="929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V118" s="699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74" t="str">
        <f>VLOOKUP($C102,'2025年度(1年後期)'!$B$5:$N$207,COLUMN('2025年度(1年後期)'!$I$5),0)&amp;""</f>
        <v>免疫と健康　本試験</v>
      </c>
      <c r="D119" s="875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V119" s="699"/>
      <c r="Z119" s="807" t="str">
        <f>A119</f>
        <v>４時限（15：10～16：40）</v>
      </c>
      <c r="AA119" s="768"/>
      <c r="AB119" s="768"/>
      <c r="AC119" s="768"/>
      <c r="AD119" s="768" t="s">
        <v>104</v>
      </c>
      <c r="AE119" s="768"/>
      <c r="AF119" s="768"/>
      <c r="AG119" s="768"/>
      <c r="AH119" s="768"/>
      <c r="AI119" s="768" t="s">
        <v>574</v>
      </c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 t="s">
        <v>575</v>
      </c>
      <c r="BM119" s="857"/>
      <c r="BN119" s="768" t="s">
        <v>579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77" t="str">
        <f>IFERROR(VLOOKUP(C119,科目・教員!$A$2:$B$349,2,0),"")</f>
        <v/>
      </c>
      <c r="D120" s="878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V120" s="699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>在宅:在宅実</v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V121" s="699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72"/>
      <c r="D122" s="87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V122" s="699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V123" s="699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 t="s">
        <v>575</v>
      </c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V124" s="699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V125" s="699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700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46059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46059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入試設営</v>
      </c>
      <c r="N128" s="794"/>
      <c r="O128" s="795" t="str">
        <f>VLOOKUP($C127,'2025年度(M2後期)'!$B$5:$N$207,COLUMN('2025年度(M2後期)'!$C$5),0)&amp;""</f>
        <v>入試設営</v>
      </c>
      <c r="P128" s="796"/>
      <c r="Q128" s="795" t="str">
        <f>VLOOKUP($C127,'2025年度(D1後期)'!$B$5:$N$207,COLUMN('2025年度(D1後期)'!$C$5),0)&amp;""</f>
        <v>入試設営</v>
      </c>
      <c r="R128" s="796"/>
      <c r="S128" s="806" t="str">
        <f>VLOOKUP($C127,'2025年度(D23後期)'!$B$5:$N$207,COLUMN('2025年度(D23後期)'!$C$5),0)&amp;""</f>
        <v>入試設営</v>
      </c>
      <c r="T128" s="796"/>
      <c r="U128" s="473" t="s">
        <v>580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 t="s">
        <v>437</v>
      </c>
      <c r="BV128" s="768" t="s">
        <v>169</v>
      </c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473" t="s">
        <v>581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>母性:研修7小児:研修6</v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473" t="s">
        <v>582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473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入試設営</v>
      </c>
      <c r="N132" s="796"/>
      <c r="O132" s="806" t="str">
        <f>VLOOKUP($C127,'2025年度(M2後期)'!$B$5:$N$207,COLUMN('2025年度(M2後期)'!$E$5),0)&amp;""</f>
        <v>入試設営</v>
      </c>
      <c r="P132" s="796"/>
      <c r="Q132" s="806" t="str">
        <f>VLOOKUP($C127,'2025年度(D1後期)'!$B$5:$N$207,COLUMN('2025年度(D1後期)'!$E$5),0)&amp;""</f>
        <v>入試設営</v>
      </c>
      <c r="R132" s="796"/>
      <c r="S132" s="806" t="str">
        <f>VLOOKUP($C127,'2025年度(D23後期)'!$B$5:$N$207,COLUMN('2025年度(D23後期)'!$E$5),0)&amp;""</f>
        <v>入試設営</v>
      </c>
      <c r="T132" s="796"/>
      <c r="U132" s="468" t="s">
        <v>583</v>
      </c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 t="s">
        <v>437</v>
      </c>
      <c r="BV132" s="768" t="s">
        <v>169</v>
      </c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468" t="s">
        <v>584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>母性:研修7小児:研修6</v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468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468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468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468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468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468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入試設営</v>
      </c>
      <c r="N140" s="806"/>
      <c r="O140" s="824" t="str">
        <f>VLOOKUP($C127,'2025年度(M2後期)'!$B$5:$N$207,COLUMN('2025年度(M2後期)'!$G$5),0)&amp;""</f>
        <v>入試設営</v>
      </c>
      <c r="P140" s="806"/>
      <c r="Q140" s="824" t="str">
        <f>VLOOKUP($C127,'2025年度(D1後期)'!$B$5:$N$207,COLUMN('2025年度(D1後期)'!$G$5),0)&amp;""</f>
        <v>入試設営</v>
      </c>
      <c r="R140" s="806"/>
      <c r="S140" s="824" t="str">
        <f>VLOOKUP($C127,'2025年度(D23後期)'!$B$5:$N$207,COLUMN('2025年度(D23後期)'!$G$5),0)&amp;""</f>
        <v>入試設営</v>
      </c>
      <c r="T140" s="806"/>
      <c r="U140" s="468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468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468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468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入試設営</v>
      </c>
      <c r="N144" s="806"/>
      <c r="O144" s="824" t="str">
        <f>VLOOKUP($C127,'2025年度(M2後期)'!$B$5:$N$207,COLUMN('2025年度(M2後期)'!$I$5),0)&amp;""</f>
        <v>入試設営</v>
      </c>
      <c r="P144" s="806"/>
      <c r="Q144" s="824" t="str">
        <f>VLOOKUP($C127,'2025年度(D1後期)'!$B$5:$N$207,COLUMN('2025年度(D1後期)'!$I$5),0)&amp;""</f>
        <v>入試設営</v>
      </c>
      <c r="R144" s="806"/>
      <c r="S144" s="824" t="str">
        <f>VLOOKUP($C127,'2025年度(D23後期)'!$B$5:$N$207,COLUMN('2025年度(D23後期)'!$I$5),0)&amp;""</f>
        <v>入試設営</v>
      </c>
      <c r="T144" s="806"/>
      <c r="U144" s="46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46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46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46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>入試設営</v>
      </c>
      <c r="N148" s="806"/>
      <c r="O148" s="824" t="str">
        <f>VLOOKUP($C127,'2025年度(M2後期)'!$B$5:$N$207,COLUMN('2025年度(M2後期)'!$K$5),0)&amp;""</f>
        <v>入試設営</v>
      </c>
      <c r="P148" s="806"/>
      <c r="Q148" s="824" t="str">
        <f>VLOOKUP($C127,'2025年度(D1後期)'!$B$5:$N$207,COLUMN('2025年度(D1後期)'!$K$5),0)&amp;""</f>
        <v>入試設営</v>
      </c>
      <c r="R148" s="806"/>
      <c r="S148" s="824" t="str">
        <f>VLOOKUP($C127,'2025年度(D23後期)'!$B$5:$N$207,COLUMN('2025年度(D23後期)'!$K$5),0)&amp;""</f>
        <v>入試設営</v>
      </c>
      <c r="T148" s="806"/>
      <c r="U148" s="468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468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468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469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46060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46060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看護学部入試（1次）</v>
      </c>
      <c r="N153" s="794"/>
      <c r="O153" s="795" t="str">
        <f>VLOOKUP($C152,'2025年度(M2後期)'!$B$5:$N$207,COLUMN('2025年度(M2後期)'!$C$5),0)&amp;""</f>
        <v>看護学部入試（1次）</v>
      </c>
      <c r="P153" s="796"/>
      <c r="Q153" s="795" t="str">
        <f>VLOOKUP($C152,'2025年度(D1後期)'!$B$5:$N$207,COLUMN('2025年度(D1後期)'!$C$5),0)&amp;""</f>
        <v>看護学部入試（1次）</v>
      </c>
      <c r="R153" s="796"/>
      <c r="S153" s="806" t="str">
        <f>VLOOKUP($C152,'2025年度(D23後期)'!$B$5:$N$207,COLUMN('2025年度(D23後期)'!$C$5),0)&amp;""</f>
        <v>看護学部入試（1次）</v>
      </c>
      <c r="T153" s="796"/>
      <c r="U153" s="473" t="s">
        <v>580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933"/>
      <c r="AX153" s="933"/>
      <c r="AY153" s="933"/>
      <c r="AZ153" s="933"/>
      <c r="BA153" s="933"/>
      <c r="BB153" s="933"/>
      <c r="BC153" s="933"/>
      <c r="BD153" s="933"/>
      <c r="BE153" s="933"/>
      <c r="BF153" s="933"/>
      <c r="BG153" s="768"/>
      <c r="BH153" s="768"/>
      <c r="BI153" s="933"/>
      <c r="BJ153" s="933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473" t="s">
        <v>585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769"/>
      <c r="BH154" s="769"/>
      <c r="BI154" s="933"/>
      <c r="BJ154" s="933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473" t="s">
        <v>582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769"/>
      <c r="BH155" s="769"/>
      <c r="BI155" s="933"/>
      <c r="BJ155" s="933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473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933"/>
      <c r="AX156" s="933"/>
      <c r="AY156" s="933"/>
      <c r="AZ156" s="933"/>
      <c r="BA156" s="933"/>
      <c r="BB156" s="933"/>
      <c r="BC156" s="933"/>
      <c r="BD156" s="933"/>
      <c r="BE156" s="933"/>
      <c r="BF156" s="933"/>
      <c r="BG156" s="770"/>
      <c r="BH156" s="770"/>
      <c r="BI156" s="933"/>
      <c r="BJ156" s="933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看護学部入試（1次）</v>
      </c>
      <c r="N157" s="796"/>
      <c r="O157" s="806" t="str">
        <f>VLOOKUP($C152,'2025年度(M2後期)'!$B$5:$N$207,COLUMN('2025年度(M2後期)'!$E$5),0)&amp;""</f>
        <v>看護学部入試（1次）</v>
      </c>
      <c r="P157" s="796"/>
      <c r="Q157" s="806" t="str">
        <f>VLOOKUP($C152,'2025年度(D1後期)'!$B$5:$N$207,COLUMN('2025年度(D1後期)'!$E$5),0)&amp;""</f>
        <v>看護学部入試（1次）</v>
      </c>
      <c r="R157" s="796"/>
      <c r="S157" s="806" t="str">
        <f>VLOOKUP($C152,'2025年度(D23後期)'!$B$5:$N$207,COLUMN('2025年度(D23後期)'!$E$5),0)&amp;""</f>
        <v>看護学部入試（1次）</v>
      </c>
      <c r="T157" s="796"/>
      <c r="U157" s="468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933"/>
      <c r="AX157" s="933"/>
      <c r="AY157" s="933"/>
      <c r="AZ157" s="933"/>
      <c r="BA157" s="933"/>
      <c r="BB157" s="933"/>
      <c r="BC157" s="933"/>
      <c r="BD157" s="933"/>
      <c r="BE157" s="933"/>
      <c r="BF157" s="933"/>
      <c r="BG157" s="768"/>
      <c r="BH157" s="768"/>
      <c r="BI157" s="933"/>
      <c r="BJ157" s="933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468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769"/>
      <c r="BH158" s="769"/>
      <c r="BI158" s="933"/>
      <c r="BJ158" s="933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468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769"/>
      <c r="BH159" s="769"/>
      <c r="BI159" s="933"/>
      <c r="BJ159" s="933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468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933"/>
      <c r="AX160" s="933"/>
      <c r="AY160" s="933"/>
      <c r="AZ160" s="933"/>
      <c r="BA160" s="933"/>
      <c r="BB160" s="933"/>
      <c r="BC160" s="933"/>
      <c r="BD160" s="933"/>
      <c r="BE160" s="933"/>
      <c r="BF160" s="933"/>
      <c r="BG160" s="770"/>
      <c r="BH160" s="770"/>
      <c r="BI160" s="933"/>
      <c r="BJ160" s="933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468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768"/>
      <c r="BH161" s="768"/>
      <c r="BI161" s="933"/>
      <c r="BJ161" s="933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468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769"/>
      <c r="BH162" s="769"/>
      <c r="BI162" s="933"/>
      <c r="BJ162" s="933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468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769"/>
      <c r="BH163" s="769"/>
      <c r="BI163" s="933"/>
      <c r="BJ163" s="933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468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933"/>
      <c r="AX164" s="933"/>
      <c r="AY164" s="933"/>
      <c r="AZ164" s="933"/>
      <c r="BA164" s="933"/>
      <c r="BB164" s="933"/>
      <c r="BC164" s="933"/>
      <c r="BD164" s="933"/>
      <c r="BE164" s="933"/>
      <c r="BF164" s="933"/>
      <c r="BG164" s="770"/>
      <c r="BH164" s="770"/>
      <c r="BI164" s="933"/>
      <c r="BJ164" s="933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>看護学部入試（1次）</v>
      </c>
      <c r="N165" s="806"/>
      <c r="O165" s="824" t="str">
        <f>VLOOKUP($C152,'2025年度(M2後期)'!$B$5:$N$207,COLUMN('2025年度(M2後期)'!$G$5),0)&amp;""</f>
        <v>看護学部入試（1次）</v>
      </c>
      <c r="P165" s="806"/>
      <c r="Q165" s="824" t="str">
        <f>VLOOKUP($C152,'2025年度(D1後期)'!$B$5:$N$207,COLUMN('2025年度(D1後期)'!$G$5),0)&amp;""</f>
        <v>看護学部入試（1次）</v>
      </c>
      <c r="R165" s="806"/>
      <c r="S165" s="824" t="str">
        <f>VLOOKUP($C152,'2025年度(D23後期)'!$B$5:$N$207,COLUMN('2025年度(D23後期)'!$G$5),0)&amp;""</f>
        <v>看護学部入試（1次）</v>
      </c>
      <c r="T165" s="806"/>
      <c r="U165" s="468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933"/>
      <c r="AX165" s="933"/>
      <c r="AY165" s="933"/>
      <c r="AZ165" s="933"/>
      <c r="BA165" s="933"/>
      <c r="BB165" s="933"/>
      <c r="BC165" s="933"/>
      <c r="BD165" s="933"/>
      <c r="BE165" s="933"/>
      <c r="BF165" s="933"/>
      <c r="BG165" s="768"/>
      <c r="BH165" s="768"/>
      <c r="BI165" s="933"/>
      <c r="BJ165" s="933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468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769"/>
      <c r="BH166" s="769"/>
      <c r="BI166" s="933"/>
      <c r="BJ166" s="933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468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769"/>
      <c r="BH167" s="769"/>
      <c r="BI167" s="933"/>
      <c r="BJ167" s="933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468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933"/>
      <c r="AX168" s="933"/>
      <c r="AY168" s="933"/>
      <c r="AZ168" s="933"/>
      <c r="BA168" s="933"/>
      <c r="BB168" s="933"/>
      <c r="BC168" s="933"/>
      <c r="BD168" s="933"/>
      <c r="BE168" s="933"/>
      <c r="BF168" s="933"/>
      <c r="BG168" s="770"/>
      <c r="BH168" s="770"/>
      <c r="BI168" s="933"/>
      <c r="BJ168" s="933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>看護学部入試（1次）</v>
      </c>
      <c r="N169" s="806"/>
      <c r="O169" s="824" t="str">
        <f>VLOOKUP($C152,'2025年度(M2後期)'!$B$5:$N$207,COLUMN('2025年度(M2後期)'!$I$5),0)&amp;""</f>
        <v>看護学部入試（1次）</v>
      </c>
      <c r="P169" s="806"/>
      <c r="Q169" s="824" t="str">
        <f>VLOOKUP($C152,'2025年度(D1後期)'!$B$5:$N$207,COLUMN('2025年度(D1後期)'!$I$5),0)&amp;""</f>
        <v>看護学部入試（1次）</v>
      </c>
      <c r="R169" s="806"/>
      <c r="S169" s="824" t="str">
        <f>VLOOKUP($C152,'2025年度(D23後期)'!$B$5:$N$207,COLUMN('2025年度(D23後期)'!$I$5),0)&amp;""</f>
        <v>看護学部入試（1次）</v>
      </c>
      <c r="T169" s="806"/>
      <c r="U169" s="468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933"/>
      <c r="AX169" s="933"/>
      <c r="AY169" s="933"/>
      <c r="AZ169" s="933"/>
      <c r="BA169" s="933"/>
      <c r="BB169" s="933"/>
      <c r="BC169" s="933"/>
      <c r="BD169" s="933"/>
      <c r="BE169" s="933"/>
      <c r="BF169" s="933"/>
      <c r="BG169" s="768"/>
      <c r="BH169" s="768"/>
      <c r="BI169" s="933"/>
      <c r="BJ169" s="933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468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769"/>
      <c r="BH170" s="769"/>
      <c r="BI170" s="933"/>
      <c r="BJ170" s="933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468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769"/>
      <c r="BH171" s="769"/>
      <c r="BI171" s="933"/>
      <c r="BJ171" s="933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468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933"/>
      <c r="AX172" s="933"/>
      <c r="AY172" s="933"/>
      <c r="AZ172" s="933"/>
      <c r="BA172" s="933"/>
      <c r="BB172" s="933"/>
      <c r="BC172" s="933"/>
      <c r="BD172" s="933"/>
      <c r="BE172" s="933"/>
      <c r="BF172" s="933"/>
      <c r="BG172" s="770"/>
      <c r="BH172" s="770"/>
      <c r="BI172" s="933"/>
      <c r="BJ172" s="933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>看護学部入試（1次）</v>
      </c>
      <c r="N173" s="806"/>
      <c r="O173" s="824" t="str">
        <f>VLOOKUP($C152,'2025年度(M2後期)'!$B$5:$N$207,COLUMN('2025年度(M2後期)'!$K$5),0)&amp;""</f>
        <v>看護学部入試（1次）</v>
      </c>
      <c r="P173" s="806"/>
      <c r="Q173" s="824" t="str">
        <f>VLOOKUP($C152,'2025年度(D1後期)'!$B$5:$N$207,COLUMN('2025年度(D1後期)'!$K$5),0)&amp;""</f>
        <v>看護学部入試（1次）</v>
      </c>
      <c r="R173" s="806"/>
      <c r="S173" s="824" t="str">
        <f>VLOOKUP($C152,'2025年度(D23後期)'!$B$5:$N$207,COLUMN('2025年度(D23後期)'!$K$5),0)&amp;""</f>
        <v>看護学部入試（1次）</v>
      </c>
      <c r="T173" s="806"/>
      <c r="U173" s="468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933"/>
      <c r="AX173" s="933"/>
      <c r="AY173" s="933"/>
      <c r="AZ173" s="933"/>
      <c r="BA173" s="933"/>
      <c r="BB173" s="933"/>
      <c r="BC173" s="933"/>
      <c r="BD173" s="933"/>
      <c r="BE173" s="933"/>
      <c r="BF173" s="933"/>
      <c r="BG173" s="768"/>
      <c r="BH173" s="768"/>
      <c r="BI173" s="933"/>
      <c r="BJ173" s="933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468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769"/>
      <c r="BH174" s="769"/>
      <c r="BI174" s="933"/>
      <c r="BJ174" s="933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468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769"/>
      <c r="BH175" s="769"/>
      <c r="BI175" s="933"/>
      <c r="BJ175" s="933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469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933"/>
      <c r="AX176" s="933"/>
      <c r="AY176" s="933"/>
      <c r="AZ176" s="933"/>
      <c r="BA176" s="933"/>
      <c r="BB176" s="933"/>
      <c r="BC176" s="933"/>
      <c r="BD176" s="933"/>
      <c r="BE176" s="933"/>
      <c r="BF176" s="933"/>
      <c r="BG176" s="770"/>
      <c r="BH176" s="770"/>
      <c r="BI176" s="933"/>
      <c r="BJ176" s="933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46061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46061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46062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46062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8" t="str">
        <f>VLOOKUP($C202,'2025年度(1年後期)'!$B$5:$N$207,COLUMN('2025年度(1年後期)'!$C$5),0)&amp;""</f>
        <v>生活援助論Ⅱ　追再試(実技)</v>
      </c>
      <c r="D203" s="869"/>
      <c r="E203" s="927" t="str">
        <f>VLOOKUP($C202,'2025年度(2年後期)'!$B$5:$N$207,COLUMN('2025年度(2年後期)'!$C$5),0)&amp;""</f>
        <v>地域･在宅看護学概論
追再試</v>
      </c>
      <c r="F203" s="869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看護情報・管理学演習Ａ－Ⅰ
感染管理看護学演習Ａ－Ⅰ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 t="s">
        <v>586</v>
      </c>
      <c r="AH203" s="768"/>
      <c r="AI203" s="768" t="s">
        <v>587</v>
      </c>
      <c r="AJ203" s="768"/>
      <c r="AK203" s="768"/>
      <c r="AL203" s="768" t="s">
        <v>586</v>
      </c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70" t="str">
        <f>IFERROR(VLOOKUP(C203,科目・教員!$A$2:$B$349,2,0),"")</f>
        <v/>
      </c>
      <c r="D204" s="871"/>
      <c r="E204" s="926" t="str">
        <f>IFERROR(VLOOKUP(E203,科目・教員!$A$2:$B$349,2,0),"")</f>
        <v/>
      </c>
      <c r="F204" s="871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70" t="str">
        <f>VLOOKUP($C202,'2025年度(1年後期)'!$B$5:$N$207,COLUMN('2025年度(1年後期)'!$C$5)+1,0)&amp;""</f>
        <v>201･基礎実</v>
      </c>
      <c r="D205" s="871"/>
      <c r="E205" s="926" t="str">
        <f>VLOOKUP($C202,'2025年度(2年後期)'!$B$5:$N$207,COLUMN('2025年度(2年後期)'!$C$5)+1,0)&amp;""</f>
        <v>203</v>
      </c>
      <c r="F205" s="871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情報:別途指定
感染:別途指定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72"/>
      <c r="D206" s="873"/>
      <c r="E206" s="923"/>
      <c r="F206" s="873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8" t="str">
        <f>VLOOKUP($C202,'2025年度(1年後期)'!$B$5:$N$207,COLUMN('2025年度(1年後期)'!$E$5),0)&amp;""</f>
        <v>生活援助論Ⅱ　追再試(実技)</v>
      </c>
      <c r="D207" s="869"/>
      <c r="E207" s="927" t="str">
        <f>VLOOKUP($C202,'2025年度(2年後期)'!$B$5:$N$207,COLUMN('2025年度(2年後期)'!$E$5),0)&amp;""</f>
        <v>精神看護学概論
追再試</v>
      </c>
      <c r="F207" s="869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看護情報・管理学演習Ａ－Ⅰ
感染管理看護学演習Ａ－Ⅰ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 t="s">
        <v>586</v>
      </c>
      <c r="AH207" s="768"/>
      <c r="AI207" s="768" t="s">
        <v>588</v>
      </c>
      <c r="AJ207" s="768"/>
      <c r="AK207" s="768"/>
      <c r="AL207" s="768" t="s">
        <v>586</v>
      </c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70" t="str">
        <f>IFERROR(VLOOKUP(C207,科目・教員!$A$2:$B$349,2,0),"")</f>
        <v/>
      </c>
      <c r="D208" s="871"/>
      <c r="E208" s="926" t="str">
        <f>IFERROR(VLOOKUP(E207,科目・教員!$A$2:$B$349,2,0),"")</f>
        <v/>
      </c>
      <c r="F208" s="871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70" t="str">
        <f>VLOOKUP($C202,'2025年度(1年後期)'!$B$5:$N$207,COLUMN('2025年度(1年後期)'!$E$5)+1,0)&amp;""</f>
        <v>201･基礎実</v>
      </c>
      <c r="D209" s="871"/>
      <c r="E209" s="926" t="str">
        <f>VLOOKUP($C202,'2025年度(2年後期)'!$B$5:$N$207,COLUMN('2025年度(2年後期)'!$E$5)+1,0)&amp;""</f>
        <v>203</v>
      </c>
      <c r="F209" s="871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情報:別途指定
感染:別途指定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72"/>
      <c r="D210" s="876"/>
      <c r="E210" s="923"/>
      <c r="F210" s="876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74" t="str">
        <f>VLOOKUP($C202,'2025年度(1年後期)'!$B$5:$N$207,COLUMN('2025年度(1年後期)'!$G$5),0)&amp;""</f>
        <v>人体の構造と機能Ⅲ　追再試</v>
      </c>
      <c r="D215" s="875"/>
      <c r="E215" s="925" t="str">
        <f>VLOOKUP($C202,'2025年度(2年後期)'!$B$5:$N$207,COLUMN('2025年度(2年後期)'!$G$5),0)&amp;""</f>
        <v>看護基礎理論
追再試</v>
      </c>
      <c r="F215" s="875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成人看護学演習Ａ－Ⅰ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 t="s">
        <v>589</v>
      </c>
      <c r="AD215" s="768"/>
      <c r="AE215" s="768"/>
      <c r="AF215" s="768"/>
      <c r="AG215" s="768"/>
      <c r="AH215" s="768"/>
      <c r="AI215" s="768" t="s">
        <v>590</v>
      </c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77" t="str">
        <f>IFERROR(VLOOKUP(C215,科目・教員!$A$2:$B$349,2,0),"")</f>
        <v/>
      </c>
      <c r="D216" s="878"/>
      <c r="E216" s="924" t="str">
        <f>IFERROR(VLOOKUP(E215,科目・教員!$A$2:$B$349,2,0),"")</f>
        <v/>
      </c>
      <c r="F216" s="878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24" t="str">
        <f>VLOOKUP($C202,'2025年度(2年後期)'!$B$5:$N$207,COLUMN('2025年度(2年後期)'!$G$5)+1,0)&amp;""</f>
        <v>203</v>
      </c>
      <c r="F217" s="878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72"/>
      <c r="D218" s="876"/>
      <c r="E218" s="923"/>
      <c r="F218" s="876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74" t="str">
        <f>VLOOKUP($C202,'2025年度(1年後期)'!$B$5:$N$207,COLUMN('2025年度(1年後期)'!$I$5),0)&amp;""</f>
        <v>疾病･病態論Ⅰ　追再試</v>
      </c>
      <c r="D219" s="875"/>
      <c r="E219" s="925" t="str">
        <f>VLOOKUP($C202,'2025年度(2年後期)'!$B$5:$N$207,COLUMN('2025年度(2年後期)'!$I$5),0)&amp;""</f>
        <v>母性看護援助論Ⅰ
追再試</v>
      </c>
      <c r="F219" s="875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成人看護学演習Ａ－Ⅰ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 t="s">
        <v>591</v>
      </c>
      <c r="AD219" s="768"/>
      <c r="AE219" s="768"/>
      <c r="AF219" s="768"/>
      <c r="AG219" s="768"/>
      <c r="AH219" s="768"/>
      <c r="AI219" s="768" t="s">
        <v>592</v>
      </c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77" t="str">
        <f>IFERROR(VLOOKUP(C219,科目・教員!$A$2:$B$349,2,0),"")</f>
        <v/>
      </c>
      <c r="D220" s="878"/>
      <c r="E220" s="924" t="str">
        <f>IFERROR(VLOOKUP(E219,科目・教員!$A$2:$B$349,2,0),"")</f>
        <v/>
      </c>
      <c r="F220" s="878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24" t="str">
        <f>VLOOKUP($C202,'2025年度(2年後期)'!$B$5:$N$207,COLUMN('2025年度(2年後期)'!$I$5)+1,0)&amp;""</f>
        <v>203</v>
      </c>
      <c r="F221" s="878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72"/>
      <c r="D222" s="876"/>
      <c r="E222" s="923"/>
      <c r="F222" s="876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46063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46063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8" t="str">
        <f>VLOOKUP($C227,'2025年度(1年後期)'!$B$5:$N$207,COLUMN('2025年度(1年後期)'!$C$5),0)&amp;""</f>
        <v>保健行動論　追再試</v>
      </c>
      <c r="D228" s="869"/>
      <c r="E228" s="927" t="str">
        <f>VLOOKUP($C227,'2025年度(2年後期)'!$B$5:$N$207,COLUMN('2025年度(2年後期)'!$C$5),0)&amp;""</f>
        <v>成人看護援助論Ⅱ
追再試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成育看護学演習Ｂ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 t="s">
        <v>593</v>
      </c>
      <c r="AD228" s="768"/>
      <c r="AE228" s="768"/>
      <c r="AF228" s="768"/>
      <c r="AG228" s="768"/>
      <c r="AH228" s="768"/>
      <c r="AI228" s="768" t="s">
        <v>594</v>
      </c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70" t="str">
        <f>IFERROR(VLOOKUP(C228,科目・教員!$A$2:$B$349,2,0),"")</f>
        <v/>
      </c>
      <c r="D229" s="871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70" t="str">
        <f>VLOOKUP($C227,'2025年度(1年後期)'!$B$5:$N$207,COLUMN('2025年度(1年後期)'!$C$5)+1,0)&amp;""</f>
        <v>103</v>
      </c>
      <c r="D230" s="871"/>
      <c r="E230" s="926" t="str">
        <f>VLOOKUP($C227,'2025年度(2年後期)'!$B$5:$N$207,COLUMN('2025年度(2年後期)'!$C$5)+1,0)&amp;""</f>
        <v>203</v>
      </c>
      <c r="F230" s="871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国際:別途指定
教育:別途指定
成育:別途指定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72"/>
      <c r="D231" s="873"/>
      <c r="E231" s="923"/>
      <c r="F231" s="873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8" t="str">
        <f>VLOOKUP($C227,'2025年度(1年後期)'!$B$5:$N$207,COLUMN('2025年度(1年後期)'!$E$5),0)&amp;""</f>
        <v>国語表現法　追再試</v>
      </c>
      <c r="D232" s="869"/>
      <c r="E232" s="927" t="str">
        <f>VLOOKUP($C227,'2025年度(2年後期)'!$B$5:$N$207,COLUMN('2025年度(2年後期)'!$E$5),0)&amp;""</f>
        <v>生活援助論Ⅳ　追再試(筆記)</v>
      </c>
      <c r="F232" s="869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成育看護学演習Ｂ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Z232" s="807" t="str">
        <f>A232</f>
        <v>２時限（11：00～12：30）</v>
      </c>
      <c r="AA232" s="768"/>
      <c r="AB232" s="768"/>
      <c r="AC232" s="768" t="s">
        <v>595</v>
      </c>
      <c r="AD232" s="768"/>
      <c r="AE232" s="768"/>
      <c r="AF232" s="768"/>
      <c r="AG232" s="768"/>
      <c r="AH232" s="768"/>
      <c r="AI232" s="768" t="s">
        <v>596</v>
      </c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70" t="str">
        <f>IFERROR(VLOOKUP(C232,科目・教員!$A$2:$B$349,2,0),"")</f>
        <v/>
      </c>
      <c r="D233" s="871"/>
      <c r="E233" s="926" t="str">
        <f>IFERROR(VLOOKUP(E232,科目・教員!$A$2:$B$349,2,0),"")</f>
        <v/>
      </c>
      <c r="F233" s="871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70" t="str">
        <f>VLOOKUP($C227,'2025年度(1年後期)'!$B$5:$N$207,COLUMN('2025年度(1年後期)'!$E$5)+1,0)&amp;""</f>
        <v>103</v>
      </c>
      <c r="D234" s="871"/>
      <c r="E234" s="926" t="str">
        <f>VLOOKUP($C227,'2025年度(2年後期)'!$B$5:$N$207,COLUMN('2025年度(2年後期)'!$E$5)+1,0)&amp;""</f>
        <v>203</v>
      </c>
      <c r="F234" s="871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国際:別途指定
教育:別途指定
成育:別途指定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72"/>
      <c r="D235" s="876"/>
      <c r="E235" s="923"/>
      <c r="F235" s="876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74" t="str">
        <f>VLOOKUP($C227,'2025年度(1年後期)'!$B$5:$N$207,COLUMN('2025年度(1年後期)'!$G$5),0)&amp;""</f>
        <v>心と発達　追再試</v>
      </c>
      <c r="D240" s="875"/>
      <c r="E240" s="925" t="str">
        <f>VLOOKUP($C227,'2025年度(2年後期)'!$B$5:$N$207,COLUMN('2025年度(2年後期)'!$G$5),0)&amp;""</f>
        <v>小児看護学概論
小児看護援助論Ⅰ
追再試</v>
      </c>
      <c r="F240" s="875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成育看護学演習Ａ－Ⅱ（小児）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>感染管理看護学演習Ｂ
成人看護学演習Ｂ</v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/>
      <c r="AB240" s="768"/>
      <c r="AC240" s="768" t="s">
        <v>597</v>
      </c>
      <c r="AD240" s="768"/>
      <c r="AE240" s="768"/>
      <c r="AF240" s="768"/>
      <c r="AG240" s="768"/>
      <c r="AH240" s="768"/>
      <c r="AI240" s="768" t="s">
        <v>598</v>
      </c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77" t="str">
        <f>IFERROR(VLOOKUP(C240,科目・教員!$A$2:$B$349,2,0),"")</f>
        <v/>
      </c>
      <c r="D241" s="878"/>
      <c r="E241" s="924" t="str">
        <f>IFERROR(VLOOKUP(E240,科目・教員!$A$2:$B$349,2,0),"")</f>
        <v/>
      </c>
      <c r="F241" s="878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24" t="str">
        <f>VLOOKUP($C227,'2025年度(2年後期)'!$B$5:$N$207,COLUMN('2025年度(2年後期)'!$G$5)+1,0)&amp;""</f>
        <v>203</v>
      </c>
      <c r="F242" s="878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>感染:別途指定
成人:別途指定</v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72"/>
      <c r="D243" s="876"/>
      <c r="E243" s="923"/>
      <c r="F243" s="876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74" t="str">
        <f>VLOOKUP($C227,'2025年度(1年後期)'!$B$5:$N$207,COLUMN('2025年度(1年後期)'!$I$5),0)&amp;""</f>
        <v>中国語　追再試</v>
      </c>
      <c r="D244" s="875"/>
      <c r="E244" s="925" t="str">
        <f>VLOOKUP($C227,'2025年度(2年後期)'!$B$5:$N$207,COLUMN('2025年度(2年後期)'!$I$5),0)&amp;""</f>
        <v>地域生活とヘルスプロモーション　追再試</v>
      </c>
      <c r="F244" s="875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成育看護学演習Ａ－Ⅱ（小児）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>感染管理看護学演習Ｂ
成人看護学演習Ｂ</v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 t="s">
        <v>599</v>
      </c>
      <c r="AD244" s="768"/>
      <c r="AE244" s="768"/>
      <c r="AF244" s="768"/>
      <c r="AG244" s="768"/>
      <c r="AH244" s="768"/>
      <c r="AI244" s="768" t="s">
        <v>600</v>
      </c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77" t="str">
        <f>IFERROR(VLOOKUP(C244,科目・教員!$A$2:$B$349,2,0),"")</f>
        <v/>
      </c>
      <c r="D245" s="878"/>
      <c r="E245" s="924" t="str">
        <f>IFERROR(VLOOKUP(E244,科目・教員!$A$2:$B$349,2,0),"")</f>
        <v/>
      </c>
      <c r="F245" s="878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24" t="str">
        <f>VLOOKUP($C227,'2025年度(2年後期)'!$B$5:$N$207,COLUMN('2025年度(2年後期)'!$I$5)+1,0)&amp;""</f>
        <v>203</v>
      </c>
      <c r="F246" s="878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>感染:別途指定
成人:別途指定</v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72"/>
      <c r="D247" s="876"/>
      <c r="E247" s="923"/>
      <c r="F247" s="876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74" t="str">
        <f>VLOOKUP($C227,'2025年度(1年後期)'!$B$5:$N$207,COLUMN('2025年度(1年後期)'!$K$5),0)&amp;""</f>
        <v>人間関係論　追再試</v>
      </c>
      <c r="D248" s="875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 t="s">
        <v>601</v>
      </c>
      <c r="AD248" s="768"/>
      <c r="AE248" s="768"/>
      <c r="AF248" s="768"/>
      <c r="AG248" s="768"/>
      <c r="AH248" s="768"/>
      <c r="AI248" s="768" t="s">
        <v>602</v>
      </c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77" t="str">
        <f>IFERROR(VLOOKUP(C248,科目・教員!$A$2:$B$349,2,0),"")</f>
        <v/>
      </c>
      <c r="D249" s="878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72"/>
      <c r="D251" s="876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46064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46064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46065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46065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68" t="str">
        <f>VLOOKUP($C277,'2025年度(1年後期)'!$B$5:$N$207,COLUMN('2025年度(1年後期)'!$C$5),0)&amp;""</f>
        <v>生活援助論Ⅱ　追再試(筆記)</v>
      </c>
      <c r="D278" s="869"/>
      <c r="E278" s="927" t="str">
        <f>VLOOKUP($C277,'2025年度(2年後期)'!$B$5:$N$207,COLUMN('2025年度(2年後期)'!$C$5),0)&amp;""</f>
        <v>感染防止技術論
追再試</v>
      </c>
      <c r="F278" s="869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がん看護学演習Ａ－Ⅲ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看護情報・管理学演習Ｂ
長寿看護学演習Ｂ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95" t="s">
        <v>207</v>
      </c>
      <c r="Z278" s="818" t="str">
        <f>A278</f>
        <v xml:space="preserve">１時限（09：20～10：50） </v>
      </c>
      <c r="AA278" s="768"/>
      <c r="AB278" s="768"/>
      <c r="AC278" s="768" t="s">
        <v>603</v>
      </c>
      <c r="AD278" s="768"/>
      <c r="AE278" s="768"/>
      <c r="AF278" s="768"/>
      <c r="AG278" s="768"/>
      <c r="AH278" s="768"/>
      <c r="AI278" s="768" t="s">
        <v>604</v>
      </c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 t="s">
        <v>534</v>
      </c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870" t="str">
        <f>IFERROR(VLOOKUP(C278,科目・教員!$A$2:$B$349,2,0),"")</f>
        <v/>
      </c>
      <c r="D279" s="871"/>
      <c r="E279" s="926" t="str">
        <f>IFERROR(VLOOKUP(E278,科目・教員!$A$2:$B$349,2,0),"")</f>
        <v/>
      </c>
      <c r="F279" s="871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95" t="s">
        <v>534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870" t="str">
        <f>VLOOKUP($C277,'2025年度(1年後期)'!$B$5:$N$207,COLUMN('2025年度(1年後期)'!$C$5)+1,0)&amp;""</f>
        <v>103</v>
      </c>
      <c r="D280" s="871"/>
      <c r="E280" s="926" t="str">
        <f>VLOOKUP($C277,'2025年度(2年後期)'!$B$5:$N$207,COLUMN('2025年度(2年後期)'!$C$5)+1,0)&amp;""</f>
        <v>203</v>
      </c>
      <c r="F280" s="871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情報:別途指定
長寿:別途指定</v>
      </c>
      <c r="R280" s="789"/>
      <c r="S280" s="809" t="str">
        <f>VLOOKUP($C277,'2025年度(D23後期)'!$B$5:$N$207,COLUMN('2025年度(D23後期)'!$C$5)+1,0)&amp;""</f>
        <v/>
      </c>
      <c r="T280" s="789"/>
      <c r="U280" s="695" t="s">
        <v>387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72"/>
      <c r="D281" s="873"/>
      <c r="E281" s="923"/>
      <c r="F281" s="873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95" t="s">
        <v>144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英語Ⅰ　追再試</v>
      </c>
      <c r="D282" s="869"/>
      <c r="E282" s="927" t="str">
        <f>VLOOKUP($C277,'2025年度(2年後期)'!$B$5:$N$207,COLUMN('2025年度(2年後期)'!$E$5),0)&amp;""</f>
        <v>英語Ⅲ　追再試</v>
      </c>
      <c r="F282" s="869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がん看護学演習Ａ－Ⅲ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看護情報・管理学演習Ｂ
長寿看護学演習Ｂ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/>
      <c r="AB282" s="768"/>
      <c r="AC282" s="768" t="s">
        <v>605</v>
      </c>
      <c r="AD282" s="768"/>
      <c r="AE282" s="768"/>
      <c r="AF282" s="768"/>
      <c r="AG282" s="768"/>
      <c r="AH282" s="768"/>
      <c r="AI282" s="768" t="s">
        <v>606</v>
      </c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 t="s">
        <v>534</v>
      </c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926" t="str">
        <f>IFERROR(VLOOKUP(E282,科目・教員!$A$2:$B$349,2,0),"")</f>
        <v/>
      </c>
      <c r="F283" s="871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103</v>
      </c>
      <c r="D284" s="871"/>
      <c r="E284" s="926" t="str">
        <f>VLOOKUP($C277,'2025年度(2年後期)'!$B$5:$N$207,COLUMN('2025年度(2年後期)'!$E$5)+1,0)&amp;""</f>
        <v>203</v>
      </c>
      <c r="F284" s="871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情報:別途指定
長寿:別途指定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923"/>
      <c r="F285" s="876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加齢と健康　追再試</v>
      </c>
      <c r="D290" s="875"/>
      <c r="E290" s="925" t="str">
        <f>VLOOKUP($C277,'2025年度(2年後期)'!$B$5:$N$207,COLUMN('2025年度(2年後期)'!$G$5),0)&amp;""</f>
        <v>薬物療法と看護
追再試</v>
      </c>
      <c r="F290" s="875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/>
      <c r="AB290" s="768"/>
      <c r="AC290" s="768" t="s">
        <v>607</v>
      </c>
      <c r="AD290" s="768"/>
      <c r="AE290" s="768"/>
      <c r="AF290" s="768"/>
      <c r="AG290" s="768"/>
      <c r="AH290" s="768"/>
      <c r="AI290" s="768" t="s">
        <v>608</v>
      </c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 t="s">
        <v>534</v>
      </c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924" t="str">
        <f>IFERROR(VLOOKUP(E290,科目・教員!$A$2:$B$349,2,0),"")</f>
        <v/>
      </c>
      <c r="F291" s="878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24" t="str">
        <f>VLOOKUP($C277,'2025年度(2年後期)'!$B$5:$N$207,COLUMN('2025年度(2年後期)'!$G$5)+1,0)&amp;""</f>
        <v>203</v>
      </c>
      <c r="F292" s="878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72"/>
      <c r="D293" s="876"/>
      <c r="E293" s="923"/>
      <c r="F293" s="876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74" t="str">
        <f>VLOOKUP($C277,'2025年度(1年後期)'!$B$5:$N$207,COLUMN('2025年度(1年後期)'!$I$5),0)&amp;""</f>
        <v>免疫と健康　追再試</v>
      </c>
      <c r="D294" s="875"/>
      <c r="E294" s="925" t="str">
        <f>VLOOKUP($C277,'2025年度(2年後期)'!$B$5:$N$207,COLUMN('2025年度(2年後期)'!$I$5),0)&amp;""</f>
        <v>老年看護学概論
追再試</v>
      </c>
      <c r="F294" s="875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V294" s="767" t="s">
        <v>81</v>
      </c>
      <c r="Z294" s="807" t="str">
        <f>A294</f>
        <v>４時限（15：10～16：40）</v>
      </c>
      <c r="AA294" s="768"/>
      <c r="AB294" s="768"/>
      <c r="AC294" s="768" t="s">
        <v>609</v>
      </c>
      <c r="AD294" s="768"/>
      <c r="AE294" s="768"/>
      <c r="AF294" s="768"/>
      <c r="AG294" s="768"/>
      <c r="AH294" s="768"/>
      <c r="AI294" s="768" t="s">
        <v>610</v>
      </c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 t="s">
        <v>534</v>
      </c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77" t="str">
        <f>IFERROR(VLOOKUP(C294,科目・教員!$A$2:$B$349,2,0),"")</f>
        <v/>
      </c>
      <c r="D295" s="878"/>
      <c r="E295" s="924" t="str">
        <f>IFERROR(VLOOKUP(E294,科目・教員!$A$2:$B$349,2,0),"")</f>
        <v/>
      </c>
      <c r="F295" s="878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V295" s="767" t="s">
        <v>193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24" t="str">
        <f>VLOOKUP($C277,'2025年度(2年後期)'!$B$5:$N$207,COLUMN('2025年度(2年後期)'!$I$5)+1,0)&amp;""</f>
        <v>203</v>
      </c>
      <c r="F296" s="878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V296" s="767" t="s">
        <v>367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72"/>
      <c r="D297" s="876"/>
      <c r="E297" s="923"/>
      <c r="F297" s="876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V297" s="767" t="s">
        <v>325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74" t="str">
        <f>VLOOKUP($C277,'2025年度(1年後期)'!$B$5:$N$207,COLUMN('2025年度(1年後期)'!$K$5),0)&amp;""</f>
        <v>疫学・保健統計学Ⅱ　追再試</v>
      </c>
      <c r="D298" s="875"/>
      <c r="E298" s="925" t="str">
        <f>VLOOKUP($C277,'2025年度(2年後期)'!$B$5:$N$207,COLUMN('2025年度(2年後期)'!$K$5),0)&amp;""</f>
        <v>英語S　追再試</v>
      </c>
      <c r="F298" s="875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 t="s">
        <v>611</v>
      </c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 t="s">
        <v>534</v>
      </c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77" t="str">
        <f>IFERROR(VLOOKUP(C298,科目・教員!$A$2:$B$349,2,0),"")</f>
        <v/>
      </c>
      <c r="D299" s="878"/>
      <c r="E299" s="924" t="str">
        <f>IFERROR(VLOOKUP(E298,科目・教員!$A$2:$B$349,2,0),"")</f>
        <v/>
      </c>
      <c r="F299" s="878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24" t="str">
        <f>VLOOKUP($C277,'2025年度(2年後期)'!$B$5:$N$207,COLUMN('2025年度(2年後期)'!$K$5)+1,0)&amp;""</f>
        <v>203</v>
      </c>
      <c r="F300" s="878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72"/>
      <c r="D301" s="876"/>
      <c r="E301" s="923"/>
      <c r="F301" s="876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46066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46066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入試設営</v>
      </c>
      <c r="N303" s="794"/>
      <c r="O303" s="795" t="str">
        <f>VLOOKUP($C302,'2025年度(M2後期)'!$B$5:$N$207,COLUMN('2025年度(M2後期)'!$C$5),0)&amp;""</f>
        <v>入試設営</v>
      </c>
      <c r="P303" s="796"/>
      <c r="Q303" s="795" t="str">
        <f>VLOOKUP($C302,'2025年度(D1後期)'!$B$5:$N$207,COLUMN('2025年度(D1後期)'!$C$5),0)&amp;""</f>
        <v>入試設営</v>
      </c>
      <c r="R303" s="796"/>
      <c r="S303" s="806" t="str">
        <f>VLOOKUP($C302,'2025年度(D23後期)'!$B$5:$N$207,COLUMN('2025年度(D23後期)'!$C$5),0)&amp;""</f>
        <v>入試設営</v>
      </c>
      <c r="T303" s="796"/>
      <c r="U303" s="473" t="s">
        <v>580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473" t="s">
        <v>612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473" t="s">
        <v>582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473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入試設営</v>
      </c>
      <c r="N307" s="796"/>
      <c r="O307" s="806" t="str">
        <f>VLOOKUP($C302,'2025年度(M2後期)'!$B$5:$N$207,COLUMN('2025年度(M2後期)'!$E$5),0)&amp;""</f>
        <v>入試設営</v>
      </c>
      <c r="P307" s="796"/>
      <c r="Q307" s="806" t="str">
        <f>VLOOKUP($C302,'2025年度(D1後期)'!$B$5:$N$207,COLUMN('2025年度(D1後期)'!$E$5),0)&amp;""</f>
        <v>入試設営</v>
      </c>
      <c r="R307" s="796"/>
      <c r="S307" s="806" t="str">
        <f>VLOOKUP($C302,'2025年度(D23後期)'!$B$5:$N$207,COLUMN('2025年度(D23後期)'!$E$5),0)&amp;""</f>
        <v>入試設営</v>
      </c>
      <c r="T307" s="796"/>
      <c r="U307" s="468" t="s">
        <v>583</v>
      </c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468" t="s">
        <v>584</v>
      </c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468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468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468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468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468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468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入試設営</v>
      </c>
      <c r="N315" s="806"/>
      <c r="O315" s="824" t="str">
        <f>VLOOKUP($C302,'2025年度(M2後期)'!$B$5:$N$207,COLUMN('2025年度(M2後期)'!$G$5),0)&amp;""</f>
        <v>入試設営</v>
      </c>
      <c r="P315" s="806"/>
      <c r="Q315" s="824" t="str">
        <f>VLOOKUP($C302,'2025年度(D1後期)'!$B$5:$N$207,COLUMN('2025年度(D1後期)'!$G$5),0)&amp;""</f>
        <v>入試設営</v>
      </c>
      <c r="R315" s="806"/>
      <c r="S315" s="824" t="str">
        <f>VLOOKUP($C302,'2025年度(D23後期)'!$B$5:$N$207,COLUMN('2025年度(D23後期)'!$G$5),0)&amp;""</f>
        <v>入試設営</v>
      </c>
      <c r="T315" s="806"/>
      <c r="U315" s="468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468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468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468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入試設営</v>
      </c>
      <c r="N319" s="806"/>
      <c r="O319" s="824" t="str">
        <f>VLOOKUP($C302,'2025年度(M2後期)'!$B$5:$N$207,COLUMN('2025年度(M2後期)'!$I$5),0)&amp;""</f>
        <v>入試設営</v>
      </c>
      <c r="P319" s="806"/>
      <c r="Q319" s="824" t="str">
        <f>VLOOKUP($C302,'2025年度(D1後期)'!$B$5:$N$207,COLUMN('2025年度(D1後期)'!$I$5),0)&amp;""</f>
        <v>入試設営</v>
      </c>
      <c r="R319" s="806"/>
      <c r="S319" s="824" t="str">
        <f>VLOOKUP($C302,'2025年度(D23後期)'!$B$5:$N$207,COLUMN('2025年度(D23後期)'!$I$5),0)&amp;""</f>
        <v>入試設営</v>
      </c>
      <c r="T319" s="806"/>
      <c r="U319" s="468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857" t="s">
        <v>367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468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858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468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858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468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859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>入試設営</v>
      </c>
      <c r="N323" s="806"/>
      <c r="O323" s="824" t="str">
        <f>VLOOKUP($C302,'2025年度(M2後期)'!$B$5:$N$207,COLUMN('2025年度(M2後期)'!$K$5),0)&amp;""</f>
        <v>入試設営</v>
      </c>
      <c r="P323" s="806"/>
      <c r="Q323" s="824" t="str">
        <f>VLOOKUP($C302,'2025年度(D1後期)'!$B$5:$N$207,COLUMN('2025年度(D1後期)'!$K$5),0)&amp;""</f>
        <v>入試設営</v>
      </c>
      <c r="R323" s="806"/>
      <c r="S323" s="824" t="str">
        <f>VLOOKUP($C302,'2025年度(D23後期)'!$B$5:$N$207,COLUMN('2025年度(D23後期)'!$K$5),0)&amp;""</f>
        <v>入試設営</v>
      </c>
      <c r="T323" s="806"/>
      <c r="U323" s="468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468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468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469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46067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46067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看護学部入試（2次）</v>
      </c>
      <c r="N328" s="794"/>
      <c r="O328" s="795" t="str">
        <f>VLOOKUP($C327,'2025年度(M2後期)'!$B$5:$N$207,COLUMN('2025年度(M2後期)'!$C$5),0)&amp;""</f>
        <v>看護学部入試（2次）</v>
      </c>
      <c r="P328" s="796"/>
      <c r="Q328" s="795" t="str">
        <f>VLOOKUP($C327,'2025年度(D1後期)'!$B$5:$N$207,COLUMN('2025年度(D1後期)'!$C$5),0)&amp;""</f>
        <v>看護学部入試（2次）</v>
      </c>
      <c r="R328" s="796"/>
      <c r="S328" s="806" t="str">
        <f>VLOOKUP($C327,'2025年度(D23後期)'!$B$5:$N$207,COLUMN('2025年度(D23後期)'!$C$5),0)&amp;""</f>
        <v>看護学部入試（2次）</v>
      </c>
      <c r="T328" s="796"/>
      <c r="U328" s="473" t="s">
        <v>580</v>
      </c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473" t="s">
        <v>613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473" t="s">
        <v>582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473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看護学部入試（2次）</v>
      </c>
      <c r="N332" s="796"/>
      <c r="O332" s="806" t="str">
        <f>VLOOKUP($C327,'2025年度(M2後期)'!$B$5:$N$207,COLUMN('2025年度(M2後期)'!$E$5),0)&amp;""</f>
        <v>看護学部入試（2次）</v>
      </c>
      <c r="P332" s="796"/>
      <c r="Q332" s="806" t="str">
        <f>VLOOKUP($C327,'2025年度(D1後期)'!$B$5:$N$207,COLUMN('2025年度(D1後期)'!$E$5),0)&amp;""</f>
        <v>看護学部入試（2次）</v>
      </c>
      <c r="R332" s="796"/>
      <c r="S332" s="806" t="str">
        <f>VLOOKUP($C327,'2025年度(D23後期)'!$B$5:$N$207,COLUMN('2025年度(D23後期)'!$E$5),0)&amp;""</f>
        <v>看護学部入試（2次）</v>
      </c>
      <c r="T332" s="796"/>
      <c r="U332" s="468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468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468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468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46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46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46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46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>看護学部入試（2次）</v>
      </c>
      <c r="N340" s="806"/>
      <c r="O340" s="824" t="str">
        <f>VLOOKUP($C327,'2025年度(M2後期)'!$B$5:$N$207,COLUMN('2025年度(M2後期)'!$G$5),0)&amp;""</f>
        <v>看護学部入試（2次）</v>
      </c>
      <c r="P340" s="806"/>
      <c r="Q340" s="824" t="str">
        <f>VLOOKUP($C327,'2025年度(D1後期)'!$B$5:$N$207,COLUMN('2025年度(D1後期)'!$G$5),0)&amp;""</f>
        <v>看護学部入試（2次）</v>
      </c>
      <c r="R340" s="806"/>
      <c r="S340" s="824" t="str">
        <f>VLOOKUP($C327,'2025年度(D23後期)'!$B$5:$N$207,COLUMN('2025年度(D23後期)'!$G$5),0)&amp;""</f>
        <v>看護学部入試（2次）</v>
      </c>
      <c r="T340" s="806"/>
      <c r="U340" s="468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46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46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46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>看護学部入試（2次）</v>
      </c>
      <c r="N344" s="806"/>
      <c r="O344" s="824" t="str">
        <f>VLOOKUP($C327,'2025年度(M2後期)'!$B$5:$N$207,COLUMN('2025年度(M2後期)'!$I$5),0)&amp;""</f>
        <v>看護学部入試（2次）</v>
      </c>
      <c r="P344" s="806"/>
      <c r="Q344" s="824" t="str">
        <f>VLOOKUP($C327,'2025年度(D1後期)'!$B$5:$N$207,COLUMN('2025年度(D1後期)'!$I$5),0)&amp;""</f>
        <v>看護学部入試（2次）</v>
      </c>
      <c r="R344" s="806"/>
      <c r="S344" s="824" t="str">
        <f>VLOOKUP($C327,'2025年度(D23後期)'!$B$5:$N$207,COLUMN('2025年度(D23後期)'!$I$5),0)&amp;""</f>
        <v>看護学部入試（2次）</v>
      </c>
      <c r="T344" s="806"/>
      <c r="U344" s="46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46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46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>看護学部入試（2次）</v>
      </c>
      <c r="N348" s="806"/>
      <c r="O348" s="824" t="str">
        <f>VLOOKUP($C327,'2025年度(M2後期)'!$B$5:$N$207,COLUMN('2025年度(M2後期)'!$K$5),0)&amp;""</f>
        <v>看護学部入試（2次）</v>
      </c>
      <c r="P348" s="806"/>
      <c r="Q348" s="824" t="str">
        <f>VLOOKUP($C327,'2025年度(D1後期)'!$B$5:$N$207,COLUMN('2025年度(D1後期)'!$K$5),0)&amp;""</f>
        <v>看護学部入試（2次）</v>
      </c>
      <c r="R348" s="806"/>
      <c r="S348" s="824" t="str">
        <f>VLOOKUP($C327,'2025年度(D23後期)'!$B$5:$N$207,COLUMN('2025年度(D23後期)'!$K$5),0)&amp;""</f>
        <v>看護学部入試（2次）</v>
      </c>
      <c r="T348" s="806"/>
      <c r="U348" s="468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468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468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469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46068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46068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30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U358" s="30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U359" s="30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U360" s="3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46069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46069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基礎科学実験実習</v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看護情報・管理学演習Ａ－Ⅰ
感染管理看護学演習Ａ－Ⅰ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614</v>
      </c>
      <c r="AX378" s="768"/>
      <c r="AY378" s="768"/>
      <c r="AZ378" s="768"/>
      <c r="BA378" s="768"/>
      <c r="BB378" s="768"/>
      <c r="BC378" s="768"/>
      <c r="BD378" s="768"/>
      <c r="BE378" s="768" t="s">
        <v>614</v>
      </c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本間　典子</v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301･実験室1･実験室2</v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情報:別途指定
感染:別途指定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基礎科学実験実習</v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看護情報・管理学演習Ａ－Ⅰ
感染管理看護学演習Ａ－Ⅰ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614</v>
      </c>
      <c r="AX382" s="768"/>
      <c r="AY382" s="768"/>
      <c r="AZ382" s="768"/>
      <c r="BA382" s="768"/>
      <c r="BB382" s="768"/>
      <c r="BC382" s="768"/>
      <c r="BD382" s="768"/>
      <c r="BE382" s="768" t="s">
        <v>614</v>
      </c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本間　典子</v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301･実験室1･実験室2</v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情報:別途指定
感染:別途指定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基礎科学実験実習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成人看護学演習Ａ－Ⅰ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614</v>
      </c>
      <c r="AX390" s="768"/>
      <c r="AY390" s="768"/>
      <c r="AZ390" s="768"/>
      <c r="BA390" s="768"/>
      <c r="BB390" s="768"/>
      <c r="BC390" s="768"/>
      <c r="BD390" s="768"/>
      <c r="BE390" s="768" t="s">
        <v>614</v>
      </c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本間　典子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301･実験室1･実験室2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基礎科学実験実習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成人看護学演習Ａ－Ⅰ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614</v>
      </c>
      <c r="AX394" s="768"/>
      <c r="AY394" s="768"/>
      <c r="AZ394" s="768"/>
      <c r="BA394" s="768"/>
      <c r="BB394" s="768"/>
      <c r="BC394" s="768"/>
      <c r="BD394" s="768"/>
      <c r="BE394" s="768" t="s">
        <v>614</v>
      </c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301･実験室1･実験室2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46070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46070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基礎科学実験実習</v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成育看護学演習Ｂ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 t="s">
        <v>614</v>
      </c>
      <c r="AX403" s="768"/>
      <c r="AY403" s="768"/>
      <c r="AZ403" s="768"/>
      <c r="BA403" s="768"/>
      <c r="BB403" s="768"/>
      <c r="BC403" s="768"/>
      <c r="BD403" s="768"/>
      <c r="BE403" s="768" t="s">
        <v>614</v>
      </c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本間　典子</v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301･実験室1･実験室2</v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国際:別途指定
教育:別途指定
成育:別途指定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基礎科学実験実習</v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成育看護学演習Ｂ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614</v>
      </c>
      <c r="AX407" s="768"/>
      <c r="AY407" s="768"/>
      <c r="AZ407" s="768"/>
      <c r="BA407" s="768"/>
      <c r="BB407" s="768"/>
      <c r="BC407" s="768"/>
      <c r="BD407" s="768"/>
      <c r="BE407" s="768" t="s">
        <v>614</v>
      </c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本間　典子</v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301･実験室1･実験室2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国際:別途指定
教育:別途指定
成育:別途指定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基礎科学実験実習</v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>成育看護学演習Ａ－Ⅱ（小児）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>感染管理看護学演習Ｂ
成人看護学演習Ｂ</v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614</v>
      </c>
      <c r="AX415" s="768"/>
      <c r="AY415" s="768"/>
      <c r="AZ415" s="768"/>
      <c r="BA415" s="768"/>
      <c r="BB415" s="768"/>
      <c r="BC415" s="768"/>
      <c r="BD415" s="768"/>
      <c r="BE415" s="768" t="s">
        <v>614</v>
      </c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301･実験室1･実験室2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別途指定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>感染:別途指定
成人:別途指定</v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基礎科学実験実習</v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>成育看護学演習Ａ－Ⅱ（小児）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>感染管理看護学演習Ｂ
成人看護学演習Ｂ</v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 t="s">
        <v>614</v>
      </c>
      <c r="AX419" s="768"/>
      <c r="AY419" s="768"/>
      <c r="AZ419" s="768"/>
      <c r="BA419" s="768"/>
      <c r="BB419" s="768"/>
      <c r="BC419" s="768"/>
      <c r="BD419" s="768"/>
      <c r="BE419" s="768" t="s">
        <v>614</v>
      </c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本間　典子</v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301･実験室1･実験室2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別途指定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>感染:別途指定
成人:別途指定</v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46071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46071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基礎科学実験実習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長寿看護学演習Ａ－Ⅰ
成育看護学演習Ａ－Ⅳ(母性)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看護教育学演習Ｂ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614</v>
      </c>
      <c r="AX428" s="768"/>
      <c r="AY428" s="768"/>
      <c r="AZ428" s="768"/>
      <c r="BA428" s="768"/>
      <c r="BB428" s="768"/>
      <c r="BC428" s="768"/>
      <c r="BD428" s="768"/>
      <c r="BE428" s="768" t="s">
        <v>614</v>
      </c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>本間　典子</v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301･実験室1･実験室2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長寿:別途指定
成育:別途指定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基礎科学実験実習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長寿看護学演習Ａ－Ⅰ
成育看護学演習Ａ－Ⅳ(母性)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看護教育学演習Ｂ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 t="s">
        <v>614</v>
      </c>
      <c r="AX432" s="768"/>
      <c r="AY432" s="768"/>
      <c r="AZ432" s="768"/>
      <c r="BA432" s="768"/>
      <c r="BB432" s="768"/>
      <c r="BC432" s="768"/>
      <c r="BD432" s="768"/>
      <c r="BE432" s="768" t="s">
        <v>614</v>
      </c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本間　典子</v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301･実験室1･実験室2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長寿:別途指定
成育:別途指定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別途指定</v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基礎科学実験実習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614</v>
      </c>
      <c r="AX440" s="768"/>
      <c r="AY440" s="768"/>
      <c r="AZ440" s="768"/>
      <c r="BA440" s="768"/>
      <c r="BB440" s="768"/>
      <c r="BC440" s="768"/>
      <c r="BD440" s="768"/>
      <c r="BE440" s="768" t="s">
        <v>614</v>
      </c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本間　典子</v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301･実験室1･実験室2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基礎科学実験実習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614</v>
      </c>
      <c r="AX444" s="768"/>
      <c r="AY444" s="768"/>
      <c r="AZ444" s="768"/>
      <c r="BA444" s="768"/>
      <c r="BB444" s="768"/>
      <c r="BC444" s="768"/>
      <c r="BD444" s="768"/>
      <c r="BE444" s="768" t="s">
        <v>614</v>
      </c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本間　典子</v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301･実験室1･実験室2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46072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46072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基礎科学実験実習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看護情報・管理学演習Ｂ
長寿看護学演習Ｂ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95" t="s">
        <v>207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614</v>
      </c>
      <c r="AX453" s="768"/>
      <c r="AY453" s="768"/>
      <c r="AZ453" s="768"/>
      <c r="BA453" s="768"/>
      <c r="BB453" s="768"/>
      <c r="BC453" s="768"/>
      <c r="BD453" s="768"/>
      <c r="BE453" s="768" t="s">
        <v>614</v>
      </c>
      <c r="BF453" s="768"/>
      <c r="BG453" s="768"/>
      <c r="BH453" s="768"/>
      <c r="BI453" s="768"/>
      <c r="BJ453" s="768"/>
      <c r="BK453" s="857"/>
      <c r="BL453" s="857" t="s">
        <v>534</v>
      </c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本間　典子</v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95" t="s">
        <v>534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301･実験室1･実験室2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情報:別途指定
長寿:別途指定</v>
      </c>
      <c r="R455" s="789"/>
      <c r="S455" s="809" t="str">
        <f>VLOOKUP($C452,'2025年度(D23後期)'!$B$5:$N$207,COLUMN('2025年度(D23後期)'!$C$5)+1,0)&amp;""</f>
        <v/>
      </c>
      <c r="T455" s="789"/>
      <c r="U455" s="695" t="s">
        <v>387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95" t="s">
        <v>144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基礎科学実験実習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看護情報・管理学演習Ｂ
長寿看護学演習Ｂ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614</v>
      </c>
      <c r="AX457" s="768"/>
      <c r="AY457" s="768"/>
      <c r="AZ457" s="768"/>
      <c r="BA457" s="768"/>
      <c r="BB457" s="768"/>
      <c r="BC457" s="768"/>
      <c r="BD457" s="768"/>
      <c r="BE457" s="768" t="s">
        <v>614</v>
      </c>
      <c r="BF457" s="768"/>
      <c r="BG457" s="768"/>
      <c r="BH457" s="768"/>
      <c r="BI457" s="768"/>
      <c r="BJ457" s="768"/>
      <c r="BK457" s="857"/>
      <c r="BL457" s="857" t="s">
        <v>534</v>
      </c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本間　典子</v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301･実験室1･実験室2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情報:別途指定
長寿:別途指定</v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基礎科学実験実習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 t="s">
        <v>614</v>
      </c>
      <c r="AX465" s="768"/>
      <c r="AY465" s="768"/>
      <c r="AZ465" s="768"/>
      <c r="BA465" s="768"/>
      <c r="BB465" s="768"/>
      <c r="BC465" s="768"/>
      <c r="BD465" s="768"/>
      <c r="BE465" s="768" t="s">
        <v>614</v>
      </c>
      <c r="BF465" s="768"/>
      <c r="BG465" s="768"/>
      <c r="BH465" s="768"/>
      <c r="BI465" s="768"/>
      <c r="BJ465" s="768"/>
      <c r="BK465" s="857"/>
      <c r="BL465" s="857" t="s">
        <v>534</v>
      </c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本間　典子</v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301･実験室1･実験室2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基礎科学実験実習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 t="s">
        <v>614</v>
      </c>
      <c r="AX469" s="768"/>
      <c r="AY469" s="768"/>
      <c r="AZ469" s="768"/>
      <c r="BA469" s="768"/>
      <c r="BB469" s="768"/>
      <c r="BC469" s="768"/>
      <c r="BD469" s="768"/>
      <c r="BE469" s="768" t="s">
        <v>614</v>
      </c>
      <c r="BF469" s="768"/>
      <c r="BG469" s="768"/>
      <c r="BH469" s="768"/>
      <c r="BI469" s="768"/>
      <c r="BJ469" s="768"/>
      <c r="BK469" s="857"/>
      <c r="BL469" s="857" t="s">
        <v>534</v>
      </c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>本間　典子</v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301･実験室1･実験室2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 t="s">
        <v>534</v>
      </c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46073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46073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基礎科学実験実習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がん看護学演習Ａ－Ⅲ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20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 t="s">
        <v>246</v>
      </c>
      <c r="AH478" s="768" t="s">
        <v>246</v>
      </c>
      <c r="AI478" s="768" t="s">
        <v>246</v>
      </c>
      <c r="AJ478" s="768" t="s">
        <v>246</v>
      </c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 t="s">
        <v>614</v>
      </c>
      <c r="AX478" s="768" t="s">
        <v>246</v>
      </c>
      <c r="AY478" s="768" t="s">
        <v>246</v>
      </c>
      <c r="AZ478" s="768" t="s">
        <v>246</v>
      </c>
      <c r="BA478" s="768"/>
      <c r="BB478" s="768"/>
      <c r="BC478" s="768"/>
      <c r="BD478" s="768"/>
      <c r="BE478" s="768" t="s">
        <v>614</v>
      </c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本間　典子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0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301･実験室1･実験室2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成人：201，202，203，204，302，303，304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0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0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基礎科学実験実習</v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がん看護学演習Ａ－Ⅲ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 t="s">
        <v>246</v>
      </c>
      <c r="AH482" s="768" t="s">
        <v>246</v>
      </c>
      <c r="AI482" s="768" t="s">
        <v>246</v>
      </c>
      <c r="AJ482" s="768" t="s">
        <v>246</v>
      </c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614</v>
      </c>
      <c r="AX482" s="768" t="s">
        <v>246</v>
      </c>
      <c r="AY482" s="768" t="s">
        <v>246</v>
      </c>
      <c r="AZ482" s="768" t="s">
        <v>246</v>
      </c>
      <c r="BA482" s="768"/>
      <c r="BB482" s="768"/>
      <c r="BC482" s="768"/>
      <c r="BD482" s="768"/>
      <c r="BE482" s="768" t="s">
        <v>614</v>
      </c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本間　典子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301･実験室1･実験室2</v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>成人：201，202，203，204，302，303，304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基礎科学実験実習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がん看護学演習Ａ－Ⅳ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 t="s">
        <v>246</v>
      </c>
      <c r="AH490" s="768" t="s">
        <v>246</v>
      </c>
      <c r="AI490" s="768" t="s">
        <v>246</v>
      </c>
      <c r="AJ490" s="768" t="s">
        <v>246</v>
      </c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 t="s">
        <v>614</v>
      </c>
      <c r="AX490" s="768" t="s">
        <v>246</v>
      </c>
      <c r="AY490" s="768" t="s">
        <v>246</v>
      </c>
      <c r="AZ490" s="768" t="s">
        <v>246</v>
      </c>
      <c r="BA490" s="768"/>
      <c r="BB490" s="768"/>
      <c r="BC490" s="768"/>
      <c r="BD490" s="768"/>
      <c r="BE490" s="768" t="s">
        <v>614</v>
      </c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本間　典子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301･実験室1･実験室2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成人：201，202，203，204，302，303，304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基礎科学実験実習</v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がん看護学演習Ａ－Ⅳ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 t="s">
        <v>246</v>
      </c>
      <c r="AH494" s="768" t="s">
        <v>246</v>
      </c>
      <c r="AI494" s="768" t="s">
        <v>246</v>
      </c>
      <c r="AJ494" s="768" t="s">
        <v>246</v>
      </c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 t="s">
        <v>614</v>
      </c>
      <c r="AX494" s="768" t="s">
        <v>246</v>
      </c>
      <c r="AY494" s="768" t="s">
        <v>246</v>
      </c>
      <c r="AZ494" s="768" t="s">
        <v>246</v>
      </c>
      <c r="BA494" s="768"/>
      <c r="BB494" s="768"/>
      <c r="BC494" s="768"/>
      <c r="BD494" s="768"/>
      <c r="BE494" s="768" t="s">
        <v>614</v>
      </c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本間　典子</v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301･実験室1･実験室2</v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成人：201，202，203，204，302，303，304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46074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46074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46075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46075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46076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46076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46077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46077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>領域別実習(補習)</v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>領域別実習(補習)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>領域別実習(補習)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>領域別実習(補習)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46078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46078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>領域別実習(補習)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>領域別実習(補習)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>領域別実習(補習)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>領域別実習(補習)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V619" s="767" t="s">
        <v>81</v>
      </c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857" t="s">
        <v>367</v>
      </c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V620" s="767" t="s">
        <v>193</v>
      </c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858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V621" s="767" t="s">
        <v>367</v>
      </c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858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V622" s="767" t="s">
        <v>325</v>
      </c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859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46079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46079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>領域別実習(補習)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>領域別実習(補習)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>領域別実習(補習)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>領域別実習(補習)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46080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46080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>領域別実習(補習)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>領域別実習(補習)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>領域別実習(補習)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領域別実習(補習)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46081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46081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 outlineLevel="1">
      <c r="A702" s="5"/>
      <c r="B702" s="6"/>
      <c r="C702" s="791">
        <f>C677+1</f>
        <v>46082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46082</v>
      </c>
      <c r="V702" s="772"/>
      <c r="W702" s="772"/>
      <c r="X702" s="772"/>
      <c r="Y702" s="77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7" t="s">
        <v>615</v>
      </c>
      <c r="B703" s="12" t="s">
        <v>55</v>
      </c>
      <c r="C703" s="805" t="e">
        <f>VLOOKUP($C702,#REF!,COLUMN(#REF!),0)&amp;""</f>
        <v>#REF!</v>
      </c>
      <c r="D703" s="796"/>
      <c r="E703" s="795" t="e">
        <f>VLOOKUP($C702,#REF!,COLUMN(#REF!),0)&amp;""</f>
        <v>#REF!</v>
      </c>
      <c r="F703" s="796"/>
      <c r="G703" s="795" t="e">
        <f>VLOOKUP($C702,#REF!,COLUMN(#REF!),0)&amp;""</f>
        <v>#REF!</v>
      </c>
      <c r="H703" s="796"/>
      <c r="I703" s="795" t="e">
        <f>VLOOKUP($C702,#REF!,COLUMN(#REF!),0)&amp;""</f>
        <v>#REF!</v>
      </c>
      <c r="J703" s="796"/>
      <c r="K703" s="806" t="e">
        <f>VLOOKUP($C702,#REF!,COLUMN(#REF!),0)&amp;""</f>
        <v>#REF!</v>
      </c>
      <c r="L703" s="796"/>
      <c r="M703" s="805" t="e">
        <f>VLOOKUP($C702,#REF!,COLUMN(#REF!),0)&amp;""</f>
        <v>#REF!</v>
      </c>
      <c r="N703" s="794"/>
      <c r="O703" s="795" t="e">
        <f>VLOOKUP($C702,#REF!,COLUMN(#REF!),0)&amp;""</f>
        <v>#REF!</v>
      </c>
      <c r="P703" s="796"/>
      <c r="Q703" s="795" t="e">
        <f>VLOOKUP($C702,#REF!,COLUMN(#REF!),0)&amp;""</f>
        <v>#REF!</v>
      </c>
      <c r="R703" s="796"/>
      <c r="S703" s="806" t="e">
        <f>VLOOKUP($C702,#REF!,COLUMN(#REF!),0)&amp;""</f>
        <v>#REF!</v>
      </c>
      <c r="T703" s="796"/>
      <c r="U703" s="25"/>
      <c r="Z703" s="818" t="str">
        <f>A703</f>
        <v xml:space="preserve">１時限（09：30～11：00）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 outlineLevel="1">
      <c r="A704" s="807"/>
      <c r="B704" s="15" t="s">
        <v>58</v>
      </c>
      <c r="C704" s="788" t="str">
        <f>IFERROR(VLOOKUP(C703,#REF!,2,0),"")</f>
        <v/>
      </c>
      <c r="D704" s="789"/>
      <c r="E704" s="790" t="str">
        <f>IFERROR(VLOOKUP(E703,#REF!,2,0),"")</f>
        <v/>
      </c>
      <c r="F704" s="789"/>
      <c r="G704" s="790" t="str">
        <f>IFERROR(VLOOKUP(G703,#REF!,2,0),"")</f>
        <v/>
      </c>
      <c r="H704" s="789"/>
      <c r="I704" s="790" t="str">
        <f>IFERROR(VLOOKUP(I703,#REF!,2,0),"")</f>
        <v/>
      </c>
      <c r="J704" s="789"/>
      <c r="K704" s="809" t="str">
        <f>IFERROR(VLOOKUP(K703,#REF!,2,0),"")</f>
        <v/>
      </c>
      <c r="L704" s="789"/>
      <c r="M704" s="788" t="str">
        <f>IFERROR(VLOOKUP(M703,#REF!,2,0),"")</f>
        <v/>
      </c>
      <c r="N704" s="789"/>
      <c r="O704" s="790" t="str">
        <f>IFERROR(VLOOKUP(O703,#REF!,2,0),"")</f>
        <v/>
      </c>
      <c r="P704" s="789"/>
      <c r="Q704" s="790" t="str">
        <f>IFERROR(VLOOKUP(Q703,#REF!,2,0),"")</f>
        <v/>
      </c>
      <c r="R704" s="789"/>
      <c r="S704" s="809" t="str">
        <f>IFERROR(VLOOKUP(S703,#REF!,2,0),"")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 outlineLevel="1">
      <c r="A705" s="807"/>
      <c r="B705" s="15" t="s">
        <v>60</v>
      </c>
      <c r="C705" s="788" t="e">
        <f>VLOOKUP($C702,#REF!,COLUMN(#REF!)+1,0)&amp;""</f>
        <v>#REF!</v>
      </c>
      <c r="D705" s="789"/>
      <c r="E705" s="790" t="e">
        <f>VLOOKUP($C702,#REF!,COLUMN(#REF!)+1,0)&amp;""</f>
        <v>#REF!</v>
      </c>
      <c r="F705" s="789"/>
      <c r="G705" s="790" t="e">
        <f>VLOOKUP($C702,#REF!,COLUMN(#REF!)+1,0)&amp;""</f>
        <v>#REF!</v>
      </c>
      <c r="H705" s="789"/>
      <c r="I705" s="790" t="e">
        <f>VLOOKUP($C702,#REF!,COLUMN(#REF!)+1,0)&amp;""</f>
        <v>#REF!</v>
      </c>
      <c r="J705" s="789"/>
      <c r="K705" s="809" t="e">
        <f>VLOOKUP($C702,#REF!,COLUMN(#REF!)+1,0)&amp;""</f>
        <v>#REF!</v>
      </c>
      <c r="L705" s="789"/>
      <c r="M705" s="788" t="e">
        <f>VLOOKUP($C702,#REF!,COLUMN(#REF!)+1,0)&amp;""</f>
        <v>#REF!</v>
      </c>
      <c r="N705" s="789"/>
      <c r="O705" s="790" t="e">
        <f>VLOOKUP($C702,#REF!,COLUMN(#REF!)+1,0)&amp;""</f>
        <v>#REF!</v>
      </c>
      <c r="P705" s="789"/>
      <c r="Q705" s="790" t="e">
        <f>VLOOKUP($C702,#REF!,COLUMN(#REF!)+1,0)&amp;""</f>
        <v>#REF!</v>
      </c>
      <c r="R705" s="789"/>
      <c r="S705" s="809" t="e">
        <f>VLOOKUP($C702,#REF!,COLUMN(#REF!)+1,0)&amp;""</f>
        <v>#REF!</v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 outlineLevel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5"/>
      <c r="M706" s="812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 outlineLevel="1">
      <c r="A707" s="807" t="s">
        <v>616</v>
      </c>
      <c r="B707" s="15" t="s">
        <v>55</v>
      </c>
      <c r="C707" s="805" t="e">
        <f>VLOOKUP($C702,#REF!,COLUMN(#REF!),0)&amp;""</f>
        <v>#REF!</v>
      </c>
      <c r="D707" s="796"/>
      <c r="E707" s="795" t="e">
        <f>VLOOKUP($C702,#REF!,COLUMN(#REF!),0)&amp;""</f>
        <v>#REF!</v>
      </c>
      <c r="F707" s="796"/>
      <c r="G707" s="795" t="e">
        <f>VLOOKUP($C702,#REF!,COLUMN(#REF!),0)&amp;""</f>
        <v>#REF!</v>
      </c>
      <c r="H707" s="796"/>
      <c r="I707" s="795" t="e">
        <f>VLOOKUP($C702,#REF!,COLUMN(#REF!),0)&amp;""</f>
        <v>#REF!</v>
      </c>
      <c r="J707" s="796"/>
      <c r="K707" s="806" t="e">
        <f>VLOOKUP($C702,#REF!,COLUMN(#REF!),0)&amp;""</f>
        <v>#REF!</v>
      </c>
      <c r="L707" s="796"/>
      <c r="M707" s="806" t="e">
        <f>VLOOKUP($C702,#REF!,COLUMN(#REF!),0)&amp;""</f>
        <v>#REF!</v>
      </c>
      <c r="N707" s="796"/>
      <c r="O707" s="806" t="e">
        <f>VLOOKUP($C702,#REF!,COLUMN(#REF!),0)&amp;""</f>
        <v>#REF!</v>
      </c>
      <c r="P707" s="796"/>
      <c r="Q707" s="806" t="e">
        <f>VLOOKUP($C702,#REF!,COLUMN(#REF!),0)&amp;""</f>
        <v>#REF!</v>
      </c>
      <c r="R707" s="796"/>
      <c r="S707" s="806" t="e">
        <f>VLOOKUP($C702,#REF!,COLUMN(#REF!),0)&amp;""</f>
        <v>#REF!</v>
      </c>
      <c r="T707" s="796"/>
      <c r="U707" s="21"/>
      <c r="Z707" s="807" t="str">
        <f>A707</f>
        <v>２時限（11：10～12：40）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 outlineLevel="1">
      <c r="A708" s="807"/>
      <c r="B708" s="15" t="s">
        <v>58</v>
      </c>
      <c r="C708" s="788" t="str">
        <f>IFERROR(VLOOKUP(C707,#REF!,2,0),"")</f>
        <v/>
      </c>
      <c r="D708" s="789"/>
      <c r="E708" s="790" t="str">
        <f>IFERROR(VLOOKUP(E707,#REF!,2,0),"")</f>
        <v/>
      </c>
      <c r="F708" s="789"/>
      <c r="G708" s="790" t="str">
        <f>IFERROR(VLOOKUP(G707,#REF!,2,0),"")</f>
        <v/>
      </c>
      <c r="H708" s="789"/>
      <c r="I708" s="790" t="str">
        <f>IFERROR(VLOOKUP(I707,#REF!,2,0),"")</f>
        <v/>
      </c>
      <c r="J708" s="789"/>
      <c r="K708" s="809" t="str">
        <f>IFERROR(VLOOKUP(K707,#REF!,2,0),"")</f>
        <v/>
      </c>
      <c r="L708" s="789"/>
      <c r="M708" s="809" t="str">
        <f>IFERROR(VLOOKUP(M707,#REF!,2,0),"")</f>
        <v/>
      </c>
      <c r="N708" s="789"/>
      <c r="O708" s="809" t="str">
        <f>IFERROR(VLOOKUP(O707,#REF!,2,0),"")</f>
        <v/>
      </c>
      <c r="P708" s="789"/>
      <c r="Q708" s="809" t="str">
        <f>IFERROR(VLOOKUP(Q707,#REF!,2,0),"")</f>
        <v/>
      </c>
      <c r="R708" s="789"/>
      <c r="S708" s="809" t="str">
        <f>IFERROR(VLOOKUP(S707,#REF!,2,0),"")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 outlineLevel="1">
      <c r="A709" s="807"/>
      <c r="B709" s="15" t="s">
        <v>60</v>
      </c>
      <c r="C709" s="788" t="e">
        <f>VLOOKUP($C702,#REF!,COLUMN(#REF!)+1,0)&amp;""</f>
        <v>#REF!</v>
      </c>
      <c r="D709" s="789"/>
      <c r="E709" s="790" t="e">
        <f>VLOOKUP($C702,#REF!,COLUMN(#REF!)+1,0)&amp;""</f>
        <v>#REF!</v>
      </c>
      <c r="F709" s="789"/>
      <c r="G709" s="790" t="e">
        <f>VLOOKUP($C702,#REF!,COLUMN(#REF!)+1,0)&amp;""</f>
        <v>#REF!</v>
      </c>
      <c r="H709" s="789"/>
      <c r="I709" s="790" t="e">
        <f>VLOOKUP($C702,#REF!,COLUMN(#REF!)+1,0)&amp;""</f>
        <v>#REF!</v>
      </c>
      <c r="J709" s="789"/>
      <c r="K709" s="809" t="e">
        <f>VLOOKUP($C702,#REF!,COLUMN(#REF!)+1,0)&amp;""</f>
        <v>#REF!</v>
      </c>
      <c r="L709" s="789"/>
      <c r="M709" s="809" t="e">
        <f>VLOOKUP($C702,#REF!,COLUMN(#REF!)+1,0)&amp;""</f>
        <v>#REF!</v>
      </c>
      <c r="N709" s="789"/>
      <c r="O709" s="809" t="e">
        <f>VLOOKUP($C702,#REF!,COLUMN(#REF!)+1,0)&amp;""</f>
        <v>#REF!</v>
      </c>
      <c r="P709" s="789"/>
      <c r="Q709" s="809" t="e">
        <f>VLOOKUP($C702,#REF!,COLUMN(#REF!)+1,0)&amp;""</f>
        <v>#REF!</v>
      </c>
      <c r="R709" s="789"/>
      <c r="S709" s="809" t="e">
        <f>VLOOKUP($C702,#REF!,COLUMN(#REF!)+1,0)&amp;""</f>
        <v>#REF!</v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 outlineLevel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810"/>
      <c r="M710" s="786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 outlineLevel="1">
      <c r="A711" s="818" t="s">
        <v>617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6"/>
      <c r="M711" s="806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昼休み（13：40～13：30）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 outlineLevel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789"/>
      <c r="M712" s="809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 outlineLevel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789"/>
      <c r="M713" s="809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 outlineLevel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7"/>
      <c r="M714" s="829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 outlineLevel="1">
      <c r="A715" s="807" t="s">
        <v>74</v>
      </c>
      <c r="B715" s="15" t="s">
        <v>55</v>
      </c>
      <c r="C715" s="822" t="e">
        <f>VLOOKUP($C702,#REF!,COLUMN(#REF!),0)&amp;""</f>
        <v>#REF!</v>
      </c>
      <c r="D715" s="806"/>
      <c r="E715" s="823" t="e">
        <f>VLOOKUP($C702,#REF!,COLUMN(#REF!),0)&amp;""</f>
        <v>#REF!</v>
      </c>
      <c r="F715" s="806"/>
      <c r="G715" s="823" t="e">
        <f>VLOOKUP($C702,#REF!,COLUMN(#REF!),0)&amp;""</f>
        <v>#REF!</v>
      </c>
      <c r="H715" s="806"/>
      <c r="I715" s="823" t="e">
        <f>VLOOKUP($C702,#REF!,COLUMN(#REF!),0)&amp;""</f>
        <v>#REF!</v>
      </c>
      <c r="J715" s="806"/>
      <c r="K715" s="824" t="e">
        <f>VLOOKUP($C702,#REF!,COLUMN(#REF!),0)&amp;""</f>
        <v>#REF!</v>
      </c>
      <c r="L715" s="806"/>
      <c r="M715" s="824" t="e">
        <f>VLOOKUP($C702,#REF!,COLUMN(#REF!),0)&amp;""</f>
        <v>#REF!</v>
      </c>
      <c r="N715" s="806"/>
      <c r="O715" s="824" t="e">
        <f>VLOOKUP($C702,#REF!,COLUMN(#REF!),0)&amp;""</f>
        <v>#REF!</v>
      </c>
      <c r="P715" s="806"/>
      <c r="Q715" s="824" t="e">
        <f>VLOOKUP($C702,#REF!,COLUMN(#REF!),0)&amp;""</f>
        <v>#REF!</v>
      </c>
      <c r="R715" s="806"/>
      <c r="S715" s="824" t="e">
        <f>VLOOKUP($C702,#REF!,COLUMN(#REF!),0)&amp;""</f>
        <v>#REF!</v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 outlineLevel="1">
      <c r="A716" s="807"/>
      <c r="B716" s="15" t="s">
        <v>58</v>
      </c>
      <c r="C716" s="825" t="str">
        <f>IFERROR(VLOOKUP(C715,#REF!,2,0),"")</f>
        <v/>
      </c>
      <c r="D716" s="809"/>
      <c r="E716" s="813" t="str">
        <f>IFERROR(VLOOKUP(E715,#REF!,2,0),"")</f>
        <v/>
      </c>
      <c r="F716" s="809"/>
      <c r="G716" s="813" t="str">
        <f>IFERROR(VLOOKUP(G715,#REF!,2,0),"")</f>
        <v/>
      </c>
      <c r="H716" s="809"/>
      <c r="I716" s="813" t="str">
        <f>IFERROR(VLOOKUP(I715,#REF!,2,0),"")</f>
        <v/>
      </c>
      <c r="J716" s="809"/>
      <c r="K716" s="814" t="str">
        <f>IFERROR(VLOOKUP(K715,#REF!,2,0),"")</f>
        <v/>
      </c>
      <c r="L716" s="809"/>
      <c r="M716" s="814" t="str">
        <f>IFERROR(VLOOKUP(M715,#REF!,2,0),"")</f>
        <v/>
      </c>
      <c r="N716" s="809"/>
      <c r="O716" s="814" t="str">
        <f>IFERROR(VLOOKUP(O715,#REF!,2,0),"")</f>
        <v/>
      </c>
      <c r="P716" s="809"/>
      <c r="Q716" s="814" t="str">
        <f>IFERROR(VLOOKUP(Q715,#REF!,2,0),"")</f>
        <v/>
      </c>
      <c r="R716" s="809"/>
      <c r="S716" s="814" t="str">
        <f>IFERROR(VLOOKUP(S715,#REF!,2,0),"")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 outlineLevel="1">
      <c r="A717" s="807"/>
      <c r="B717" s="15" t="s">
        <v>60</v>
      </c>
      <c r="C717" s="825" t="e">
        <f>VLOOKUP($C702,#REF!,COLUMN(#REF!)+1,0)&amp;""</f>
        <v>#REF!</v>
      </c>
      <c r="D717" s="809"/>
      <c r="E717" s="813" t="e">
        <f>VLOOKUP($C702,#REF!,COLUMN(#REF!)+1,0)&amp;""</f>
        <v>#REF!</v>
      </c>
      <c r="F717" s="809"/>
      <c r="G717" s="813" t="e">
        <f>VLOOKUP($C702,#REF!,COLUMN(#REF!)+1,0)&amp;""</f>
        <v>#REF!</v>
      </c>
      <c r="H717" s="809"/>
      <c r="I717" s="813" t="e">
        <f>VLOOKUP($C702,#REF!,COLUMN(#REF!)+1,0)&amp;""</f>
        <v>#REF!</v>
      </c>
      <c r="J717" s="809"/>
      <c r="K717" s="814" t="e">
        <f>VLOOKUP($C702,#REF!,COLUMN(#REF!)+1,0)&amp;""</f>
        <v>#REF!</v>
      </c>
      <c r="L717" s="809"/>
      <c r="M717" s="814" t="e">
        <f>VLOOKUP($C702,#REF!,COLUMN(#REF!)+1,0)&amp;""</f>
        <v>#REF!</v>
      </c>
      <c r="N717" s="809"/>
      <c r="O717" s="814" t="e">
        <f>VLOOKUP($C702,#REF!,COLUMN(#REF!)+1,0)&amp;""</f>
        <v>#REF!</v>
      </c>
      <c r="P717" s="809"/>
      <c r="Q717" s="814" t="e">
        <f>VLOOKUP($C702,#REF!,COLUMN(#REF!)+1,0)&amp;""</f>
        <v>#REF!</v>
      </c>
      <c r="R717" s="809"/>
      <c r="S717" s="814" t="e">
        <f>VLOOKUP($C702,#REF!,COLUMN(#REF!)+1,0)&amp;""</f>
        <v>#REF!</v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 outlineLevel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810"/>
      <c r="M718" s="786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 outlineLevel="1">
      <c r="A719" s="807" t="s">
        <v>80</v>
      </c>
      <c r="B719" s="15" t="s">
        <v>55</v>
      </c>
      <c r="C719" s="822" t="e">
        <f>VLOOKUP($C702,#REF!,COLUMN(#REF!),0)&amp;""</f>
        <v>#REF!</v>
      </c>
      <c r="D719" s="806"/>
      <c r="E719" s="823" t="e">
        <f>VLOOKUP($C702,#REF!,COLUMN(#REF!),0)&amp;""</f>
        <v>#REF!</v>
      </c>
      <c r="F719" s="806"/>
      <c r="G719" s="823" t="e">
        <f>VLOOKUP($C702,#REF!,COLUMN(#REF!),0)&amp;""</f>
        <v>#REF!</v>
      </c>
      <c r="H719" s="806"/>
      <c r="I719" s="823" t="e">
        <f>VLOOKUP($C702,#REF!,COLUMN(#REF!),0)&amp;""</f>
        <v>#REF!</v>
      </c>
      <c r="J719" s="806"/>
      <c r="K719" s="824" t="e">
        <f>VLOOKUP($C702,#REF!,COLUMN(#REF!),0)&amp;""</f>
        <v>#REF!</v>
      </c>
      <c r="L719" s="806"/>
      <c r="M719" s="824" t="e">
        <f>VLOOKUP($C702,#REF!,COLUMN(#REF!),0)&amp;""</f>
        <v>#REF!</v>
      </c>
      <c r="N719" s="806"/>
      <c r="O719" s="824" t="e">
        <f>VLOOKUP($C702,#REF!,COLUMN(#REF!),0)&amp;""</f>
        <v>#REF!</v>
      </c>
      <c r="P719" s="806"/>
      <c r="Q719" s="824" t="e">
        <f>VLOOKUP($C702,#REF!,COLUMN(#REF!),0)&amp;""</f>
        <v>#REF!</v>
      </c>
      <c r="R719" s="806"/>
      <c r="S719" s="824" t="e">
        <f>VLOOKUP($C702,#REF!,COLUMN(#REF!),0)&amp;""</f>
        <v>#REF!</v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 outlineLevel="1">
      <c r="A720" s="807"/>
      <c r="B720" s="15" t="s">
        <v>58</v>
      </c>
      <c r="C720" s="825" t="str">
        <f>IFERROR(VLOOKUP(C719,#REF!,2,0),"")</f>
        <v/>
      </c>
      <c r="D720" s="809"/>
      <c r="E720" s="813" t="str">
        <f>IFERROR(VLOOKUP(E719,#REF!,2,0),"")</f>
        <v/>
      </c>
      <c r="F720" s="809"/>
      <c r="G720" s="813" t="str">
        <f>IFERROR(VLOOKUP(G719,#REF!,2,0),"")</f>
        <v/>
      </c>
      <c r="H720" s="809"/>
      <c r="I720" s="813" t="str">
        <f>IFERROR(VLOOKUP(I719,#REF!,2,0),"")</f>
        <v/>
      </c>
      <c r="J720" s="809"/>
      <c r="K720" s="814" t="str">
        <f>IFERROR(VLOOKUP(K719,#REF!,2,0),"")</f>
        <v/>
      </c>
      <c r="L720" s="809"/>
      <c r="M720" s="814" t="str">
        <f>IFERROR(VLOOKUP(M719,#REF!,2,0),"")</f>
        <v/>
      </c>
      <c r="N720" s="809"/>
      <c r="O720" s="814" t="str">
        <f>IFERROR(VLOOKUP(O719,#REF!,2,0),"")</f>
        <v/>
      </c>
      <c r="P720" s="809"/>
      <c r="Q720" s="814" t="str">
        <f>IFERROR(VLOOKUP(Q719,#REF!,2,0),"")</f>
        <v/>
      </c>
      <c r="R720" s="809"/>
      <c r="S720" s="814" t="str">
        <f>IFERROR(VLOOKUP(S719,#REF!,2,0),"")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 outlineLevel="1">
      <c r="A721" s="807"/>
      <c r="B721" s="15" t="s">
        <v>60</v>
      </c>
      <c r="C721" s="825" t="e">
        <f>VLOOKUP($C702,#REF!,COLUMN(#REF!)+1,0)&amp;""</f>
        <v>#REF!</v>
      </c>
      <c r="D721" s="809"/>
      <c r="E721" s="813" t="e">
        <f>VLOOKUP($C702,#REF!,COLUMN(#REF!)+1,0)&amp;""</f>
        <v>#REF!</v>
      </c>
      <c r="F721" s="809"/>
      <c r="G721" s="813" t="e">
        <f>VLOOKUP($C702,#REF!,COLUMN(#REF!)+1,0)&amp;""</f>
        <v>#REF!</v>
      </c>
      <c r="H721" s="809"/>
      <c r="I721" s="813" t="e">
        <f>VLOOKUP($C702,#REF!,COLUMN(#REF!)+1,0)&amp;""</f>
        <v>#REF!</v>
      </c>
      <c r="J721" s="809"/>
      <c r="K721" s="814" t="e">
        <f>VLOOKUP($C702,#REF!,COLUMN(#REF!)+1,0)&amp;""</f>
        <v>#REF!</v>
      </c>
      <c r="L721" s="809"/>
      <c r="M721" s="814" t="e">
        <f>VLOOKUP($C702,#REF!,COLUMN(#REF!)+1,0)&amp;""</f>
        <v>#REF!</v>
      </c>
      <c r="N721" s="809"/>
      <c r="O721" s="814" t="e">
        <f>VLOOKUP($C702,#REF!,COLUMN(#REF!)+1,0)&amp;""</f>
        <v>#REF!</v>
      </c>
      <c r="P721" s="809"/>
      <c r="Q721" s="814" t="e">
        <f>VLOOKUP($C702,#REF!,COLUMN(#REF!)+1,0)&amp;""</f>
        <v>#REF!</v>
      </c>
      <c r="R721" s="809"/>
      <c r="S721" s="814" t="e">
        <f>VLOOKUP($C702,#REF!,COLUMN(#REF!)+1,0)&amp;""</f>
        <v>#REF!</v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 outlineLevel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810"/>
      <c r="M722" s="786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 outlineLevel="1">
      <c r="A723" s="807" t="s">
        <v>87</v>
      </c>
      <c r="B723" s="15" t="s">
        <v>55</v>
      </c>
      <c r="C723" s="822" t="e">
        <f>VLOOKUP($C702,#REF!,COLUMN(#REF!),0)&amp;""</f>
        <v>#REF!</v>
      </c>
      <c r="D723" s="806"/>
      <c r="E723" s="823" t="e">
        <f>VLOOKUP($C702,#REF!,COLUMN(#REF!),0)&amp;""</f>
        <v>#REF!</v>
      </c>
      <c r="F723" s="806"/>
      <c r="G723" s="823" t="e">
        <f>VLOOKUP($C702,#REF!,COLUMN(#REF!),0)&amp;""</f>
        <v>#REF!</v>
      </c>
      <c r="H723" s="806"/>
      <c r="I723" s="823" t="e">
        <f>VLOOKUP($C702,#REF!,COLUMN(#REF!),0)&amp;""</f>
        <v>#REF!</v>
      </c>
      <c r="J723" s="806"/>
      <c r="K723" s="824" t="e">
        <f>VLOOKUP($C702,#REF!,COLUMN(#REF!),0)&amp;""</f>
        <v>#REF!</v>
      </c>
      <c r="L723" s="806"/>
      <c r="M723" s="824" t="e">
        <f>VLOOKUP($C702,#REF!,COLUMN(#REF!),0)&amp;""</f>
        <v>#REF!</v>
      </c>
      <c r="N723" s="806"/>
      <c r="O723" s="824" t="e">
        <f>VLOOKUP($C702,#REF!,COLUMN(#REF!),0)&amp;""</f>
        <v>#REF!</v>
      </c>
      <c r="P723" s="806"/>
      <c r="Q723" s="824" t="e">
        <f>VLOOKUP($C702,#REF!,COLUMN(#REF!),0)&amp;""</f>
        <v>#REF!</v>
      </c>
      <c r="R723" s="806"/>
      <c r="S723" s="824" t="e">
        <f>VLOOKUP($C702,#REF!,COLUMN(#REF!),0)&amp;""</f>
        <v>#REF!</v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 outlineLevel="1">
      <c r="A724" s="807"/>
      <c r="B724" s="15" t="s">
        <v>58</v>
      </c>
      <c r="C724" s="825" t="str">
        <f>IFERROR(VLOOKUP(C723,#REF!,2,0),"")</f>
        <v/>
      </c>
      <c r="D724" s="809"/>
      <c r="E724" s="813" t="str">
        <f>IFERROR(VLOOKUP(E723,#REF!,2,0),"")</f>
        <v/>
      </c>
      <c r="F724" s="809"/>
      <c r="G724" s="813" t="str">
        <f>IFERROR(VLOOKUP(G723,#REF!,2,0),"")</f>
        <v/>
      </c>
      <c r="H724" s="809"/>
      <c r="I724" s="813" t="str">
        <f>IFERROR(VLOOKUP(I723,#REF!,2,0),"")</f>
        <v/>
      </c>
      <c r="J724" s="809"/>
      <c r="K724" s="814" t="str">
        <f>IFERROR(VLOOKUP(K723,#REF!,2,0),"")</f>
        <v/>
      </c>
      <c r="L724" s="809"/>
      <c r="M724" s="814" t="str">
        <f>IFERROR(VLOOKUP(M723,#REF!,2,0),"")</f>
        <v/>
      </c>
      <c r="N724" s="809"/>
      <c r="O724" s="814" t="str">
        <f>IFERROR(VLOOKUP(O723,#REF!,2,0),"")</f>
        <v/>
      </c>
      <c r="P724" s="809"/>
      <c r="Q724" s="814" t="str">
        <f>IFERROR(VLOOKUP(Q723,#REF!,2,0),"")</f>
        <v/>
      </c>
      <c r="R724" s="809"/>
      <c r="S724" s="814" t="str">
        <f>IFERROR(VLOOKUP(S723,#REF!,2,0),"")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 outlineLevel="1">
      <c r="A725" s="807"/>
      <c r="B725" s="15" t="s">
        <v>60</v>
      </c>
      <c r="C725" s="825" t="e">
        <f>VLOOKUP($C702,#REF!,COLUMN(#REF!)+1,0)&amp;""</f>
        <v>#REF!</v>
      </c>
      <c r="D725" s="809"/>
      <c r="E725" s="813" t="e">
        <f>VLOOKUP($C702,#REF!,COLUMN(#REF!)+1,0)&amp;""</f>
        <v>#REF!</v>
      </c>
      <c r="F725" s="809"/>
      <c r="G725" s="813" t="e">
        <f>VLOOKUP($C702,#REF!,COLUMN(#REF!)+1,0)&amp;""</f>
        <v>#REF!</v>
      </c>
      <c r="H725" s="809"/>
      <c r="I725" s="813" t="e">
        <f>VLOOKUP($C702,#REF!,COLUMN(#REF!)+1,0)&amp;""</f>
        <v>#REF!</v>
      </c>
      <c r="J725" s="809"/>
      <c r="K725" s="814" t="e">
        <f>VLOOKUP($C702,#REF!,COLUMN(#REF!)+1,0)&amp;""</f>
        <v>#REF!</v>
      </c>
      <c r="L725" s="809"/>
      <c r="M725" s="814" t="e">
        <f>VLOOKUP($C702,#REF!,COLUMN(#REF!)+1,0)&amp;""</f>
        <v>#REF!</v>
      </c>
      <c r="N725" s="809"/>
      <c r="O725" s="814" t="e">
        <f>VLOOKUP($C702,#REF!,COLUMN(#REF!)+1,0)&amp;""</f>
        <v>#REF!</v>
      </c>
      <c r="P725" s="809"/>
      <c r="Q725" s="814" t="e">
        <f>VLOOKUP($C702,#REF!,COLUMN(#REF!)+1,0)&amp;""</f>
        <v>#REF!</v>
      </c>
      <c r="R725" s="809"/>
      <c r="S725" s="814" t="e">
        <f>VLOOKUP($C702,#REF!,COLUMN(#REF!)+1,0)&amp;""</f>
        <v>#REF!</v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 outlineLevel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810"/>
      <c r="M726" s="786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46082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46082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21.75">
      <c r="A2" s="23"/>
      <c r="B2" s="24"/>
      <c r="C2" s="862">
        <f>A1</f>
        <v>46082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4"/>
      <c r="U2" s="777">
        <f>C2</f>
        <v>46082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46083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46083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>国際実習Ⅱオリエンテーション（履修希望者）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618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301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>キャリアガイダンス・卒研オリエンテーション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619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301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>JIHS･NC合同就職説明会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U40" s="582" t="s">
        <v>620</v>
      </c>
      <c r="Z40" s="807" t="str">
        <f>A40</f>
        <v>３時限（13：30～15：00）</v>
      </c>
      <c r="AA40" s="768" t="s">
        <v>621</v>
      </c>
      <c r="AB40" s="768"/>
      <c r="AC40" s="768"/>
      <c r="AD40" s="768"/>
      <c r="AE40" s="768"/>
      <c r="AF40" s="857" t="s">
        <v>621</v>
      </c>
      <c r="AG40" s="857" t="s">
        <v>621</v>
      </c>
      <c r="AH40" s="857" t="s">
        <v>621</v>
      </c>
      <c r="AI40" s="768"/>
      <c r="AJ40" s="768"/>
      <c r="AK40" s="768"/>
      <c r="AL40" s="768"/>
      <c r="AM40" s="768"/>
      <c r="AN40" s="857" t="s">
        <v>621</v>
      </c>
      <c r="AO40" s="857" t="s">
        <v>621</v>
      </c>
      <c r="AP40" s="857" t="s">
        <v>621</v>
      </c>
      <c r="AQ40" s="857" t="s">
        <v>621</v>
      </c>
      <c r="AR40" s="857" t="s">
        <v>621</v>
      </c>
      <c r="AS40" s="857" t="s">
        <v>621</v>
      </c>
      <c r="AT40" s="857" t="s">
        <v>621</v>
      </c>
      <c r="AU40" s="857" t="s">
        <v>621</v>
      </c>
      <c r="AV40" s="857" t="s">
        <v>621</v>
      </c>
      <c r="AW40" s="857" t="s">
        <v>621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582"/>
      <c r="Z41" s="807"/>
      <c r="AA41" s="769"/>
      <c r="AB41" s="769"/>
      <c r="AC41" s="769"/>
      <c r="AD41" s="769"/>
      <c r="AE41" s="769"/>
      <c r="AF41" s="858"/>
      <c r="AG41" s="858"/>
      <c r="AH41" s="858"/>
      <c r="AI41" s="769"/>
      <c r="AJ41" s="769"/>
      <c r="AK41" s="769"/>
      <c r="AL41" s="769"/>
      <c r="AM41" s="769"/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101･201･202･301
(演習21～29)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582"/>
      <c r="Z42" s="807"/>
      <c r="AA42" s="769"/>
      <c r="AB42" s="769"/>
      <c r="AC42" s="769"/>
      <c r="AD42" s="769"/>
      <c r="AE42" s="769"/>
      <c r="AF42" s="858"/>
      <c r="AG42" s="858"/>
      <c r="AH42" s="858"/>
      <c r="AI42" s="769"/>
      <c r="AJ42" s="769"/>
      <c r="AK42" s="769"/>
      <c r="AL42" s="769"/>
      <c r="AM42" s="769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582"/>
      <c r="Z43" s="808"/>
      <c r="AA43" s="770"/>
      <c r="AB43" s="770"/>
      <c r="AC43" s="770"/>
      <c r="AD43" s="770"/>
      <c r="AE43" s="770"/>
      <c r="AF43" s="859"/>
      <c r="AG43" s="859"/>
      <c r="AH43" s="859"/>
      <c r="AI43" s="770"/>
      <c r="AJ43" s="770"/>
      <c r="AK43" s="770"/>
      <c r="AL43" s="770"/>
      <c r="AM43" s="770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JIHS･NC合同就職説明会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U44" s="582"/>
      <c r="Z44" s="807" t="str">
        <f>A44</f>
        <v>４時限（15：10～16：40）</v>
      </c>
      <c r="AA44" s="857" t="s">
        <v>621</v>
      </c>
      <c r="AB44" s="768"/>
      <c r="AC44" s="768"/>
      <c r="AD44" s="768"/>
      <c r="AE44" s="768"/>
      <c r="AF44" s="857" t="s">
        <v>621</v>
      </c>
      <c r="AG44" s="857" t="s">
        <v>621</v>
      </c>
      <c r="AH44" s="857" t="s">
        <v>621</v>
      </c>
      <c r="AI44" s="768"/>
      <c r="AJ44" s="768"/>
      <c r="AK44" s="768"/>
      <c r="AL44" s="768"/>
      <c r="AM44" s="768"/>
      <c r="AN44" s="857" t="s">
        <v>621</v>
      </c>
      <c r="AO44" s="857" t="s">
        <v>621</v>
      </c>
      <c r="AP44" s="857" t="s">
        <v>621</v>
      </c>
      <c r="AQ44" s="857" t="s">
        <v>621</v>
      </c>
      <c r="AR44" s="857" t="s">
        <v>621</v>
      </c>
      <c r="AS44" s="857" t="s">
        <v>621</v>
      </c>
      <c r="AT44" s="857" t="s">
        <v>621</v>
      </c>
      <c r="AU44" s="857" t="s">
        <v>621</v>
      </c>
      <c r="AV44" s="857" t="s">
        <v>621</v>
      </c>
      <c r="AW44" s="857" t="s">
        <v>621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582"/>
      <c r="Z45" s="807"/>
      <c r="AA45" s="858"/>
      <c r="AB45" s="769"/>
      <c r="AC45" s="769"/>
      <c r="AD45" s="769"/>
      <c r="AE45" s="769"/>
      <c r="AF45" s="858"/>
      <c r="AG45" s="858"/>
      <c r="AH45" s="858"/>
      <c r="AI45" s="769"/>
      <c r="AJ45" s="769"/>
      <c r="AK45" s="769"/>
      <c r="AL45" s="769"/>
      <c r="AM45" s="769"/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101･201･202･301
(演習21～29)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582"/>
      <c r="Z46" s="807"/>
      <c r="AA46" s="858"/>
      <c r="AB46" s="769"/>
      <c r="AC46" s="769"/>
      <c r="AD46" s="769"/>
      <c r="AE46" s="769"/>
      <c r="AF46" s="858"/>
      <c r="AG46" s="858"/>
      <c r="AH46" s="858"/>
      <c r="AI46" s="769"/>
      <c r="AJ46" s="769"/>
      <c r="AK46" s="769"/>
      <c r="AL46" s="769"/>
      <c r="AM46" s="769"/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582"/>
      <c r="Z47" s="808"/>
      <c r="AA47" s="859"/>
      <c r="AB47" s="770"/>
      <c r="AC47" s="770"/>
      <c r="AD47" s="770"/>
      <c r="AE47" s="770"/>
      <c r="AF47" s="859"/>
      <c r="AG47" s="859"/>
      <c r="AH47" s="859"/>
      <c r="AI47" s="770"/>
      <c r="AJ47" s="770"/>
      <c r="AK47" s="770"/>
      <c r="AL47" s="770"/>
      <c r="AM47" s="770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46084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46084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>統合・政策オリエンテーション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 t="s">
        <v>622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301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>統合・政策オリエンテーション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 t="s">
        <v>622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301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>JIHS･NC合同就職説明会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582" t="s">
        <v>620</v>
      </c>
      <c r="Z65" s="807" t="str">
        <f>A65</f>
        <v>３時限（13：30～15：00）</v>
      </c>
      <c r="AA65" s="857" t="s">
        <v>621</v>
      </c>
      <c r="AB65" s="857"/>
      <c r="AC65" s="857"/>
      <c r="AD65" s="857"/>
      <c r="AE65" s="857"/>
      <c r="AF65" s="857" t="s">
        <v>621</v>
      </c>
      <c r="AG65" s="857" t="s">
        <v>621</v>
      </c>
      <c r="AH65" s="857" t="s">
        <v>621</v>
      </c>
      <c r="AI65" s="857"/>
      <c r="AJ65" s="857"/>
      <c r="AK65" s="857"/>
      <c r="AL65" s="857"/>
      <c r="AM65" s="857"/>
      <c r="AN65" s="857" t="s">
        <v>621</v>
      </c>
      <c r="AO65" s="857" t="s">
        <v>621</v>
      </c>
      <c r="AP65" s="857" t="s">
        <v>621</v>
      </c>
      <c r="AQ65" s="857" t="s">
        <v>621</v>
      </c>
      <c r="AR65" s="857" t="s">
        <v>621</v>
      </c>
      <c r="AS65" s="857" t="s">
        <v>621</v>
      </c>
      <c r="AT65" s="857" t="s">
        <v>621</v>
      </c>
      <c r="AU65" s="857" t="s">
        <v>621</v>
      </c>
      <c r="AV65" s="857" t="s">
        <v>621</v>
      </c>
      <c r="AW65" s="857" t="s">
        <v>621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582"/>
      <c r="Z66" s="807"/>
      <c r="AA66" s="858"/>
      <c r="AB66" s="858"/>
      <c r="AC66" s="858"/>
      <c r="AD66" s="858"/>
      <c r="AE66" s="858"/>
      <c r="AF66" s="858"/>
      <c r="AG66" s="858"/>
      <c r="AH66" s="858"/>
      <c r="AI66" s="858"/>
      <c r="AJ66" s="858"/>
      <c r="AK66" s="858"/>
      <c r="AL66" s="858"/>
      <c r="AM66" s="858"/>
      <c r="AN66" s="858"/>
      <c r="AO66" s="858"/>
      <c r="AP66" s="858"/>
      <c r="AQ66" s="858"/>
      <c r="AR66" s="858"/>
      <c r="AS66" s="858"/>
      <c r="AT66" s="858"/>
      <c r="AU66" s="858"/>
      <c r="AV66" s="858"/>
      <c r="AW66" s="858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>101･201･202･301
(演習21～29)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582"/>
      <c r="Z67" s="807"/>
      <c r="AA67" s="858"/>
      <c r="AB67" s="858"/>
      <c r="AC67" s="858"/>
      <c r="AD67" s="858"/>
      <c r="AE67" s="858"/>
      <c r="AF67" s="858"/>
      <c r="AG67" s="858"/>
      <c r="AH67" s="858"/>
      <c r="AI67" s="858"/>
      <c r="AJ67" s="858"/>
      <c r="AK67" s="858"/>
      <c r="AL67" s="858"/>
      <c r="AM67" s="858"/>
      <c r="AN67" s="858"/>
      <c r="AO67" s="858"/>
      <c r="AP67" s="858"/>
      <c r="AQ67" s="858"/>
      <c r="AR67" s="858"/>
      <c r="AS67" s="858"/>
      <c r="AT67" s="858"/>
      <c r="AU67" s="858"/>
      <c r="AV67" s="858"/>
      <c r="AW67" s="858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582"/>
      <c r="Z68" s="808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JIHS･NC合同就職説明会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582"/>
      <c r="Z69" s="807" t="str">
        <f>A69</f>
        <v>４時限（15：10～16：40）</v>
      </c>
      <c r="AA69" s="857" t="s">
        <v>621</v>
      </c>
      <c r="AB69" s="857"/>
      <c r="AC69" s="857"/>
      <c r="AD69" s="857"/>
      <c r="AE69" s="857"/>
      <c r="AF69" s="857" t="s">
        <v>621</v>
      </c>
      <c r="AG69" s="857" t="s">
        <v>621</v>
      </c>
      <c r="AH69" s="857" t="s">
        <v>621</v>
      </c>
      <c r="AI69" s="857"/>
      <c r="AJ69" s="857"/>
      <c r="AK69" s="857"/>
      <c r="AL69" s="857"/>
      <c r="AM69" s="857"/>
      <c r="AN69" s="857" t="s">
        <v>621</v>
      </c>
      <c r="AO69" s="857" t="s">
        <v>621</v>
      </c>
      <c r="AP69" s="857" t="s">
        <v>621</v>
      </c>
      <c r="AQ69" s="857" t="s">
        <v>621</v>
      </c>
      <c r="AR69" s="857" t="s">
        <v>621</v>
      </c>
      <c r="AS69" s="857" t="s">
        <v>621</v>
      </c>
      <c r="AT69" s="857" t="s">
        <v>621</v>
      </c>
      <c r="AU69" s="857" t="s">
        <v>621</v>
      </c>
      <c r="AV69" s="857" t="s">
        <v>621</v>
      </c>
      <c r="AW69" s="857" t="s">
        <v>621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582"/>
      <c r="Z70" s="807"/>
      <c r="AA70" s="858"/>
      <c r="AB70" s="858"/>
      <c r="AC70" s="858"/>
      <c r="AD70" s="858"/>
      <c r="AE70" s="858"/>
      <c r="AF70" s="858"/>
      <c r="AG70" s="858"/>
      <c r="AH70" s="858"/>
      <c r="AI70" s="858"/>
      <c r="AJ70" s="858"/>
      <c r="AK70" s="858"/>
      <c r="AL70" s="858"/>
      <c r="AM70" s="858"/>
      <c r="AN70" s="858"/>
      <c r="AO70" s="858"/>
      <c r="AP70" s="858"/>
      <c r="AQ70" s="858"/>
      <c r="AR70" s="858"/>
      <c r="AS70" s="858"/>
      <c r="AT70" s="858"/>
      <c r="AU70" s="858"/>
      <c r="AV70" s="858"/>
      <c r="AW70" s="858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101･201･202･301
(演習21～29)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582"/>
      <c r="Z71" s="807"/>
      <c r="AA71" s="858"/>
      <c r="AB71" s="858"/>
      <c r="AC71" s="858"/>
      <c r="AD71" s="858"/>
      <c r="AE71" s="858"/>
      <c r="AF71" s="858"/>
      <c r="AG71" s="858"/>
      <c r="AH71" s="858"/>
      <c r="AI71" s="858"/>
      <c r="AJ71" s="858"/>
      <c r="AK71" s="858"/>
      <c r="AL71" s="858"/>
      <c r="AM71" s="858"/>
      <c r="AN71" s="858"/>
      <c r="AO71" s="858"/>
      <c r="AP71" s="858"/>
      <c r="AQ71" s="858"/>
      <c r="AR71" s="858"/>
      <c r="AS71" s="858"/>
      <c r="AT71" s="858"/>
      <c r="AU71" s="858"/>
      <c r="AV71" s="858"/>
      <c r="AW71" s="858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582"/>
      <c r="Z72" s="808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46085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46085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582" t="s">
        <v>620</v>
      </c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582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582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582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582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582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582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582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46086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46086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46087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46087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Ｍ･Ｄ論文発表会</v>
      </c>
      <c r="N128" s="794"/>
      <c r="O128" s="795" t="str">
        <f>VLOOKUP($C127,'2025年度(M2後期)'!$B$5:$N$207,COLUMN('2025年度(M2後期)'!$C$5),0)&amp;""</f>
        <v>Ｍ･Ｄ論文発表会</v>
      </c>
      <c r="P128" s="796"/>
      <c r="Q128" s="795" t="str">
        <f>VLOOKUP($C127,'2025年度(D1後期)'!$B$5:$N$207,COLUMN('2025年度(D1後期)'!$C$5),0)&amp;""</f>
        <v>Ｍ･Ｄ論文発表会</v>
      </c>
      <c r="R128" s="796"/>
      <c r="S128" s="806" t="str">
        <f>VLOOKUP($C127,'2025年度(D23後期)'!$B$5:$N$207,COLUMN('2025年度(D23後期)'!$C$5),0)&amp;""</f>
        <v>Ｍ･Ｄ論文発表会</v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 t="s">
        <v>623</v>
      </c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講堂</v>
      </c>
      <c r="N130" s="789"/>
      <c r="O130" s="790" t="str">
        <f>VLOOKUP($C127,'2025年度(M2後期)'!$B$5:$N$207,COLUMN('2025年度(M2後期)'!$C$5)+1,0)&amp;""</f>
        <v>講堂</v>
      </c>
      <c r="P130" s="789"/>
      <c r="Q130" s="790" t="str">
        <f>VLOOKUP($C127,'2025年度(D1後期)'!$B$5:$N$207,COLUMN('2025年度(D1後期)'!$C$5)+1,0)&amp;""</f>
        <v>講堂</v>
      </c>
      <c r="R130" s="789"/>
      <c r="S130" s="809" t="str">
        <f>VLOOKUP($C127,'2025年度(D23後期)'!$B$5:$N$207,COLUMN('2025年度(D23後期)'!$C$5)+1,0)&amp;""</f>
        <v>講堂</v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Ｍ･Ｄ論文発表会</v>
      </c>
      <c r="N132" s="796"/>
      <c r="O132" s="806" t="str">
        <f>VLOOKUP($C127,'2025年度(M2後期)'!$B$5:$N$207,COLUMN('2025年度(M2後期)'!$E$5),0)&amp;""</f>
        <v>Ｍ･Ｄ論文発表会</v>
      </c>
      <c r="P132" s="796"/>
      <c r="Q132" s="806" t="str">
        <f>VLOOKUP($C127,'2025年度(D1後期)'!$B$5:$N$207,COLUMN('2025年度(D1後期)'!$E$5),0)&amp;""</f>
        <v>Ｍ･Ｄ論文発表会</v>
      </c>
      <c r="R132" s="796"/>
      <c r="S132" s="806" t="str">
        <f>VLOOKUP($C127,'2025年度(D23後期)'!$B$5:$N$207,COLUMN('2025年度(D23後期)'!$E$5),0)&amp;""</f>
        <v>Ｍ･Ｄ論文発表会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 t="s">
        <v>623</v>
      </c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講堂</v>
      </c>
      <c r="N134" s="789"/>
      <c r="O134" s="809" t="str">
        <f>VLOOKUP($C127,'2025年度(M2後期)'!$B$5:$N$207,COLUMN('2025年度(M2後期)'!$E$5)+1,0)&amp;""</f>
        <v>講堂</v>
      </c>
      <c r="P134" s="789"/>
      <c r="Q134" s="809" t="str">
        <f>VLOOKUP($C127,'2025年度(D1後期)'!$B$5:$N$207,COLUMN('2025年度(D1後期)'!$E$5)+1,0)&amp;""</f>
        <v>講堂</v>
      </c>
      <c r="R134" s="789"/>
      <c r="S134" s="809" t="str">
        <f>VLOOKUP($C127,'2025年度(D23後期)'!$B$5:$N$207,COLUMN('2025年度(D23後期)'!$E$5)+1,0)&amp;""</f>
        <v>講堂</v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Ｍ･Ｄ論文発表会</v>
      </c>
      <c r="N140" s="806"/>
      <c r="O140" s="824" t="str">
        <f>VLOOKUP($C127,'2025年度(M2後期)'!$B$5:$N$207,COLUMN('2025年度(M2後期)'!$G$5),0)&amp;""</f>
        <v>Ｍ･Ｄ論文発表会</v>
      </c>
      <c r="P140" s="806"/>
      <c r="Q140" s="824" t="str">
        <f>VLOOKUP($C127,'2025年度(D1後期)'!$B$5:$N$207,COLUMN('2025年度(D1後期)'!$G$5),0)&amp;""</f>
        <v>Ｍ･Ｄ論文発表会</v>
      </c>
      <c r="R140" s="806"/>
      <c r="S140" s="824" t="str">
        <f>VLOOKUP($C127,'2025年度(D23後期)'!$B$5:$N$207,COLUMN('2025年度(D23後期)'!$G$5),0)&amp;""</f>
        <v>Ｍ･Ｄ論文発表会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 t="s">
        <v>623</v>
      </c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講堂</v>
      </c>
      <c r="N142" s="809"/>
      <c r="O142" s="814" t="str">
        <f>VLOOKUP($C127,'2025年度(M2後期)'!$B$5:$N$207,COLUMN('2025年度(M2後期)'!$G$5)+1,0)&amp;""</f>
        <v>講堂</v>
      </c>
      <c r="P142" s="809"/>
      <c r="Q142" s="814" t="str">
        <f>VLOOKUP($C127,'2025年度(D1後期)'!$B$5:$N$207,COLUMN('2025年度(D1後期)'!$G$5)+1,0)&amp;""</f>
        <v>講堂</v>
      </c>
      <c r="R142" s="809"/>
      <c r="S142" s="814" t="str">
        <f>VLOOKUP($C127,'2025年度(D23後期)'!$B$5:$N$207,COLUMN('2025年度(D23後期)'!$G$5)+1,0)&amp;""</f>
        <v>講堂</v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Ｍ研究計画発表会</v>
      </c>
      <c r="N144" s="806"/>
      <c r="O144" s="824" t="str">
        <f>VLOOKUP($C127,'2025年度(M2後期)'!$B$5:$N$207,COLUMN('2025年度(M2後期)'!$I$5),0)&amp;""</f>
        <v>Ｍ研究計画発表会</v>
      </c>
      <c r="P144" s="806"/>
      <c r="Q144" s="824" t="str">
        <f>VLOOKUP($C127,'2025年度(D1後期)'!$B$5:$N$207,COLUMN('2025年度(D1後期)'!$I$5),0)&amp;""</f>
        <v>Ｍ研究計画発表会</v>
      </c>
      <c r="R144" s="806"/>
      <c r="S144" s="824" t="str">
        <f>VLOOKUP($C127,'2025年度(D23後期)'!$B$5:$N$207,COLUMN('2025年度(D23後期)'!$I$5),0)&amp;""</f>
        <v>Ｍ研究計画発表会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46088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46088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46089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46089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46090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46090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46091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46091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46092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46092</v>
      </c>
      <c r="V252" s="772"/>
      <c r="W252" s="772"/>
      <c r="X252" s="772"/>
      <c r="Y252" s="77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46093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46093</v>
      </c>
      <c r="V277" s="772"/>
      <c r="W277" s="772"/>
      <c r="X277" s="772"/>
      <c r="Y277" s="77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46094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46094</v>
      </c>
      <c r="V302" s="772"/>
      <c r="W302" s="772"/>
      <c r="X302" s="772"/>
      <c r="Y302" s="77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607" t="s">
        <v>94</v>
      </c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 t="s">
        <v>139</v>
      </c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607" t="s">
        <v>141</v>
      </c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607" t="s">
        <v>139</v>
      </c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608" t="s">
        <v>69</v>
      </c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46095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46095</v>
      </c>
      <c r="V327" s="778"/>
      <c r="W327" s="778"/>
      <c r="X327" s="778"/>
      <c r="Y327" s="77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46096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46096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46097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46097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46098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46098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>卒業式リハーサル
14:00-16:40</v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 t="s">
        <v>624</v>
      </c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>講堂</v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>卒業式リハーサル
14:00-16:40</v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 t="s">
        <v>624</v>
      </c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>講堂</v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46099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46099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46100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46100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/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>卒業式</v>
      </c>
      <c r="J453" s="796"/>
      <c r="K453" s="806" t="str">
        <f>VLOOKUP($C452,'2025年度(助産後期)'!$B$5:$N$207,COLUMN('2025年度(助産後期)'!$C$5),0)&amp;""</f>
        <v>卒業式</v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 t="s">
        <v>625</v>
      </c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/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/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>卒業式</v>
      </c>
      <c r="J457" s="796"/>
      <c r="K457" s="806" t="str">
        <f>VLOOKUP($C452,'2025年度(助産後期)'!$B$5:$N$207,COLUMN('2025年度(助産後期)'!$E$5),0)&amp;""</f>
        <v>卒業式</v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 t="s">
        <v>625</v>
      </c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/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/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/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46101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46101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46102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46102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46103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46103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46104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46104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46105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46105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46106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46106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46107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46107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46108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46108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46109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46109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46110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46110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46111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46111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VLOOKUP($C727,'2025年度(4年後期)'!$B$5:$N$207,COLUMN('2025年度(4年後期)'!$C$5),0)&amp;""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VLOOKUP($C727,'2025年度(4年後期)'!$B$5:$N$207,COLUMN('2025年度(4年後期)'!$C$5)+1,0)&amp;""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VLOOKUP($C727,'2025年度(4年後期)'!$B$5:$N$207,COLUMN('2025年度(4年後期)'!$E$5),0)&amp;""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VLOOKUP($C727,'2025年度(4年後期)'!$B$5:$N$207,COLUMN('2025年度(4年後期)'!$E$5)+1,0)&amp;""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VLOOKUP($C727,'2025年度(4年後期)'!$B$5:$N$207,COLUMN('2025年度(4年後期)'!$G$5),0)&amp;""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VLOOKUP($C727,'2025年度(4年後期)'!$B$5:$N$207,COLUMN('2025年度(4年後期)'!$G$5)+1,0)&amp;""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VLOOKUP($C727,'2025年度(4年後期)'!$B$5:$N$207,COLUMN('2025年度(4年後期)'!$I$5),0)&amp;""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VLOOKUP($C727,'2025年度(4年後期)'!$B$5:$N$207,COLUMN('2025年度(4年後期)'!$I$5)+1,0)&amp;""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VLOOKUP($C727,'2025年度(4年後期)'!$B$5:$N$207,COLUMN('2025年度(4年後期)'!$K$5),0)&amp;""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VLOOKUP($C727,'2025年度(4年後期)'!$B$5:$N$207,COLUMN('2025年度(4年後期)'!$K$5)+1,0)&amp;""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49"/>
      <c r="B752" s="50"/>
      <c r="C752" s="938">
        <f>C727+1</f>
        <v>46112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35">
        <f>C752</f>
        <v>46112</v>
      </c>
      <c r="V752" s="936"/>
      <c r="W752" s="936"/>
      <c r="X752" s="936"/>
      <c r="Y752" s="936"/>
      <c r="Z752" s="93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VLOOKUP($C752,'2025年度(1年後期)'!$B$5:$N$208,COLUMN('2025年度(1年後期)'!$C$5),0)&amp;""</f>
        <v/>
      </c>
      <c r="D753" s="796"/>
      <c r="E753" s="795" t="str">
        <f>VLOOKUP($C752,'2025年度(2年後期)'!$B$5:$N$208,COLUMN('2025年度(2年後期)'!$C$5),0)&amp;""</f>
        <v/>
      </c>
      <c r="F753" s="796"/>
      <c r="G753" s="795" t="str">
        <f>VLOOKUP($C752,'2025年度(3年後期)'!$B$5:$N$208,COLUMN('2025年度(3年後期)'!$C$5),0)&amp;""</f>
        <v/>
      </c>
      <c r="H753" s="796"/>
      <c r="I753" s="795" t="str">
        <f>VLOOKUP($C752,'2025年度(4年後期)'!$B$5:$N$208,COLUMN('2025年度(4年後期)'!$C$5),0)&amp;""</f>
        <v/>
      </c>
      <c r="J753" s="796"/>
      <c r="K753" s="806" t="str">
        <f>VLOOKUP($C752,'2025年度(助産後期)'!$B$5:$N$208,COLUMN('2025年度(助産後期)'!$C$5),0)&amp;""</f>
        <v/>
      </c>
      <c r="L753" s="794"/>
      <c r="M753" s="793" t="str">
        <f>VLOOKUP($C752,'2025年度(M1後期)'!$B$5:$N$208,COLUMN('2025年度(M1後期)'!$C$5),0)&amp;""</f>
        <v/>
      </c>
      <c r="N753" s="794"/>
      <c r="O753" s="795" t="str">
        <f>VLOOKUP($C752,'2025年度(M2後期)'!$B$5:$N$208,COLUMN('2025年度(M2後期)'!$C$5),0)&amp;""</f>
        <v/>
      </c>
      <c r="P753" s="796"/>
      <c r="Q753" s="795" t="str">
        <f>VLOOKUP($C752,'2025年度(D1後期)'!$B$5:$N$208,COLUMN('2025年度(D1後期)'!$C$5),0)&amp;""</f>
        <v/>
      </c>
      <c r="R753" s="796"/>
      <c r="S753" s="806" t="str">
        <f>VLOOKUP($C752,'2025年度(D23後期)'!$B$5:$N$208,COLUMN('2025年度(D23後期)'!$C$5),0)&amp;""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933"/>
      <c r="AB753" s="933"/>
      <c r="AC753" s="933"/>
      <c r="AD753" s="933"/>
      <c r="AE753" s="933"/>
      <c r="AF753" s="933"/>
      <c r="AG753" s="933"/>
      <c r="AH753" s="933"/>
      <c r="AI753" s="933"/>
      <c r="AJ753" s="933"/>
      <c r="AK753" s="933"/>
      <c r="AL753" s="933"/>
      <c r="AM753" s="933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933"/>
      <c r="AX753" s="933"/>
      <c r="AY753" s="933"/>
      <c r="AZ753" s="933"/>
      <c r="BA753" s="933"/>
      <c r="BB753" s="933"/>
      <c r="BC753" s="933"/>
      <c r="BD753" s="933"/>
      <c r="BE753" s="933"/>
      <c r="BF753" s="933"/>
      <c r="BG753" s="768"/>
      <c r="BH753" s="768"/>
      <c r="BI753" s="933"/>
      <c r="BJ753" s="933"/>
      <c r="BK753" s="857"/>
      <c r="BL753" s="857"/>
      <c r="BM753" s="857"/>
      <c r="BN753" s="933"/>
      <c r="BO753" s="768"/>
      <c r="BP753" s="933"/>
      <c r="BQ753" s="933"/>
      <c r="BR753" s="933"/>
      <c r="BS753" s="933"/>
      <c r="BT753" s="933"/>
      <c r="BU753" s="933"/>
      <c r="BV753" s="933"/>
      <c r="BW753" s="933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769"/>
      <c r="BH754" s="769"/>
      <c r="BI754" s="933"/>
      <c r="BJ754" s="933"/>
      <c r="BK754" s="858"/>
      <c r="BL754" s="858"/>
      <c r="BM754" s="858"/>
      <c r="BN754" s="933"/>
      <c r="BO754" s="769"/>
      <c r="BP754" s="933"/>
      <c r="BQ754" s="933"/>
      <c r="BR754" s="933"/>
      <c r="BS754" s="933"/>
      <c r="BT754" s="933"/>
      <c r="BU754" s="933"/>
      <c r="BV754" s="933"/>
      <c r="BW754" s="933"/>
    </row>
    <row r="755" spans="1:75" ht="13.5" customHeight="1">
      <c r="A755" s="807"/>
      <c r="B755" s="15" t="s">
        <v>60</v>
      </c>
      <c r="C755" s="788" t="str">
        <f>VLOOKUP($C752,'2025年度(1年後期)'!$B$5:$N$208,COLUMN('2025年度(1年後期)'!$C$5)+1,0)&amp;""</f>
        <v/>
      </c>
      <c r="D755" s="789"/>
      <c r="E755" s="790" t="str">
        <f>VLOOKUP($C752,'2025年度(2年後期)'!$B$5:$N$208,COLUMN('2025年度(2年後期)'!$C$5)+1,0)&amp;""</f>
        <v/>
      </c>
      <c r="F755" s="789"/>
      <c r="G755" s="790" t="str">
        <f>VLOOKUP($C752,'2025年度(3年後期)'!$B$5:$N$208,COLUMN('2025年度(3年後期)'!$C$5)+1,0)&amp;""</f>
        <v/>
      </c>
      <c r="H755" s="789"/>
      <c r="I755" s="790" t="str">
        <f>VLOOKUP($C752,'2025年度(4年後期)'!$B$5:$N$208,COLUMN('2025年度(4年後期)'!$C$5)+1,0)&amp;""</f>
        <v/>
      </c>
      <c r="J755" s="789"/>
      <c r="K755" s="809" t="str">
        <f>VLOOKUP($C752,'2025年度(助産後期)'!$B$5:$N$208,COLUMN('2025年度(助産後期)'!$C$5)+1,0)&amp;""</f>
        <v/>
      </c>
      <c r="L755" s="811"/>
      <c r="M755" s="820" t="str">
        <f>VLOOKUP($C752,'2025年度(M1後期)'!$B$5:$N$208,COLUMN('2025年度(M1後期)'!$C$5)+1,0)&amp;""</f>
        <v/>
      </c>
      <c r="N755" s="789"/>
      <c r="O755" s="790" t="str">
        <f>VLOOKUP($C752,'2025年度(M2後期)'!$B$5:$N$208,COLUMN('2025年度(M2後期)'!$C$5)+1,0)&amp;""</f>
        <v/>
      </c>
      <c r="P755" s="789"/>
      <c r="Q755" s="790" t="str">
        <f>VLOOKUP($C752,'2025年度(D1後期)'!$B$5:$N$208,COLUMN('2025年度(D1後期)'!$C$5)+1,0)&amp;""</f>
        <v/>
      </c>
      <c r="R755" s="789"/>
      <c r="S755" s="809" t="str">
        <f>VLOOKUP($C752,'2025年度(D23後期)'!$B$5:$N$208,COLUMN('2025年度(D23後期)'!$C$5)+1,0)&amp;""</f>
        <v/>
      </c>
      <c r="T755" s="789"/>
      <c r="U755" s="25"/>
      <c r="Z755" s="807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769"/>
      <c r="BH755" s="769"/>
      <c r="BI755" s="933"/>
      <c r="BJ755" s="933"/>
      <c r="BK755" s="858"/>
      <c r="BL755" s="858"/>
      <c r="BM755" s="858"/>
      <c r="BN755" s="933"/>
      <c r="BO755" s="769"/>
      <c r="BP755" s="933"/>
      <c r="BQ755" s="933"/>
      <c r="BR755" s="933"/>
      <c r="BS755" s="933"/>
      <c r="BT755" s="933"/>
      <c r="BU755" s="933"/>
      <c r="BV755" s="933"/>
      <c r="BW755" s="933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933"/>
      <c r="AB756" s="933"/>
      <c r="AC756" s="933"/>
      <c r="AD756" s="933"/>
      <c r="AE756" s="933"/>
      <c r="AF756" s="933"/>
      <c r="AG756" s="933"/>
      <c r="AH756" s="933"/>
      <c r="AI756" s="933"/>
      <c r="AJ756" s="933"/>
      <c r="AK756" s="933"/>
      <c r="AL756" s="933"/>
      <c r="AM756" s="933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933"/>
      <c r="AX756" s="933"/>
      <c r="AY756" s="933"/>
      <c r="AZ756" s="933"/>
      <c r="BA756" s="933"/>
      <c r="BB756" s="933"/>
      <c r="BC756" s="933"/>
      <c r="BD756" s="933"/>
      <c r="BE756" s="933"/>
      <c r="BF756" s="933"/>
      <c r="BG756" s="770"/>
      <c r="BH756" s="770"/>
      <c r="BI756" s="933"/>
      <c r="BJ756" s="933"/>
      <c r="BK756" s="859"/>
      <c r="BL756" s="859"/>
      <c r="BM756" s="859"/>
      <c r="BN756" s="933"/>
      <c r="BO756" s="770"/>
      <c r="BP756" s="933"/>
      <c r="BQ756" s="933"/>
      <c r="BR756" s="933"/>
      <c r="BS756" s="933"/>
      <c r="BT756" s="933"/>
      <c r="BU756" s="933"/>
      <c r="BV756" s="933"/>
      <c r="BW756" s="933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VLOOKUP($C752,'2025年度(1年後期)'!$B$5:$N$208,COLUMN('2025年度(1年後期)'!$E$5),0)&amp;""</f>
        <v/>
      </c>
      <c r="D757" s="796"/>
      <c r="E757" s="795" t="str">
        <f>VLOOKUP($C752,'2025年度(2年後期)'!$B$5:$N$208,COLUMN('2025年度(2年後期)'!$E$5),0)&amp;""</f>
        <v/>
      </c>
      <c r="F757" s="796"/>
      <c r="G757" s="795" t="str">
        <f>VLOOKUP($C752,'2025年度(3年後期)'!$B$5:$N$208,COLUMN('2025年度(3年後期)'!$E$5),0)&amp;""</f>
        <v/>
      </c>
      <c r="H757" s="796"/>
      <c r="I757" s="795" t="str">
        <f>VLOOKUP($C752,'2025年度(4年後期)'!$B$5:$N$208,COLUMN('2025年度(4年後期)'!$E$5),0)&amp;""</f>
        <v/>
      </c>
      <c r="J757" s="796"/>
      <c r="K757" s="806" t="str">
        <f>VLOOKUP($C752,'2025年度(助産後期)'!$B$5:$N$208,COLUMN('2025年度(助産後期)'!$E$5),0)&amp;""</f>
        <v/>
      </c>
      <c r="L757" s="794"/>
      <c r="M757" s="805" t="str">
        <f>VLOOKUP($C752,'2025年度(M1後期)'!$B$5:$N$208,COLUMN('2025年度(M1後期)'!$E$5),0)&amp;""</f>
        <v/>
      </c>
      <c r="N757" s="796"/>
      <c r="O757" s="806" t="str">
        <f>VLOOKUP($C752,'2025年度(M2後期)'!$B$5:$N$208,COLUMN('2025年度(M2後期)'!$E$5),0)&amp;""</f>
        <v/>
      </c>
      <c r="P757" s="796"/>
      <c r="Q757" s="806" t="str">
        <f>VLOOKUP($C752,'2025年度(D1後期)'!$B$5:$N$208,COLUMN('2025年度(D1後期)'!$E$5),0)&amp;""</f>
        <v/>
      </c>
      <c r="R757" s="796"/>
      <c r="S757" s="806" t="str">
        <f>VLOOKUP($C752,'2025年度(D23後期)'!$B$5:$N$208,COLUMN('2025年度(D23後期)'!$E$5),0)&amp;""</f>
        <v/>
      </c>
      <c r="T757" s="796"/>
      <c r="U757" s="21"/>
      <c r="Z757" s="818" t="str">
        <f>A757</f>
        <v>２時限（11：00～12：30）</v>
      </c>
      <c r="AA757" s="933"/>
      <c r="AB757" s="933"/>
      <c r="AC757" s="933"/>
      <c r="AD757" s="933"/>
      <c r="AE757" s="933"/>
      <c r="AF757" s="933"/>
      <c r="AG757" s="933"/>
      <c r="AH757" s="933"/>
      <c r="AI757" s="933"/>
      <c r="AJ757" s="933"/>
      <c r="AK757" s="933"/>
      <c r="AL757" s="933"/>
      <c r="AM757" s="933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933"/>
      <c r="AX757" s="933"/>
      <c r="AY757" s="933"/>
      <c r="AZ757" s="933"/>
      <c r="BA757" s="933"/>
      <c r="BB757" s="933"/>
      <c r="BC757" s="933"/>
      <c r="BD757" s="933"/>
      <c r="BE757" s="933"/>
      <c r="BF757" s="933"/>
      <c r="BG757" s="768"/>
      <c r="BH757" s="768"/>
      <c r="BI757" s="933"/>
      <c r="BJ757" s="933"/>
      <c r="BK757" s="857"/>
      <c r="BL757" s="857"/>
      <c r="BM757" s="857"/>
      <c r="BN757" s="933"/>
      <c r="BO757" s="768"/>
      <c r="BP757" s="933"/>
      <c r="BQ757" s="933"/>
      <c r="BR757" s="933"/>
      <c r="BS757" s="933"/>
      <c r="BT757" s="933"/>
      <c r="BU757" s="933"/>
      <c r="BV757" s="933"/>
      <c r="BW757" s="933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769"/>
      <c r="BH758" s="769"/>
      <c r="BI758" s="933"/>
      <c r="BJ758" s="933"/>
      <c r="BK758" s="858"/>
      <c r="BL758" s="858"/>
      <c r="BM758" s="858"/>
      <c r="BN758" s="933"/>
      <c r="BO758" s="769"/>
      <c r="BP758" s="933"/>
      <c r="BQ758" s="933"/>
      <c r="BR758" s="933"/>
      <c r="BS758" s="933"/>
      <c r="BT758" s="933"/>
      <c r="BU758" s="933"/>
      <c r="BV758" s="933"/>
      <c r="BW758" s="933"/>
    </row>
    <row r="759" spans="1:75" ht="13.5" customHeight="1">
      <c r="A759" s="807"/>
      <c r="B759" s="15" t="s">
        <v>60</v>
      </c>
      <c r="C759" s="788" t="str">
        <f>VLOOKUP($C752,'2025年度(1年後期)'!$B$5:$N$208,COLUMN('2025年度(1年後期)'!$E$5)+1,0)&amp;""</f>
        <v/>
      </c>
      <c r="D759" s="789"/>
      <c r="E759" s="790" t="str">
        <f>VLOOKUP($C752,'2025年度(2年後期)'!$B$5:$N$208,COLUMN('2025年度(2年後期)'!$E$5)+1,0)&amp;""</f>
        <v/>
      </c>
      <c r="F759" s="789"/>
      <c r="G759" s="790" t="str">
        <f>VLOOKUP($C752,'2025年度(3年後期)'!$B$5:$N$208,COLUMN('2025年度(3年後期)'!$E$5)+1,0)&amp;""</f>
        <v/>
      </c>
      <c r="H759" s="789"/>
      <c r="I759" s="790" t="str">
        <f>VLOOKUP($C752,'2025年度(4年後期)'!$B$5:$N$208,COLUMN('2025年度(4年後期)'!$E$5)+1,0)&amp;""</f>
        <v/>
      </c>
      <c r="J759" s="789"/>
      <c r="K759" s="809" t="str">
        <f>VLOOKUP($C752,'2025年度(助産後期)'!$B$5:$N$208,COLUMN('2025年度(助産後期)'!$E$5)+1,0)&amp;""</f>
        <v/>
      </c>
      <c r="L759" s="811"/>
      <c r="M759" s="788" t="str">
        <f>VLOOKUP($C752,'2025年度(M1後期)'!$B$5:$N$208,COLUMN('2025年度(M1後期)'!$E$5)+1,0)&amp;""</f>
        <v/>
      </c>
      <c r="N759" s="789"/>
      <c r="O759" s="809" t="str">
        <f>VLOOKUP($C752,'2025年度(M2後期)'!$B$5:$N$208,COLUMN('2025年度(M2後期)'!$E$5)+1,0)&amp;""</f>
        <v/>
      </c>
      <c r="P759" s="789"/>
      <c r="Q759" s="809" t="str">
        <f>VLOOKUP($C752,'2025年度(D1後期)'!$B$5:$N$208,COLUMN('2025年度(D1後期)'!$E$5)+1,0)&amp;""</f>
        <v/>
      </c>
      <c r="R759" s="789"/>
      <c r="S759" s="809" t="str">
        <f>VLOOKUP($C752,'2025年度(D23後期)'!$B$5:$N$208,COLUMN('2025年度(D23後期)'!$E$5)+1,0)&amp;""</f>
        <v/>
      </c>
      <c r="T759" s="789"/>
      <c r="U759" s="21"/>
      <c r="Z759" s="807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769"/>
      <c r="BH759" s="769"/>
      <c r="BI759" s="933"/>
      <c r="BJ759" s="933"/>
      <c r="BK759" s="858"/>
      <c r="BL759" s="858"/>
      <c r="BM759" s="858"/>
      <c r="BN759" s="933"/>
      <c r="BO759" s="769"/>
      <c r="BP759" s="933"/>
      <c r="BQ759" s="933"/>
      <c r="BR759" s="933"/>
      <c r="BS759" s="933"/>
      <c r="BT759" s="933"/>
      <c r="BU759" s="933"/>
      <c r="BV759" s="933"/>
      <c r="BW759" s="933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933"/>
      <c r="AB760" s="933"/>
      <c r="AC760" s="933"/>
      <c r="AD760" s="933"/>
      <c r="AE760" s="933"/>
      <c r="AF760" s="933"/>
      <c r="AG760" s="933"/>
      <c r="AH760" s="933"/>
      <c r="AI760" s="933"/>
      <c r="AJ760" s="933"/>
      <c r="AK760" s="933"/>
      <c r="AL760" s="933"/>
      <c r="AM760" s="933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933"/>
      <c r="AX760" s="933"/>
      <c r="AY760" s="933"/>
      <c r="AZ760" s="933"/>
      <c r="BA760" s="933"/>
      <c r="BB760" s="933"/>
      <c r="BC760" s="933"/>
      <c r="BD760" s="933"/>
      <c r="BE760" s="933"/>
      <c r="BF760" s="933"/>
      <c r="BG760" s="770"/>
      <c r="BH760" s="770"/>
      <c r="BI760" s="933"/>
      <c r="BJ760" s="933"/>
      <c r="BK760" s="859"/>
      <c r="BL760" s="859"/>
      <c r="BM760" s="859"/>
      <c r="BN760" s="933"/>
      <c r="BO760" s="770"/>
      <c r="BP760" s="933"/>
      <c r="BQ760" s="933"/>
      <c r="BR760" s="933"/>
      <c r="BS760" s="933"/>
      <c r="BT760" s="933"/>
      <c r="BU760" s="933"/>
      <c r="BV760" s="933"/>
      <c r="BW760" s="933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933"/>
      <c r="AB761" s="933"/>
      <c r="AC761" s="933"/>
      <c r="AD761" s="933"/>
      <c r="AE761" s="933"/>
      <c r="AF761" s="933"/>
      <c r="AG761" s="933"/>
      <c r="AH761" s="933"/>
      <c r="AI761" s="933"/>
      <c r="AJ761" s="933"/>
      <c r="AK761" s="933"/>
      <c r="AL761" s="933"/>
      <c r="AM761" s="933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933"/>
      <c r="AX761" s="933"/>
      <c r="AY761" s="933"/>
      <c r="AZ761" s="933"/>
      <c r="BA761" s="933"/>
      <c r="BB761" s="933"/>
      <c r="BC761" s="933"/>
      <c r="BD761" s="933"/>
      <c r="BE761" s="933"/>
      <c r="BF761" s="933"/>
      <c r="BG761" s="768"/>
      <c r="BH761" s="768"/>
      <c r="BI761" s="933"/>
      <c r="BJ761" s="933"/>
      <c r="BK761" s="857"/>
      <c r="BL761" s="857"/>
      <c r="BM761" s="857"/>
      <c r="BN761" s="933"/>
      <c r="BO761" s="768"/>
      <c r="BP761" s="933"/>
      <c r="BQ761" s="933"/>
      <c r="BR761" s="933"/>
      <c r="BS761" s="933"/>
      <c r="BT761" s="933"/>
      <c r="BU761" s="933"/>
      <c r="BV761" s="933"/>
      <c r="BW761" s="933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769"/>
      <c r="BH762" s="769"/>
      <c r="BI762" s="933"/>
      <c r="BJ762" s="933"/>
      <c r="BK762" s="858"/>
      <c r="BL762" s="858"/>
      <c r="BM762" s="858"/>
      <c r="BN762" s="933"/>
      <c r="BO762" s="769"/>
      <c r="BP762" s="933"/>
      <c r="BQ762" s="933"/>
      <c r="BR762" s="933"/>
      <c r="BS762" s="933"/>
      <c r="BT762" s="933"/>
      <c r="BU762" s="933"/>
      <c r="BV762" s="933"/>
      <c r="BW762" s="933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769"/>
      <c r="BH763" s="769"/>
      <c r="BI763" s="933"/>
      <c r="BJ763" s="933"/>
      <c r="BK763" s="858"/>
      <c r="BL763" s="858"/>
      <c r="BM763" s="858"/>
      <c r="BN763" s="933"/>
      <c r="BO763" s="769"/>
      <c r="BP763" s="933"/>
      <c r="BQ763" s="933"/>
      <c r="BR763" s="933"/>
      <c r="BS763" s="933"/>
      <c r="BT763" s="933"/>
      <c r="BU763" s="933"/>
      <c r="BV763" s="933"/>
      <c r="BW763" s="933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933"/>
      <c r="AB764" s="933"/>
      <c r="AC764" s="933"/>
      <c r="AD764" s="933"/>
      <c r="AE764" s="933"/>
      <c r="AF764" s="933"/>
      <c r="AG764" s="933"/>
      <c r="AH764" s="933"/>
      <c r="AI764" s="933"/>
      <c r="AJ764" s="933"/>
      <c r="AK764" s="933"/>
      <c r="AL764" s="933"/>
      <c r="AM764" s="933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933"/>
      <c r="AX764" s="933"/>
      <c r="AY764" s="933"/>
      <c r="AZ764" s="933"/>
      <c r="BA764" s="933"/>
      <c r="BB764" s="933"/>
      <c r="BC764" s="933"/>
      <c r="BD764" s="933"/>
      <c r="BE764" s="933"/>
      <c r="BF764" s="933"/>
      <c r="BG764" s="770"/>
      <c r="BH764" s="770"/>
      <c r="BI764" s="933"/>
      <c r="BJ764" s="933"/>
      <c r="BK764" s="859"/>
      <c r="BL764" s="859"/>
      <c r="BM764" s="859"/>
      <c r="BN764" s="933"/>
      <c r="BO764" s="770"/>
      <c r="BP764" s="933"/>
      <c r="BQ764" s="933"/>
      <c r="BR764" s="933"/>
      <c r="BS764" s="933"/>
      <c r="BT764" s="933"/>
      <c r="BU764" s="933"/>
      <c r="BV764" s="933"/>
      <c r="BW764" s="933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VLOOKUP($C752,'2025年度(1年後期)'!$B$5:$N$208,COLUMN('2025年度(1年後期)'!$G$5),0)&amp;""</f>
        <v/>
      </c>
      <c r="D765" s="806"/>
      <c r="E765" s="823" t="str">
        <f>VLOOKUP($C752,'2025年度(2年後期)'!$B$5:$N$208,COLUMN('2025年度(2年後期)'!$G$5),0)&amp;""</f>
        <v/>
      </c>
      <c r="F765" s="806"/>
      <c r="G765" s="823" t="str">
        <f>VLOOKUP($C752,'2025年度(3年後期)'!$B$5:$N$208,COLUMN('2025年度(3年後期)'!$G$5),0)&amp;""</f>
        <v/>
      </c>
      <c r="H765" s="806"/>
      <c r="I765" s="823" t="str">
        <f>VLOOKUP($C752,'2025年度(4年後期)'!$B$5:$N$208,COLUMN('2025年度(4年後期)'!$G$5),0)&amp;""</f>
        <v/>
      </c>
      <c r="J765" s="806"/>
      <c r="K765" s="824" t="str">
        <f>VLOOKUP($C752,'2025年度(助産後期)'!$B$5:$N$208,COLUMN('2025年度(助産後期)'!$G$5),0)&amp;""</f>
        <v/>
      </c>
      <c r="L765" s="824"/>
      <c r="M765" s="822" t="str">
        <f>VLOOKUP($C752,'2025年度(M1後期)'!$B$5:$N$208,COLUMN('2025年度(M1後期)'!$G$5),0)&amp;""</f>
        <v/>
      </c>
      <c r="N765" s="806"/>
      <c r="O765" s="824" t="str">
        <f>VLOOKUP($C752,'2025年度(M2後期)'!$B$5:$N$208,COLUMN('2025年度(M2後期)'!$G$5),0)&amp;""</f>
        <v/>
      </c>
      <c r="P765" s="806"/>
      <c r="Q765" s="824" t="str">
        <f>VLOOKUP($C752,'2025年度(D1後期)'!$B$5:$N$208,COLUMN('2025年度(D1後期)'!$G$5),0)&amp;""</f>
        <v/>
      </c>
      <c r="R765" s="806"/>
      <c r="S765" s="824" t="str">
        <f>VLOOKUP($C752,'2025年度(D23後期)'!$B$5:$N$208,COLUMN('2025年度(D23後期)'!$G$5),0)&amp;""</f>
        <v/>
      </c>
      <c r="T765" s="806"/>
      <c r="U765" s="21"/>
      <c r="Z765" s="818" t="str">
        <f>A765</f>
        <v>３時限（13：30～15：00）</v>
      </c>
      <c r="AA765" s="933"/>
      <c r="AB765" s="933"/>
      <c r="AC765" s="933"/>
      <c r="AD765" s="933"/>
      <c r="AE765" s="933"/>
      <c r="AF765" s="933"/>
      <c r="AG765" s="933"/>
      <c r="AH765" s="933"/>
      <c r="AI765" s="933"/>
      <c r="AJ765" s="933"/>
      <c r="AK765" s="933"/>
      <c r="AL765" s="933"/>
      <c r="AM765" s="933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933"/>
      <c r="AX765" s="933"/>
      <c r="AY765" s="933"/>
      <c r="AZ765" s="933"/>
      <c r="BA765" s="933"/>
      <c r="BB765" s="933"/>
      <c r="BC765" s="933"/>
      <c r="BD765" s="933"/>
      <c r="BE765" s="933"/>
      <c r="BF765" s="933"/>
      <c r="BG765" s="768"/>
      <c r="BH765" s="768"/>
      <c r="BI765" s="933"/>
      <c r="BJ765" s="933"/>
      <c r="BK765" s="857"/>
      <c r="BL765" s="857"/>
      <c r="BM765" s="857"/>
      <c r="BN765" s="933"/>
      <c r="BO765" s="768"/>
      <c r="BP765" s="933"/>
      <c r="BQ765" s="933"/>
      <c r="BR765" s="933"/>
      <c r="BS765" s="933"/>
      <c r="BT765" s="933"/>
      <c r="BU765" s="933"/>
      <c r="BV765" s="933"/>
      <c r="BW765" s="933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769"/>
      <c r="BH766" s="769"/>
      <c r="BI766" s="933"/>
      <c r="BJ766" s="933"/>
      <c r="BK766" s="858"/>
      <c r="BL766" s="858"/>
      <c r="BM766" s="858"/>
      <c r="BN766" s="933"/>
      <c r="BO766" s="769"/>
      <c r="BP766" s="933"/>
      <c r="BQ766" s="933"/>
      <c r="BR766" s="933"/>
      <c r="BS766" s="933"/>
      <c r="BT766" s="933"/>
      <c r="BU766" s="933"/>
      <c r="BV766" s="933"/>
      <c r="BW766" s="933"/>
    </row>
    <row r="767" spans="1:75" ht="13.5" customHeight="1">
      <c r="A767" s="807"/>
      <c r="B767" s="15" t="s">
        <v>60</v>
      </c>
      <c r="C767" s="825" t="str">
        <f>VLOOKUP($C752,'2025年度(1年後期)'!$B$5:$N$208,COLUMN('2025年度(1年後期)'!$G$5)+1,0)&amp;""</f>
        <v/>
      </c>
      <c r="D767" s="809"/>
      <c r="E767" s="813" t="str">
        <f>VLOOKUP($C752,'2025年度(2年後期)'!$B$5:$N$208,COLUMN('2025年度(2年後期)'!$G$5)+1,0)&amp;""</f>
        <v/>
      </c>
      <c r="F767" s="809"/>
      <c r="G767" s="813" t="str">
        <f>VLOOKUP($C752,'2025年度(3年後期)'!$B$5:$N$208,COLUMN('2025年度(3年後期)'!$G$5)+1,0)&amp;""</f>
        <v/>
      </c>
      <c r="H767" s="809"/>
      <c r="I767" s="813" t="str">
        <f>VLOOKUP($C752,'2025年度(4年後期)'!$B$5:$N$208,COLUMN('2025年度(4年後期)'!$G$5)+1,0)&amp;""</f>
        <v/>
      </c>
      <c r="J767" s="809"/>
      <c r="K767" s="814" t="str">
        <f>VLOOKUP($C752,'2025年度(助産後期)'!$B$5:$N$208,COLUMN('2025年度(助産後期)'!$G$5)+1,0)&amp;""</f>
        <v/>
      </c>
      <c r="L767" s="814"/>
      <c r="M767" s="825" t="str">
        <f>VLOOKUP($C752,'2025年度(M1後期)'!$B$5:$N$208,COLUMN('2025年度(M1後期)'!$G$5)+1,0)&amp;""</f>
        <v/>
      </c>
      <c r="N767" s="809"/>
      <c r="O767" s="814" t="str">
        <f>VLOOKUP($C752,'2025年度(M2後期)'!$B$5:$N$208,COLUMN('2025年度(M2後期)'!$G$5)+1,0)&amp;""</f>
        <v/>
      </c>
      <c r="P767" s="809"/>
      <c r="Q767" s="814" t="str">
        <f>VLOOKUP($C752,'2025年度(D1後期)'!$B$5:$N$208,COLUMN('2025年度(D1後期)'!$G$5)+1,0)&amp;""</f>
        <v/>
      </c>
      <c r="R767" s="809"/>
      <c r="S767" s="814" t="str">
        <f>VLOOKUP($C752,'2025年度(D23後期)'!$B$5:$N$208,COLUMN('2025年度(D23後期)'!$G$5)+1,0)&amp;""</f>
        <v/>
      </c>
      <c r="T767" s="809"/>
      <c r="U767" s="21"/>
      <c r="Z767" s="807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769"/>
      <c r="BH767" s="769"/>
      <c r="BI767" s="933"/>
      <c r="BJ767" s="933"/>
      <c r="BK767" s="858"/>
      <c r="BL767" s="858"/>
      <c r="BM767" s="858"/>
      <c r="BN767" s="933"/>
      <c r="BO767" s="769"/>
      <c r="BP767" s="933"/>
      <c r="BQ767" s="933"/>
      <c r="BR767" s="933"/>
      <c r="BS767" s="933"/>
      <c r="BT767" s="933"/>
      <c r="BU767" s="933"/>
      <c r="BV767" s="933"/>
      <c r="BW767" s="933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933"/>
      <c r="AB768" s="933"/>
      <c r="AC768" s="933"/>
      <c r="AD768" s="933"/>
      <c r="AE768" s="933"/>
      <c r="AF768" s="933"/>
      <c r="AG768" s="933"/>
      <c r="AH768" s="933"/>
      <c r="AI768" s="933"/>
      <c r="AJ768" s="933"/>
      <c r="AK768" s="933"/>
      <c r="AL768" s="933"/>
      <c r="AM768" s="933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933"/>
      <c r="AX768" s="933"/>
      <c r="AY768" s="933"/>
      <c r="AZ768" s="933"/>
      <c r="BA768" s="933"/>
      <c r="BB768" s="933"/>
      <c r="BC768" s="933"/>
      <c r="BD768" s="933"/>
      <c r="BE768" s="933"/>
      <c r="BF768" s="933"/>
      <c r="BG768" s="770"/>
      <c r="BH768" s="770"/>
      <c r="BI768" s="933"/>
      <c r="BJ768" s="933"/>
      <c r="BK768" s="859"/>
      <c r="BL768" s="859"/>
      <c r="BM768" s="859"/>
      <c r="BN768" s="933"/>
      <c r="BO768" s="770"/>
      <c r="BP768" s="933"/>
      <c r="BQ768" s="933"/>
      <c r="BR768" s="933"/>
      <c r="BS768" s="933"/>
      <c r="BT768" s="933"/>
      <c r="BU768" s="933"/>
      <c r="BV768" s="933"/>
      <c r="BW768" s="933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VLOOKUP($C752,'2025年度(1年後期)'!$B$5:$N$208,COLUMN('2025年度(1年後期)'!$I$5),0)&amp;""</f>
        <v/>
      </c>
      <c r="D769" s="806"/>
      <c r="E769" s="823" t="str">
        <f>VLOOKUP($C752,'2025年度(2年後期)'!$B$5:$N$208,COLUMN('2025年度(2年後期)'!$I$5),0)&amp;""</f>
        <v/>
      </c>
      <c r="F769" s="806"/>
      <c r="G769" s="823" t="str">
        <f>VLOOKUP($C752,'2025年度(3年後期)'!$B$5:$N$208,COLUMN('2025年度(3年後期)'!$I$5),0)&amp;""</f>
        <v/>
      </c>
      <c r="H769" s="806"/>
      <c r="I769" s="823" t="str">
        <f>VLOOKUP($C752,'2025年度(4年後期)'!$B$5:$N$208,COLUMN('2025年度(4年後期)'!$I$5),0)&amp;""</f>
        <v/>
      </c>
      <c r="J769" s="806"/>
      <c r="K769" s="824" t="str">
        <f>VLOOKUP($C752,'2025年度(助産後期)'!$B$5:$N$208,COLUMN('2025年度(助産後期)'!$I$5),0)&amp;""</f>
        <v/>
      </c>
      <c r="L769" s="824"/>
      <c r="M769" s="822" t="str">
        <f>VLOOKUP($C752,'2025年度(M1後期)'!$B$5:$N$208,COLUMN('2025年度(M1後期)'!$I$5),0)&amp;""</f>
        <v/>
      </c>
      <c r="N769" s="806"/>
      <c r="O769" s="824" t="str">
        <f>VLOOKUP($C752,'2025年度(M2後期)'!$B$5:$N$208,COLUMN('2025年度(M2後期)'!$I$5),0)&amp;""</f>
        <v/>
      </c>
      <c r="P769" s="806"/>
      <c r="Q769" s="824" t="str">
        <f>VLOOKUP($C752,'2025年度(D1後期)'!$B$5:$N$208,COLUMN('2025年度(D1後期)'!$I$5),0)&amp;""</f>
        <v/>
      </c>
      <c r="R769" s="806"/>
      <c r="S769" s="824" t="str">
        <f>VLOOKUP($C752,'2025年度(D23後期)'!$B$5:$N$208,COLUMN('2025年度(D23後期)'!$I$5),0)&amp;""</f>
        <v/>
      </c>
      <c r="T769" s="806"/>
      <c r="U769" s="21"/>
      <c r="Z769" s="818" t="str">
        <f>A769</f>
        <v>４時限（15：10～16：40）</v>
      </c>
      <c r="AA769" s="933"/>
      <c r="AB769" s="933"/>
      <c r="AC769" s="933"/>
      <c r="AD769" s="933"/>
      <c r="AE769" s="933"/>
      <c r="AF769" s="933"/>
      <c r="AG769" s="933"/>
      <c r="AH769" s="933"/>
      <c r="AI769" s="933"/>
      <c r="AJ769" s="933"/>
      <c r="AK769" s="933"/>
      <c r="AL769" s="933"/>
      <c r="AM769" s="933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933"/>
      <c r="AX769" s="933"/>
      <c r="AY769" s="933"/>
      <c r="AZ769" s="933"/>
      <c r="BA769" s="933"/>
      <c r="BB769" s="933"/>
      <c r="BC769" s="933"/>
      <c r="BD769" s="933"/>
      <c r="BE769" s="933"/>
      <c r="BF769" s="933"/>
      <c r="BG769" s="768"/>
      <c r="BH769" s="768"/>
      <c r="BI769" s="933"/>
      <c r="BJ769" s="933"/>
      <c r="BK769" s="857"/>
      <c r="BL769" s="857"/>
      <c r="BM769" s="857"/>
      <c r="BN769" s="933"/>
      <c r="BO769" s="768"/>
      <c r="BP769" s="933"/>
      <c r="BQ769" s="933"/>
      <c r="BR769" s="933"/>
      <c r="BS769" s="933"/>
      <c r="BT769" s="933"/>
      <c r="BU769" s="933"/>
      <c r="BV769" s="933"/>
      <c r="BW769" s="933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769"/>
      <c r="BH770" s="769"/>
      <c r="BI770" s="933"/>
      <c r="BJ770" s="933"/>
      <c r="BK770" s="858"/>
      <c r="BL770" s="858"/>
      <c r="BM770" s="858"/>
      <c r="BN770" s="933"/>
      <c r="BO770" s="769"/>
      <c r="BP770" s="933"/>
      <c r="BQ770" s="933"/>
      <c r="BR770" s="933"/>
      <c r="BS770" s="933"/>
      <c r="BT770" s="933"/>
      <c r="BU770" s="933"/>
      <c r="BV770" s="933"/>
      <c r="BW770" s="933"/>
    </row>
    <row r="771" spans="1:75" ht="13.5" customHeight="1">
      <c r="A771" s="807"/>
      <c r="B771" s="15" t="s">
        <v>60</v>
      </c>
      <c r="C771" s="825" t="str">
        <f>VLOOKUP($C752,'2025年度(1年後期)'!$B$5:$N$208,COLUMN('2025年度(1年後期)'!$I$5)+1,0)&amp;""</f>
        <v/>
      </c>
      <c r="D771" s="809"/>
      <c r="E771" s="813" t="str">
        <f>VLOOKUP($C752,'2025年度(2年後期)'!$B$5:$N$208,COLUMN('2025年度(2年後期)'!$I$5)+1,0)&amp;""</f>
        <v/>
      </c>
      <c r="F771" s="809"/>
      <c r="G771" s="813" t="str">
        <f>VLOOKUP($C752,'2025年度(3年後期)'!$B$5:$N$208,COLUMN('2025年度(3年後期)'!$I$5)+1,0)&amp;""</f>
        <v/>
      </c>
      <c r="H771" s="809"/>
      <c r="I771" s="813" t="str">
        <f>VLOOKUP($C752,'2025年度(4年後期)'!$B$5:$N$208,COLUMN('2025年度(4年後期)'!$I$5)+1,0)&amp;""</f>
        <v/>
      </c>
      <c r="J771" s="809"/>
      <c r="K771" s="814" t="str">
        <f>VLOOKUP($C752,'2025年度(助産後期)'!$B$5:$N$208,COLUMN('2025年度(助産後期)'!$I$5)+1,0)&amp;""</f>
        <v/>
      </c>
      <c r="L771" s="814"/>
      <c r="M771" s="825" t="str">
        <f>VLOOKUP($C752,'2025年度(M1後期)'!$B$5:$N$208,COLUMN('2025年度(M1後期)'!$I$5)+1,0)&amp;""</f>
        <v/>
      </c>
      <c r="N771" s="809"/>
      <c r="O771" s="814" t="str">
        <f>VLOOKUP($C752,'2025年度(M2後期)'!$B$5:$N$208,COLUMN('2025年度(M2後期)'!$I$5)+1,0)&amp;""</f>
        <v/>
      </c>
      <c r="P771" s="809"/>
      <c r="Q771" s="814" t="str">
        <f>VLOOKUP($C752,'2025年度(D1後期)'!$B$5:$N$208,COLUMN('2025年度(D1後期)'!$I$5)+1,0)&amp;""</f>
        <v/>
      </c>
      <c r="R771" s="809"/>
      <c r="S771" s="814" t="str">
        <f>VLOOKUP($C752,'2025年度(D23後期)'!$B$5:$N$208,COLUMN('2025年度(D23後期)'!$I$5)+1,0)&amp;""</f>
        <v/>
      </c>
      <c r="T771" s="809"/>
      <c r="U771" s="21"/>
      <c r="Z771" s="807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769"/>
      <c r="BH771" s="769"/>
      <c r="BI771" s="933"/>
      <c r="BJ771" s="933"/>
      <c r="BK771" s="858"/>
      <c r="BL771" s="858"/>
      <c r="BM771" s="858"/>
      <c r="BN771" s="933"/>
      <c r="BO771" s="769"/>
      <c r="BP771" s="933"/>
      <c r="BQ771" s="933"/>
      <c r="BR771" s="933"/>
      <c r="BS771" s="933"/>
      <c r="BT771" s="933"/>
      <c r="BU771" s="933"/>
      <c r="BV771" s="933"/>
      <c r="BW771" s="933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933"/>
      <c r="AB772" s="933"/>
      <c r="AC772" s="933"/>
      <c r="AD772" s="933"/>
      <c r="AE772" s="933"/>
      <c r="AF772" s="933"/>
      <c r="AG772" s="933"/>
      <c r="AH772" s="933"/>
      <c r="AI772" s="933"/>
      <c r="AJ772" s="933"/>
      <c r="AK772" s="933"/>
      <c r="AL772" s="933"/>
      <c r="AM772" s="933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933"/>
      <c r="AX772" s="933"/>
      <c r="AY772" s="933"/>
      <c r="AZ772" s="933"/>
      <c r="BA772" s="933"/>
      <c r="BB772" s="933"/>
      <c r="BC772" s="933"/>
      <c r="BD772" s="933"/>
      <c r="BE772" s="933"/>
      <c r="BF772" s="933"/>
      <c r="BG772" s="770"/>
      <c r="BH772" s="770"/>
      <c r="BI772" s="933"/>
      <c r="BJ772" s="933"/>
      <c r="BK772" s="859"/>
      <c r="BL772" s="859"/>
      <c r="BM772" s="859"/>
      <c r="BN772" s="933"/>
      <c r="BO772" s="770"/>
      <c r="BP772" s="933"/>
      <c r="BQ772" s="933"/>
      <c r="BR772" s="933"/>
      <c r="BS772" s="933"/>
      <c r="BT772" s="933"/>
      <c r="BU772" s="933"/>
      <c r="BV772" s="933"/>
      <c r="BW772" s="933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VLOOKUP($C752,'2025年度(1年後期)'!$B$5:$N$208,COLUMN('2025年度(1年後期)'!$K$5),0)&amp;""</f>
        <v/>
      </c>
      <c r="D773" s="806"/>
      <c r="E773" s="823" t="str">
        <f>VLOOKUP($C752,'2025年度(2年後期)'!$B$5:$N$208,COLUMN('2025年度(2年後期)'!$K$5),0)&amp;""</f>
        <v/>
      </c>
      <c r="F773" s="806"/>
      <c r="G773" s="823" t="str">
        <f>VLOOKUP($C752,'2025年度(3年後期)'!$B$5:$N$208,COLUMN('2025年度(3年後期)'!$K$5),0)&amp;""</f>
        <v/>
      </c>
      <c r="H773" s="806"/>
      <c r="I773" s="823" t="str">
        <f>VLOOKUP($C752,'2025年度(4年後期)'!$B$5:$N$208,COLUMN('2025年度(4年後期)'!$K$5),0)&amp;""</f>
        <v/>
      </c>
      <c r="J773" s="806"/>
      <c r="K773" s="824" t="str">
        <f>VLOOKUP($C752,'2025年度(助産後期)'!$B$5:$N$208,COLUMN('2025年度(助産後期)'!$K$5),0)&amp;""</f>
        <v/>
      </c>
      <c r="L773" s="824"/>
      <c r="M773" s="822" t="str">
        <f>VLOOKUP($C752,'2025年度(M1後期)'!$B$5:$N$208,COLUMN('2025年度(M1後期)'!$K$5),0)&amp;""</f>
        <v/>
      </c>
      <c r="N773" s="806"/>
      <c r="O773" s="824" t="str">
        <f>VLOOKUP($C752,'2025年度(M2後期)'!$B$5:$N$208,COLUMN('2025年度(M2後期)'!$K$5),0)&amp;""</f>
        <v/>
      </c>
      <c r="P773" s="806"/>
      <c r="Q773" s="824" t="str">
        <f>VLOOKUP($C752,'2025年度(D1後期)'!$B$5:$N$208,COLUMN('2025年度(D1後期)'!$K$5),0)&amp;""</f>
        <v/>
      </c>
      <c r="R773" s="806"/>
      <c r="S773" s="824" t="str">
        <f>VLOOKUP($C752,'2025年度(D23後期)'!$B$5:$N$208,COLUMN('2025年度(D23後期)'!$K$5),0)&amp;""</f>
        <v/>
      </c>
      <c r="T773" s="806"/>
      <c r="U773" s="21"/>
      <c r="Z773" s="818" t="str">
        <f>A773</f>
        <v>５時限（16：50～18：20）</v>
      </c>
      <c r="AA773" s="933"/>
      <c r="AB773" s="933"/>
      <c r="AC773" s="933"/>
      <c r="AD773" s="933"/>
      <c r="AE773" s="933"/>
      <c r="AF773" s="933"/>
      <c r="AG773" s="933"/>
      <c r="AH773" s="933"/>
      <c r="AI773" s="933"/>
      <c r="AJ773" s="933"/>
      <c r="AK773" s="933"/>
      <c r="AL773" s="933"/>
      <c r="AM773" s="933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933"/>
      <c r="AX773" s="933"/>
      <c r="AY773" s="933"/>
      <c r="AZ773" s="933"/>
      <c r="BA773" s="933"/>
      <c r="BB773" s="933"/>
      <c r="BC773" s="933"/>
      <c r="BD773" s="933"/>
      <c r="BE773" s="933"/>
      <c r="BF773" s="933"/>
      <c r="BG773" s="768"/>
      <c r="BH773" s="768"/>
      <c r="BI773" s="933"/>
      <c r="BJ773" s="933"/>
      <c r="BK773" s="857"/>
      <c r="BL773" s="857"/>
      <c r="BM773" s="857"/>
      <c r="BN773" s="933"/>
      <c r="BO773" s="768"/>
      <c r="BP773" s="933"/>
      <c r="BQ773" s="933"/>
      <c r="BR773" s="933"/>
      <c r="BS773" s="933"/>
      <c r="BT773" s="933"/>
      <c r="BU773" s="933"/>
      <c r="BV773" s="933"/>
      <c r="BW773" s="933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769"/>
      <c r="BH774" s="769"/>
      <c r="BI774" s="933"/>
      <c r="BJ774" s="933"/>
      <c r="BK774" s="858"/>
      <c r="BL774" s="858"/>
      <c r="BM774" s="858"/>
      <c r="BN774" s="933"/>
      <c r="BO774" s="769"/>
      <c r="BP774" s="933"/>
      <c r="BQ774" s="933"/>
      <c r="BR774" s="933"/>
      <c r="BS774" s="933"/>
      <c r="BT774" s="933"/>
      <c r="BU774" s="933"/>
      <c r="BV774" s="933"/>
      <c r="BW774" s="933"/>
    </row>
    <row r="775" spans="1:75" ht="13.5" customHeight="1">
      <c r="A775" s="807"/>
      <c r="B775" s="15" t="s">
        <v>60</v>
      </c>
      <c r="C775" s="825" t="str">
        <f>VLOOKUP($C752,'2025年度(1年後期)'!$B$5:$N$208,COLUMN('2025年度(1年後期)'!$K$5)+1,0)&amp;""</f>
        <v/>
      </c>
      <c r="D775" s="809"/>
      <c r="E775" s="813" t="str">
        <f>VLOOKUP($C752,'2025年度(2年後期)'!$B$5:$N$208,COLUMN('2025年度(2年後期)'!$K$5)+1,0)&amp;""</f>
        <v/>
      </c>
      <c r="F775" s="809"/>
      <c r="G775" s="813" t="str">
        <f>VLOOKUP($C752,'2025年度(3年後期)'!$B$5:$N$208,COLUMN('2025年度(3年後期)'!$K$5)+1,0)&amp;""</f>
        <v/>
      </c>
      <c r="H775" s="809"/>
      <c r="I775" s="813" t="str">
        <f>VLOOKUP($C752,'2025年度(4年後期)'!$B$5:$N$208,COLUMN('2025年度(4年後期)'!$K$5)+1,0)&amp;""</f>
        <v/>
      </c>
      <c r="J775" s="809"/>
      <c r="K775" s="814" t="str">
        <f>VLOOKUP($C752,'2025年度(助産後期)'!$B$5:$N$208,COLUMN('2025年度(助産後期)'!$K$5)+1,0)&amp;""</f>
        <v/>
      </c>
      <c r="L775" s="814"/>
      <c r="M775" s="825" t="str">
        <f>VLOOKUP($C752,'2025年度(M1後期)'!$B$5:$N$208,COLUMN('2025年度(M1後期)'!$K$5)+1,0)&amp;""</f>
        <v/>
      </c>
      <c r="N775" s="809"/>
      <c r="O775" s="814" t="str">
        <f>VLOOKUP($C752,'2025年度(M1後期)'!$B$5:$N$208,COLUMN('2025年度(M1後期)'!$K$5)+1,0)&amp;""</f>
        <v/>
      </c>
      <c r="P775" s="809"/>
      <c r="Q775" s="814" t="str">
        <f>VLOOKUP($C752,'2025年度(D1後期)'!$B$5:$N$208,COLUMN('2025年度(D1後期)'!$K$5)+1,0)&amp;""</f>
        <v/>
      </c>
      <c r="R775" s="809"/>
      <c r="S775" s="814" t="str">
        <f>VLOOKUP($C752,'2025年度(D23後期)'!$B$5:$N$208,COLUMN('2025年度(D23後期)'!$K$5)+1,0)&amp;""</f>
        <v/>
      </c>
      <c r="T775" s="809"/>
      <c r="U775" s="21"/>
      <c r="Z775" s="807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769"/>
      <c r="BH775" s="769"/>
      <c r="BI775" s="933"/>
      <c r="BJ775" s="933"/>
      <c r="BK775" s="858"/>
      <c r="BL775" s="858"/>
      <c r="BM775" s="858"/>
      <c r="BN775" s="933"/>
      <c r="BO775" s="769"/>
      <c r="BP775" s="933"/>
      <c r="BQ775" s="933"/>
      <c r="BR775" s="933"/>
      <c r="BS775" s="933"/>
      <c r="BT775" s="933"/>
      <c r="BU775" s="933"/>
      <c r="BV775" s="933"/>
      <c r="BW775" s="933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933"/>
      <c r="AB776" s="933"/>
      <c r="AC776" s="933"/>
      <c r="AD776" s="933"/>
      <c r="AE776" s="933"/>
      <c r="AF776" s="933"/>
      <c r="AG776" s="933"/>
      <c r="AH776" s="933"/>
      <c r="AI776" s="933"/>
      <c r="AJ776" s="933"/>
      <c r="AK776" s="933"/>
      <c r="AL776" s="933"/>
      <c r="AM776" s="933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933"/>
      <c r="AX776" s="933"/>
      <c r="AY776" s="933"/>
      <c r="AZ776" s="933"/>
      <c r="BA776" s="933"/>
      <c r="BB776" s="933"/>
      <c r="BC776" s="933"/>
      <c r="BD776" s="933"/>
      <c r="BE776" s="933"/>
      <c r="BF776" s="933"/>
      <c r="BG776" s="770"/>
      <c r="BH776" s="770"/>
      <c r="BI776" s="933"/>
      <c r="BJ776" s="933"/>
      <c r="BK776" s="859"/>
      <c r="BL776" s="859"/>
      <c r="BM776" s="859"/>
      <c r="BN776" s="933"/>
      <c r="BO776" s="770"/>
      <c r="BP776" s="933"/>
      <c r="BQ776" s="933"/>
      <c r="BR776" s="933"/>
      <c r="BS776" s="933"/>
      <c r="BT776" s="933"/>
      <c r="BU776" s="933"/>
      <c r="BV776" s="933"/>
      <c r="BW776" s="93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45" t="s">
        <v>631</v>
      </c>
      <c r="F40" s="57" t="s">
        <v>632</v>
      </c>
      <c r="G40" s="945" t="s">
        <v>631</v>
      </c>
      <c r="H40" s="57" t="s">
        <v>633</v>
      </c>
      <c r="I40" s="945" t="s">
        <v>631</v>
      </c>
      <c r="J40" s="57" t="s">
        <v>634</v>
      </c>
      <c r="K40" s="945" t="s">
        <v>631</v>
      </c>
      <c r="L40" s="57" t="s">
        <v>635</v>
      </c>
      <c r="M40" s="945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6"/>
      <c r="F41" s="59" t="s">
        <v>638</v>
      </c>
      <c r="G41" s="946"/>
      <c r="H41" s="59" t="s">
        <v>639</v>
      </c>
      <c r="I41" s="946"/>
      <c r="J41" s="59" t="s">
        <v>640</v>
      </c>
      <c r="K41" s="946"/>
      <c r="L41" s="59" t="s">
        <v>641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807</v>
      </c>
      <c r="F76" s="521" t="s">
        <v>791</v>
      </c>
      <c r="G76" s="586" t="s">
        <v>807</v>
      </c>
      <c r="H76" s="521" t="s">
        <v>791</v>
      </c>
      <c r="I76" s="586" t="s">
        <v>807</v>
      </c>
      <c r="J76" s="521" t="s">
        <v>791</v>
      </c>
      <c r="K76" s="586" t="s">
        <v>807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809</v>
      </c>
      <c r="F78" s="102" t="s">
        <v>791</v>
      </c>
      <c r="G78" s="486" t="s">
        <v>809</v>
      </c>
      <c r="H78" s="102" t="s">
        <v>791</v>
      </c>
      <c r="I78" s="104"/>
      <c r="J78" s="102" t="s">
        <v>791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56" t="s">
        <v>628</v>
      </c>
      <c r="C5" s="958" t="s">
        <v>629</v>
      </c>
      <c r="D5" s="272"/>
      <c r="E5" s="57" t="s">
        <v>630</v>
      </c>
      <c r="F5" s="939" t="s">
        <v>631</v>
      </c>
      <c r="G5" s="57" t="s">
        <v>632</v>
      </c>
      <c r="H5" s="939" t="s">
        <v>631</v>
      </c>
      <c r="I5" s="273" t="s">
        <v>633</v>
      </c>
      <c r="J5" s="947" t="s">
        <v>631</v>
      </c>
      <c r="K5" s="273" t="s">
        <v>634</v>
      </c>
      <c r="L5" s="947" t="s">
        <v>631</v>
      </c>
      <c r="M5" s="273" t="s">
        <v>635</v>
      </c>
      <c r="N5" s="947" t="s">
        <v>631</v>
      </c>
      <c r="O5" s="274" t="s">
        <v>636</v>
      </c>
    </row>
    <row r="6" spans="2:19" ht="18" customHeight="1" thickBot="1">
      <c r="B6" s="957"/>
      <c r="C6" s="959"/>
      <c r="D6" s="275"/>
      <c r="E6" s="59" t="s">
        <v>637</v>
      </c>
      <c r="F6" s="940"/>
      <c r="G6" s="59" t="s">
        <v>638</v>
      </c>
      <c r="H6" s="940"/>
      <c r="I6" s="276" t="s">
        <v>639</v>
      </c>
      <c r="J6" s="948"/>
      <c r="K6" s="276" t="s">
        <v>640</v>
      </c>
      <c r="L6" s="948"/>
      <c r="M6" s="276" t="s">
        <v>641</v>
      </c>
      <c r="N6" s="948"/>
      <c r="O6" s="277"/>
    </row>
    <row r="7" spans="2:19" ht="36" customHeight="1">
      <c r="B7" s="949">
        <v>45931</v>
      </c>
      <c r="C7" s="951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3">
        <v>1</v>
      </c>
      <c r="R7" s="266" t="s">
        <v>643</v>
      </c>
      <c r="S7" s="266" t="s">
        <v>644</v>
      </c>
    </row>
    <row r="8" spans="2:19" ht="36" customHeight="1">
      <c r="B8" s="950"/>
      <c r="C8" s="952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3"/>
      <c r="R8" s="253" t="s">
        <v>833</v>
      </c>
      <c r="S8" s="253">
        <f>COUNTIF($D$7:$L$208,R8&amp;"*")</f>
        <v>7</v>
      </c>
    </row>
    <row r="9" spans="2:19" ht="36" customHeight="1">
      <c r="B9" s="954">
        <f>B7+1</f>
        <v>45932</v>
      </c>
      <c r="C9" s="955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3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50"/>
      <c r="C10" s="952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3"/>
      <c r="R10" s="253" t="s">
        <v>838</v>
      </c>
      <c r="S10" s="253">
        <f>COUNTIF($D$7:$N$390,R10&amp;"*")</f>
        <v>0</v>
      </c>
    </row>
    <row r="11" spans="2:19" ht="36" customHeight="1">
      <c r="B11" s="954">
        <f>B9+1</f>
        <v>45933</v>
      </c>
      <c r="C11" s="955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3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50"/>
      <c r="C12" s="952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3"/>
      <c r="R12" s="253" t="s">
        <v>840</v>
      </c>
      <c r="S12" s="253">
        <f t="shared" si="0"/>
        <v>7</v>
      </c>
    </row>
    <row r="13" spans="2:19" ht="36" customHeight="1">
      <c r="B13" s="960">
        <f>B11+1</f>
        <v>45934</v>
      </c>
      <c r="C13" s="962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3"/>
      <c r="R13" s="253" t="s">
        <v>841</v>
      </c>
      <c r="S13" s="253">
        <f t="shared" si="0"/>
        <v>8</v>
      </c>
    </row>
    <row r="14" spans="2:19" ht="36" customHeight="1">
      <c r="B14" s="961"/>
      <c r="C14" s="963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3"/>
      <c r="R14" s="253" t="s">
        <v>842</v>
      </c>
      <c r="S14" s="253">
        <f t="shared" si="0"/>
        <v>6</v>
      </c>
    </row>
    <row r="15" spans="2:19" ht="36" customHeight="1">
      <c r="B15" s="960">
        <f>B13+1</f>
        <v>45935</v>
      </c>
      <c r="C15" s="962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3"/>
      <c r="R15" s="256" t="s">
        <v>843</v>
      </c>
      <c r="S15" s="253">
        <f t="shared" si="0"/>
        <v>8</v>
      </c>
    </row>
    <row r="16" spans="2:19" ht="36" customHeight="1">
      <c r="B16" s="961"/>
      <c r="C16" s="963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3"/>
      <c r="R16" s="253" t="s">
        <v>844</v>
      </c>
      <c r="S16" s="253">
        <f t="shared" si="0"/>
        <v>0</v>
      </c>
    </row>
    <row r="17" spans="2:20" ht="36" customHeight="1">
      <c r="B17" s="954">
        <f>B15+1</f>
        <v>45936</v>
      </c>
      <c r="C17" s="955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3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50"/>
      <c r="C18" s="952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3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54">
        <f>B17+1</f>
        <v>45937</v>
      </c>
      <c r="C19" s="955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3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50"/>
      <c r="C20" s="952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3"/>
      <c r="R20" s="256" t="s">
        <v>848</v>
      </c>
      <c r="S20" s="253">
        <f t="shared" si="6"/>
        <v>0</v>
      </c>
    </row>
    <row r="21" spans="2:20" ht="36" customHeight="1">
      <c r="B21" s="954">
        <f>B19+1</f>
        <v>45938</v>
      </c>
      <c r="C21" s="955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3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50"/>
      <c r="C22" s="952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3"/>
      <c r="R22" s="256" t="s">
        <v>850</v>
      </c>
      <c r="S22" s="253">
        <f t="shared" si="6"/>
        <v>0</v>
      </c>
    </row>
    <row r="23" spans="2:20" ht="36" customHeight="1">
      <c r="B23" s="954">
        <f>B21+1</f>
        <v>45939</v>
      </c>
      <c r="C23" s="955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3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50"/>
      <c r="C24" s="952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3"/>
      <c r="R24" s="256" t="s">
        <v>852</v>
      </c>
      <c r="S24" s="253">
        <f t="shared" si="6"/>
        <v>0</v>
      </c>
    </row>
    <row r="25" spans="2:20" ht="36" customHeight="1">
      <c r="B25" s="954">
        <f>B23+1</f>
        <v>45940</v>
      </c>
      <c r="C25" s="955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3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50"/>
      <c r="C26" s="952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3"/>
      <c r="R26" s="256" t="s">
        <v>490</v>
      </c>
      <c r="S26" s="253">
        <f t="shared" si="6"/>
        <v>3</v>
      </c>
    </row>
    <row r="27" spans="2:20" ht="36" customHeight="1">
      <c r="B27" s="960">
        <f>B25+1</f>
        <v>45941</v>
      </c>
      <c r="C27" s="962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3"/>
      <c r="R27" s="256" t="s">
        <v>856</v>
      </c>
      <c r="S27" s="253">
        <f t="shared" si="6"/>
        <v>103</v>
      </c>
    </row>
    <row r="28" spans="2:20" ht="36" customHeight="1">
      <c r="B28" s="961"/>
      <c r="C28" s="963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3"/>
      <c r="R28" s="256" t="s">
        <v>857</v>
      </c>
      <c r="S28" s="253">
        <f t="shared" si="6"/>
        <v>44</v>
      </c>
    </row>
    <row r="29" spans="2:20" ht="36" customHeight="1">
      <c r="B29" s="960">
        <f>B27+1</f>
        <v>45942</v>
      </c>
      <c r="C29" s="962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3"/>
    </row>
    <row r="30" spans="2:20" ht="36" customHeight="1">
      <c r="B30" s="961"/>
      <c r="C30" s="963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3"/>
    </row>
    <row r="31" spans="2:20" ht="36" customHeight="1">
      <c r="B31" s="960">
        <f>B29+1</f>
        <v>45943</v>
      </c>
      <c r="C31" s="962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3"/>
    </row>
    <row r="32" spans="2:20" ht="36" customHeight="1">
      <c r="B32" s="961"/>
      <c r="C32" s="963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3"/>
    </row>
    <row r="33" spans="2:16" ht="36" customHeight="1">
      <c r="B33" s="954">
        <f>B31+1</f>
        <v>45944</v>
      </c>
      <c r="C33" s="955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3">
        <f>P25+1</f>
        <v>9</v>
      </c>
    </row>
    <row r="34" spans="2:16" ht="36" customHeight="1">
      <c r="B34" s="950"/>
      <c r="C34" s="952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3"/>
    </row>
    <row r="35" spans="2:16" ht="36" customHeight="1">
      <c r="B35" s="954">
        <f>B33+1</f>
        <v>45945</v>
      </c>
      <c r="C35" s="955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3">
        <f>P33+1</f>
        <v>10</v>
      </c>
    </row>
    <row r="36" spans="2:16" ht="36" customHeight="1">
      <c r="B36" s="950"/>
      <c r="C36" s="952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3"/>
    </row>
    <row r="37" spans="2:16" ht="36" customHeight="1">
      <c r="B37" s="954">
        <f>B35+1</f>
        <v>45946</v>
      </c>
      <c r="C37" s="955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3">
        <f t="shared" ref="P37" si="19">P35+1</f>
        <v>11</v>
      </c>
    </row>
    <row r="38" spans="2:16" ht="36" customHeight="1">
      <c r="B38" s="950"/>
      <c r="C38" s="952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3"/>
    </row>
    <row r="39" spans="2:16" ht="36" customHeight="1">
      <c r="B39" s="954">
        <f>B37+1</f>
        <v>45947</v>
      </c>
      <c r="C39" s="955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3">
        <f t="shared" ref="P39" si="21">P37+1</f>
        <v>12</v>
      </c>
    </row>
    <row r="40" spans="2:16" ht="36" customHeight="1">
      <c r="B40" s="950"/>
      <c r="C40" s="952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3"/>
    </row>
    <row r="41" spans="2:16" ht="36" customHeight="1">
      <c r="B41" s="960">
        <f>B39+1</f>
        <v>45948</v>
      </c>
      <c r="C41" s="962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3"/>
    </row>
    <row r="42" spans="2:16" ht="36" customHeight="1">
      <c r="B42" s="961"/>
      <c r="C42" s="963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3"/>
    </row>
    <row r="43" spans="2:16" ht="36" customHeight="1">
      <c r="B43" s="960">
        <f>B41+1</f>
        <v>45949</v>
      </c>
      <c r="C43" s="962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3"/>
    </row>
    <row r="44" spans="2:16" ht="36" customHeight="1">
      <c r="B44" s="961"/>
      <c r="C44" s="963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3"/>
    </row>
    <row r="45" spans="2:16" ht="36" customHeight="1">
      <c r="B45" s="954">
        <f>B43+1</f>
        <v>45950</v>
      </c>
      <c r="C45" s="955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3">
        <f>P39+1</f>
        <v>13</v>
      </c>
    </row>
    <row r="46" spans="2:16" ht="36" customHeight="1">
      <c r="B46" s="950"/>
      <c r="C46" s="952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3"/>
    </row>
    <row r="47" spans="2:16" ht="36" customHeight="1">
      <c r="B47" s="954">
        <f>B45+1</f>
        <v>45951</v>
      </c>
      <c r="C47" s="955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3">
        <f>P45+1</f>
        <v>14</v>
      </c>
    </row>
    <row r="48" spans="2:16" ht="36" customHeight="1">
      <c r="B48" s="950"/>
      <c r="C48" s="952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3"/>
    </row>
    <row r="49" spans="2:16" ht="36" customHeight="1">
      <c r="B49" s="954">
        <f>B47+1</f>
        <v>45952</v>
      </c>
      <c r="C49" s="955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3">
        <f t="shared" ref="P49" si="27">P47+1</f>
        <v>15</v>
      </c>
    </row>
    <row r="50" spans="2:16" ht="36" customHeight="1">
      <c r="B50" s="950"/>
      <c r="C50" s="952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3"/>
    </row>
    <row r="51" spans="2:16" ht="36" customHeight="1">
      <c r="B51" s="954">
        <f>B49+1</f>
        <v>45953</v>
      </c>
      <c r="C51" s="955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3">
        <f t="shared" ref="P51" si="29">P49+1</f>
        <v>16</v>
      </c>
    </row>
    <row r="52" spans="2:16" ht="36" customHeight="1">
      <c r="B52" s="950"/>
      <c r="C52" s="952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3"/>
    </row>
    <row r="53" spans="2:16" ht="36" customHeight="1">
      <c r="B53" s="954">
        <f>B51+1</f>
        <v>45954</v>
      </c>
      <c r="C53" s="955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3">
        <f t="shared" ref="P53" si="31">P51+1</f>
        <v>17</v>
      </c>
    </row>
    <row r="54" spans="2:16" ht="36" customHeight="1">
      <c r="B54" s="950"/>
      <c r="C54" s="952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3"/>
    </row>
    <row r="55" spans="2:16" ht="36" customHeight="1">
      <c r="B55" s="960">
        <f>B53+1</f>
        <v>45955</v>
      </c>
      <c r="C55" s="962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3"/>
    </row>
    <row r="56" spans="2:16" ht="36" customHeight="1">
      <c r="B56" s="961"/>
      <c r="C56" s="963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3"/>
    </row>
    <row r="57" spans="2:16" ht="36" customHeight="1">
      <c r="B57" s="960">
        <f>B55+1</f>
        <v>45956</v>
      </c>
      <c r="C57" s="962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3"/>
    </row>
    <row r="58" spans="2:16" ht="36" customHeight="1">
      <c r="B58" s="961"/>
      <c r="C58" s="963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3"/>
    </row>
    <row r="59" spans="2:16" ht="36" customHeight="1">
      <c r="B59" s="954">
        <f>B57+1</f>
        <v>45957</v>
      </c>
      <c r="C59" s="955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3">
        <f>P53+1</f>
        <v>18</v>
      </c>
    </row>
    <row r="60" spans="2:16" ht="36" customHeight="1">
      <c r="B60" s="950"/>
      <c r="C60" s="952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3"/>
    </row>
    <row r="61" spans="2:16" ht="36" customHeight="1">
      <c r="B61" s="954">
        <f>B59+1</f>
        <v>45958</v>
      </c>
      <c r="C61" s="955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3">
        <f>P59+1</f>
        <v>19</v>
      </c>
    </row>
    <row r="62" spans="2:16" ht="36" customHeight="1">
      <c r="B62" s="950"/>
      <c r="C62" s="952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3"/>
    </row>
    <row r="63" spans="2:16" ht="36" customHeight="1">
      <c r="B63" s="954">
        <f>B61+1</f>
        <v>45959</v>
      </c>
      <c r="C63" s="955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3">
        <f t="shared" ref="P63" si="37">P61+1</f>
        <v>20</v>
      </c>
    </row>
    <row r="64" spans="2:16" ht="36" customHeight="1">
      <c r="B64" s="950"/>
      <c r="C64" s="952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3"/>
    </row>
    <row r="65" spans="2:16" ht="36" customHeight="1">
      <c r="B65" s="954">
        <f t="shared" ref="B65" si="38">B63+1</f>
        <v>45960</v>
      </c>
      <c r="C65" s="955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3">
        <f t="shared" ref="P65" si="40">P63+1</f>
        <v>21</v>
      </c>
    </row>
    <row r="66" spans="2:16" ht="36" customHeight="1">
      <c r="B66" s="950"/>
      <c r="C66" s="952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3"/>
    </row>
    <row r="67" spans="2:16" ht="36" customHeight="1">
      <c r="B67" s="966">
        <f>B65+1</f>
        <v>45961</v>
      </c>
      <c r="C67" s="955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3">
        <f t="shared" ref="P67" si="42">P65+1</f>
        <v>22</v>
      </c>
    </row>
    <row r="68" spans="2:16" ht="36" customHeight="1">
      <c r="B68" s="967"/>
      <c r="C68" s="968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3"/>
    </row>
    <row r="69" spans="2:16" ht="27" customHeight="1">
      <c r="B69" s="334"/>
      <c r="P69" s="953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3"/>
    </row>
    <row r="71" spans="2:16" ht="18" customHeight="1">
      <c r="B71" s="956" t="s">
        <v>628</v>
      </c>
      <c r="C71" s="958" t="s">
        <v>629</v>
      </c>
      <c r="D71" s="272"/>
      <c r="E71" s="57" t="s">
        <v>630</v>
      </c>
      <c r="F71" s="939" t="s">
        <v>631</v>
      </c>
      <c r="G71" s="57" t="s">
        <v>632</v>
      </c>
      <c r="H71" s="939" t="s">
        <v>631</v>
      </c>
      <c r="I71" s="273" t="s">
        <v>633</v>
      </c>
      <c r="J71" s="947" t="s">
        <v>631</v>
      </c>
      <c r="K71" s="273" t="s">
        <v>634</v>
      </c>
      <c r="L71" s="947" t="s">
        <v>631</v>
      </c>
      <c r="M71" s="273" t="s">
        <v>635</v>
      </c>
      <c r="N71" s="947" t="s">
        <v>631</v>
      </c>
      <c r="O71" s="274" t="s">
        <v>636</v>
      </c>
      <c r="P71" s="953"/>
    </row>
    <row r="72" spans="2:16" ht="18" customHeight="1" thickBot="1">
      <c r="B72" s="957"/>
      <c r="C72" s="959"/>
      <c r="D72" s="275"/>
      <c r="E72" s="59" t="s">
        <v>637</v>
      </c>
      <c r="F72" s="940"/>
      <c r="G72" s="59" t="s">
        <v>638</v>
      </c>
      <c r="H72" s="940"/>
      <c r="I72" s="276" t="s">
        <v>639</v>
      </c>
      <c r="J72" s="948"/>
      <c r="K72" s="276" t="s">
        <v>640</v>
      </c>
      <c r="L72" s="948"/>
      <c r="M72" s="276" t="s">
        <v>641</v>
      </c>
      <c r="N72" s="948"/>
      <c r="O72" s="277"/>
      <c r="P72" s="953"/>
    </row>
    <row r="73" spans="2:16" ht="36" customHeight="1">
      <c r="B73" s="964">
        <f>B67+1</f>
        <v>45962</v>
      </c>
      <c r="C73" s="965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3"/>
    </row>
    <row r="74" spans="2:16" ht="36" customHeight="1">
      <c r="B74" s="961"/>
      <c r="C74" s="963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3"/>
    </row>
    <row r="75" spans="2:16" ht="36" customHeight="1">
      <c r="B75" s="960">
        <f>B73+1</f>
        <v>45963</v>
      </c>
      <c r="C75" s="962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3"/>
    </row>
    <row r="76" spans="2:16" ht="36" customHeight="1">
      <c r="B76" s="961"/>
      <c r="C76" s="963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3"/>
    </row>
    <row r="77" spans="2:16" ht="36" customHeight="1">
      <c r="B77" s="960">
        <f>B75+1</f>
        <v>45964</v>
      </c>
      <c r="C77" s="962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3"/>
    </row>
    <row r="78" spans="2:16" ht="36" customHeight="1">
      <c r="B78" s="961"/>
      <c r="C78" s="963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3"/>
    </row>
    <row r="79" spans="2:16" ht="36" customHeight="1">
      <c r="B79" s="954">
        <f>B77+1</f>
        <v>45965</v>
      </c>
      <c r="C79" s="955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3">
        <f>P67+1</f>
        <v>23</v>
      </c>
    </row>
    <row r="80" spans="2:16" ht="36" customHeight="1">
      <c r="B80" s="950"/>
      <c r="C80" s="952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3"/>
    </row>
    <row r="81" spans="2:16" ht="36" customHeight="1">
      <c r="B81" s="954">
        <f>B79+1</f>
        <v>45966</v>
      </c>
      <c r="C81" s="955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3">
        <f>P79+1</f>
        <v>24</v>
      </c>
    </row>
    <row r="82" spans="2:16" ht="36" customHeight="1">
      <c r="B82" s="950"/>
      <c r="C82" s="952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3"/>
    </row>
    <row r="83" spans="2:16" ht="36" customHeight="1">
      <c r="B83" s="954">
        <f>B81+1</f>
        <v>45967</v>
      </c>
      <c r="C83" s="955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3">
        <f t="shared" ref="P83" si="48">P81+1</f>
        <v>25</v>
      </c>
    </row>
    <row r="84" spans="2:16" ht="36" customHeight="1">
      <c r="B84" s="950"/>
      <c r="C84" s="952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3"/>
    </row>
    <row r="85" spans="2:16" ht="36" customHeight="1">
      <c r="B85" s="954">
        <f>B83+1</f>
        <v>45968</v>
      </c>
      <c r="C85" s="955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3">
        <f t="shared" ref="P85" si="50">P83+1</f>
        <v>26</v>
      </c>
    </row>
    <row r="86" spans="2:16" ht="36" customHeight="1">
      <c r="B86" s="950"/>
      <c r="C86" s="952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3"/>
    </row>
    <row r="87" spans="2:16" ht="36" customHeight="1">
      <c r="B87" s="960">
        <f>B85+1</f>
        <v>45969</v>
      </c>
      <c r="C87" s="962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3"/>
    </row>
    <row r="88" spans="2:16" ht="36" customHeight="1">
      <c r="B88" s="961"/>
      <c r="C88" s="963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3"/>
    </row>
    <row r="89" spans="2:16" ht="36" customHeight="1">
      <c r="B89" s="960">
        <f>B87+1</f>
        <v>45970</v>
      </c>
      <c r="C89" s="962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3"/>
    </row>
    <row r="90" spans="2:16" ht="36" customHeight="1">
      <c r="B90" s="961"/>
      <c r="C90" s="963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3"/>
    </row>
    <row r="91" spans="2:16" ht="36" customHeight="1">
      <c r="B91" s="954">
        <f>B89+1</f>
        <v>45971</v>
      </c>
      <c r="C91" s="955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3">
        <f>P85+1</f>
        <v>27</v>
      </c>
    </row>
    <row r="92" spans="2:16" ht="36" customHeight="1">
      <c r="B92" s="950"/>
      <c r="C92" s="952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3"/>
    </row>
    <row r="93" spans="2:16" ht="36" customHeight="1">
      <c r="B93" s="954">
        <f>B91+1</f>
        <v>45972</v>
      </c>
      <c r="C93" s="955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3">
        <f>P91+1</f>
        <v>28</v>
      </c>
    </row>
    <row r="94" spans="2:16" ht="36" customHeight="1">
      <c r="B94" s="950"/>
      <c r="C94" s="952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3"/>
    </row>
    <row r="95" spans="2:16" ht="36" customHeight="1">
      <c r="B95" s="954">
        <f>B93+1</f>
        <v>45973</v>
      </c>
      <c r="C95" s="955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3">
        <f t="shared" ref="P95" si="54">P93+1</f>
        <v>29</v>
      </c>
    </row>
    <row r="96" spans="2:16" ht="36" customHeight="1">
      <c r="B96" s="950"/>
      <c r="C96" s="952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3"/>
    </row>
    <row r="97" spans="2:16" ht="36" customHeight="1">
      <c r="B97" s="954">
        <f>B95+1</f>
        <v>45974</v>
      </c>
      <c r="C97" s="955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3">
        <f t="shared" ref="P97" si="55">P95+1</f>
        <v>30</v>
      </c>
    </row>
    <row r="98" spans="2:16" ht="36" customHeight="1">
      <c r="B98" s="950"/>
      <c r="C98" s="952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3"/>
    </row>
    <row r="99" spans="2:16" ht="36" customHeight="1">
      <c r="B99" s="954">
        <f>B97+1</f>
        <v>45975</v>
      </c>
      <c r="C99" s="955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3">
        <f t="shared" ref="P99" si="56">P97+1</f>
        <v>31</v>
      </c>
    </row>
    <row r="100" spans="2:16" ht="36" customHeight="1">
      <c r="B100" s="950"/>
      <c r="C100" s="952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3"/>
    </row>
    <row r="101" spans="2:16" ht="36" customHeight="1">
      <c r="B101" s="960">
        <f>B99+1</f>
        <v>45976</v>
      </c>
      <c r="C101" s="962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3"/>
    </row>
    <row r="102" spans="2:16" ht="36" customHeight="1">
      <c r="B102" s="961"/>
      <c r="C102" s="963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3"/>
    </row>
    <row r="103" spans="2:16" ht="36" customHeight="1">
      <c r="B103" s="960">
        <f>B101+1</f>
        <v>45977</v>
      </c>
      <c r="C103" s="962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3"/>
    </row>
    <row r="104" spans="2:16" ht="36" customHeight="1">
      <c r="B104" s="961"/>
      <c r="C104" s="963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3"/>
    </row>
    <row r="105" spans="2:16" ht="36" customHeight="1">
      <c r="B105" s="954">
        <f>B103+1</f>
        <v>45978</v>
      </c>
      <c r="C105" s="955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3">
        <f>P99+1</f>
        <v>32</v>
      </c>
    </row>
    <row r="106" spans="2:16" ht="36" customHeight="1">
      <c r="B106" s="950"/>
      <c r="C106" s="952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3"/>
    </row>
    <row r="107" spans="2:16" ht="36" customHeight="1">
      <c r="B107" s="954">
        <f>B105+1</f>
        <v>45979</v>
      </c>
      <c r="C107" s="955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3">
        <f>P105+1</f>
        <v>33</v>
      </c>
    </row>
    <row r="108" spans="2:16" ht="36" customHeight="1">
      <c r="B108" s="950"/>
      <c r="C108" s="952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3"/>
    </row>
    <row r="109" spans="2:16" ht="36" customHeight="1">
      <c r="B109" s="954">
        <f>B107+1</f>
        <v>45980</v>
      </c>
      <c r="C109" s="955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3">
        <f t="shared" ref="P109" si="57">P107+1</f>
        <v>34</v>
      </c>
    </row>
    <row r="110" spans="2:16" ht="36" customHeight="1">
      <c r="B110" s="950"/>
      <c r="C110" s="952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3"/>
    </row>
    <row r="111" spans="2:16" ht="36" customHeight="1">
      <c r="B111" s="954">
        <f>B109+1</f>
        <v>45981</v>
      </c>
      <c r="C111" s="955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3">
        <f t="shared" ref="P111" si="58">P109+1</f>
        <v>35</v>
      </c>
    </row>
    <row r="112" spans="2:16" ht="36" customHeight="1">
      <c r="B112" s="950"/>
      <c r="C112" s="952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3"/>
    </row>
    <row r="113" spans="2:16" ht="36" customHeight="1">
      <c r="B113" s="954">
        <f>B111+1</f>
        <v>45982</v>
      </c>
      <c r="C113" s="955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3">
        <f t="shared" ref="P113" si="59">P111+1</f>
        <v>36</v>
      </c>
    </row>
    <row r="114" spans="2:16" ht="36" customHeight="1">
      <c r="B114" s="950"/>
      <c r="C114" s="952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3"/>
    </row>
    <row r="115" spans="2:16" ht="36" customHeight="1">
      <c r="B115" s="960">
        <f>B113+1</f>
        <v>45983</v>
      </c>
      <c r="C115" s="962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3"/>
    </row>
    <row r="116" spans="2:16" ht="36" customHeight="1">
      <c r="B116" s="961"/>
      <c r="C116" s="963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3"/>
    </row>
    <row r="117" spans="2:16" ht="36" customHeight="1">
      <c r="B117" s="960">
        <f>B115+1</f>
        <v>45984</v>
      </c>
      <c r="C117" s="962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3"/>
    </row>
    <row r="118" spans="2:16" ht="36" customHeight="1">
      <c r="B118" s="961"/>
      <c r="C118" s="963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3"/>
    </row>
    <row r="119" spans="2:16" ht="36" customHeight="1">
      <c r="B119" s="960">
        <f>B117+1</f>
        <v>45985</v>
      </c>
      <c r="C119" s="962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3"/>
    </row>
    <row r="120" spans="2:16" ht="36" customHeight="1">
      <c r="B120" s="961"/>
      <c r="C120" s="963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3"/>
    </row>
    <row r="121" spans="2:16" ht="36" customHeight="1">
      <c r="B121" s="954">
        <f>B119+1</f>
        <v>45986</v>
      </c>
      <c r="C121" s="955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3">
        <f>P113+1</f>
        <v>37</v>
      </c>
    </row>
    <row r="122" spans="2:16" ht="36" customHeight="1">
      <c r="B122" s="950"/>
      <c r="C122" s="952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3"/>
    </row>
    <row r="123" spans="2:16" ht="36" customHeight="1">
      <c r="B123" s="954">
        <f>B121+1</f>
        <v>45987</v>
      </c>
      <c r="C123" s="955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3">
        <f>P121+1</f>
        <v>38</v>
      </c>
    </row>
    <row r="124" spans="2:16" ht="36" customHeight="1">
      <c r="B124" s="950"/>
      <c r="C124" s="952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3"/>
    </row>
    <row r="125" spans="2:16" ht="36" customHeight="1">
      <c r="B125" s="954">
        <f t="shared" ref="B125" si="60">B123+1</f>
        <v>45988</v>
      </c>
      <c r="C125" s="955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3">
        <f t="shared" ref="P125" si="61">P123+1</f>
        <v>39</v>
      </c>
    </row>
    <row r="126" spans="2:16" ht="36" customHeight="1">
      <c r="B126" s="950"/>
      <c r="C126" s="952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3"/>
    </row>
    <row r="127" spans="2:16" ht="36" customHeight="1">
      <c r="B127" s="954">
        <f>B125+1</f>
        <v>45989</v>
      </c>
      <c r="C127" s="955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3">
        <f t="shared" ref="P127" si="62">P125+1</f>
        <v>40</v>
      </c>
    </row>
    <row r="128" spans="2:16" ht="36" customHeight="1">
      <c r="B128" s="950"/>
      <c r="C128" s="952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3"/>
    </row>
    <row r="129" spans="2:16" ht="36" customHeight="1">
      <c r="B129" s="960">
        <f>B127+1</f>
        <v>45990</v>
      </c>
      <c r="C129" s="962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3"/>
    </row>
    <row r="130" spans="2:16" ht="36" customHeight="1">
      <c r="B130" s="961"/>
      <c r="C130" s="963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3"/>
    </row>
    <row r="131" spans="2:16" ht="36" customHeight="1">
      <c r="B131" s="969">
        <f>B129+1</f>
        <v>45991</v>
      </c>
      <c r="C131" s="971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3"/>
    </row>
    <row r="132" spans="2:16" ht="36" customHeight="1" thickBot="1">
      <c r="B132" s="970"/>
      <c r="C132" s="972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3"/>
    </row>
    <row r="133" spans="2:16" ht="27" customHeight="1">
      <c r="B133" s="334"/>
      <c r="P133" s="953" t="str">
        <f t="shared" ref="P133" si="63">IF(B133="","",WEEKDAY(B133))</f>
        <v/>
      </c>
    </row>
    <row r="134" spans="2:16" ht="27" customHeight="1" thickBot="1">
      <c r="B134" s="267" t="s">
        <v>875</v>
      </c>
      <c r="P134" s="953"/>
    </row>
    <row r="135" spans="2:16" ht="18" customHeight="1">
      <c r="B135" s="956" t="s">
        <v>628</v>
      </c>
      <c r="C135" s="958" t="s">
        <v>629</v>
      </c>
      <c r="D135" s="272"/>
      <c r="E135" s="57" t="s">
        <v>630</v>
      </c>
      <c r="F135" s="939" t="s">
        <v>631</v>
      </c>
      <c r="G135" s="57" t="s">
        <v>632</v>
      </c>
      <c r="H135" s="939" t="s">
        <v>631</v>
      </c>
      <c r="I135" s="273" t="s">
        <v>633</v>
      </c>
      <c r="J135" s="947" t="s">
        <v>631</v>
      </c>
      <c r="K135" s="273" t="s">
        <v>634</v>
      </c>
      <c r="L135" s="947" t="s">
        <v>631</v>
      </c>
      <c r="M135" s="273" t="s">
        <v>635</v>
      </c>
      <c r="N135" s="947" t="s">
        <v>631</v>
      </c>
      <c r="O135" s="274" t="s">
        <v>636</v>
      </c>
      <c r="P135" s="953"/>
    </row>
    <row r="136" spans="2:16" ht="18" customHeight="1" thickBot="1">
      <c r="B136" s="957"/>
      <c r="C136" s="959"/>
      <c r="D136" s="275"/>
      <c r="E136" s="59" t="s">
        <v>637</v>
      </c>
      <c r="F136" s="940"/>
      <c r="G136" s="59" t="s">
        <v>638</v>
      </c>
      <c r="H136" s="940"/>
      <c r="I136" s="276" t="s">
        <v>639</v>
      </c>
      <c r="J136" s="948"/>
      <c r="K136" s="276" t="s">
        <v>640</v>
      </c>
      <c r="L136" s="948"/>
      <c r="M136" s="276" t="s">
        <v>641</v>
      </c>
      <c r="N136" s="948"/>
      <c r="O136" s="277"/>
      <c r="P136" s="953"/>
    </row>
    <row r="137" spans="2:16" ht="36" customHeight="1">
      <c r="B137" s="949">
        <f>B131+1</f>
        <v>45992</v>
      </c>
      <c r="C137" s="951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3">
        <f>P127+1</f>
        <v>41</v>
      </c>
    </row>
    <row r="138" spans="2:16" ht="36" customHeight="1">
      <c r="B138" s="950"/>
      <c r="C138" s="952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3"/>
    </row>
    <row r="139" spans="2:16" ht="36" customHeight="1">
      <c r="B139" s="954">
        <f>B137+1</f>
        <v>45993</v>
      </c>
      <c r="C139" s="955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3">
        <f>P137+1</f>
        <v>42</v>
      </c>
    </row>
    <row r="140" spans="2:16" ht="36" customHeight="1">
      <c r="B140" s="950"/>
      <c r="C140" s="952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3"/>
    </row>
    <row r="141" spans="2:16" ht="36" customHeight="1">
      <c r="B141" s="954">
        <f>B139+1</f>
        <v>45994</v>
      </c>
      <c r="C141" s="955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3">
        <f t="shared" ref="P141" si="65">P139+1</f>
        <v>43</v>
      </c>
    </row>
    <row r="142" spans="2:16" ht="36" customHeight="1">
      <c r="B142" s="950"/>
      <c r="C142" s="952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3"/>
    </row>
    <row r="143" spans="2:16" ht="36" customHeight="1">
      <c r="B143" s="954">
        <f>B141+1</f>
        <v>45995</v>
      </c>
      <c r="C143" s="955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3">
        <f t="shared" ref="P143" si="66">P141+1</f>
        <v>44</v>
      </c>
    </row>
    <row r="144" spans="2:16" ht="36" customHeight="1">
      <c r="B144" s="950"/>
      <c r="C144" s="952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3"/>
    </row>
    <row r="145" spans="2:16" ht="36" customHeight="1">
      <c r="B145" s="954">
        <f>B143+1</f>
        <v>45996</v>
      </c>
      <c r="C145" s="955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3">
        <f t="shared" ref="P145" si="67">P143+1</f>
        <v>45</v>
      </c>
    </row>
    <row r="146" spans="2:16" ht="36" customHeight="1">
      <c r="B146" s="950"/>
      <c r="C146" s="952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3"/>
    </row>
    <row r="147" spans="2:16" ht="36" customHeight="1">
      <c r="B147" s="960">
        <f>B145+1</f>
        <v>45997</v>
      </c>
      <c r="C147" s="962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3"/>
    </row>
    <row r="148" spans="2:16" ht="36" customHeight="1">
      <c r="B148" s="961"/>
      <c r="C148" s="963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3"/>
    </row>
    <row r="149" spans="2:16" ht="36" customHeight="1">
      <c r="B149" s="960">
        <f>B147+1</f>
        <v>45998</v>
      </c>
      <c r="C149" s="962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3"/>
    </row>
    <row r="150" spans="2:16" ht="36" customHeight="1">
      <c r="B150" s="961"/>
      <c r="C150" s="963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3"/>
    </row>
    <row r="151" spans="2:16" ht="36" customHeight="1">
      <c r="B151" s="954">
        <f>B149+1</f>
        <v>45999</v>
      </c>
      <c r="C151" s="955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3">
        <f>P145+1</f>
        <v>46</v>
      </c>
    </row>
    <row r="152" spans="2:16" ht="36" customHeight="1">
      <c r="B152" s="950"/>
      <c r="C152" s="952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3"/>
    </row>
    <row r="153" spans="2:16" ht="36" customHeight="1">
      <c r="B153" s="954">
        <f>B151+1</f>
        <v>46000</v>
      </c>
      <c r="C153" s="955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3">
        <f>P151+1</f>
        <v>47</v>
      </c>
    </row>
    <row r="154" spans="2:16" ht="36" customHeight="1">
      <c r="B154" s="950"/>
      <c r="C154" s="952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3"/>
    </row>
    <row r="155" spans="2:16" ht="36" customHeight="1">
      <c r="B155" s="954">
        <f>B153+1</f>
        <v>46001</v>
      </c>
      <c r="C155" s="955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3">
        <f t="shared" ref="P155" si="68">P153+1</f>
        <v>48</v>
      </c>
    </row>
    <row r="156" spans="2:16" ht="36" customHeight="1">
      <c r="B156" s="950"/>
      <c r="C156" s="952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3"/>
    </row>
    <row r="157" spans="2:16" ht="36" customHeight="1">
      <c r="B157" s="954">
        <f>B155+1</f>
        <v>46002</v>
      </c>
      <c r="C157" s="955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3">
        <f t="shared" ref="P157" si="69">P155+1</f>
        <v>49</v>
      </c>
    </row>
    <row r="158" spans="2:16" ht="36" customHeight="1">
      <c r="B158" s="950"/>
      <c r="C158" s="952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3"/>
    </row>
    <row r="159" spans="2:16" ht="36" customHeight="1">
      <c r="B159" s="954">
        <f>B157+1</f>
        <v>46003</v>
      </c>
      <c r="C159" s="955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3">
        <f t="shared" ref="P159" si="70">P157+1</f>
        <v>50</v>
      </c>
    </row>
    <row r="160" spans="2:16" ht="36" customHeight="1">
      <c r="B160" s="950"/>
      <c r="C160" s="952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3"/>
    </row>
    <row r="161" spans="2:16" ht="36" customHeight="1">
      <c r="B161" s="960">
        <f>B159+1</f>
        <v>46004</v>
      </c>
      <c r="C161" s="962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3"/>
    </row>
    <row r="162" spans="2:16" ht="36" customHeight="1">
      <c r="B162" s="961"/>
      <c r="C162" s="963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3"/>
    </row>
    <row r="163" spans="2:16" ht="36" customHeight="1">
      <c r="B163" s="960">
        <f>B161+1</f>
        <v>46005</v>
      </c>
      <c r="C163" s="962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3"/>
    </row>
    <row r="164" spans="2:16" ht="36" customHeight="1">
      <c r="B164" s="961"/>
      <c r="C164" s="963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3"/>
    </row>
    <row r="165" spans="2:16" ht="36" customHeight="1">
      <c r="B165" s="954">
        <f>B163+1</f>
        <v>46006</v>
      </c>
      <c r="C165" s="955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3">
        <f>P159+1</f>
        <v>51</v>
      </c>
    </row>
    <row r="166" spans="2:16" ht="36" customHeight="1">
      <c r="B166" s="950"/>
      <c r="C166" s="952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3"/>
    </row>
    <row r="167" spans="2:16" ht="36" customHeight="1">
      <c r="B167" s="954">
        <f>B165+1</f>
        <v>46007</v>
      </c>
      <c r="C167" s="955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3">
        <f>P165+1</f>
        <v>52</v>
      </c>
    </row>
    <row r="168" spans="2:16" ht="36" customHeight="1">
      <c r="B168" s="950"/>
      <c r="C168" s="952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3"/>
    </row>
    <row r="169" spans="2:16" ht="36" customHeight="1">
      <c r="B169" s="954">
        <f>B167+1</f>
        <v>46008</v>
      </c>
      <c r="C169" s="955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3">
        <f t="shared" ref="P169" si="71">P167+1</f>
        <v>53</v>
      </c>
    </row>
    <row r="170" spans="2:16" ht="36" customHeight="1">
      <c r="B170" s="950"/>
      <c r="C170" s="952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3"/>
    </row>
    <row r="171" spans="2:16" ht="36" customHeight="1">
      <c r="B171" s="954">
        <f>B169+1</f>
        <v>46009</v>
      </c>
      <c r="C171" s="955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3">
        <f t="shared" ref="P171" si="72">P169+1</f>
        <v>54</v>
      </c>
    </row>
    <row r="172" spans="2:16" ht="36" customHeight="1">
      <c r="B172" s="950"/>
      <c r="C172" s="952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3"/>
    </row>
    <row r="173" spans="2:16" ht="36" customHeight="1">
      <c r="B173" s="954">
        <f>B171+1</f>
        <v>46010</v>
      </c>
      <c r="C173" s="955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3">
        <f t="shared" ref="P173" si="73">P171+1</f>
        <v>55</v>
      </c>
    </row>
    <row r="174" spans="2:16" ht="36" customHeight="1">
      <c r="B174" s="950"/>
      <c r="C174" s="952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3"/>
    </row>
    <row r="175" spans="2:16" ht="36" customHeight="1">
      <c r="B175" s="960">
        <f>B173+1</f>
        <v>46011</v>
      </c>
      <c r="C175" s="962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3"/>
    </row>
    <row r="176" spans="2:16" ht="36" customHeight="1">
      <c r="B176" s="961"/>
      <c r="C176" s="963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3"/>
    </row>
    <row r="177" spans="2:16" ht="36" customHeight="1">
      <c r="B177" s="960">
        <f>B175+1</f>
        <v>46012</v>
      </c>
      <c r="C177" s="962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3"/>
    </row>
    <row r="178" spans="2:16" ht="36" customHeight="1">
      <c r="B178" s="961"/>
      <c r="C178" s="963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3"/>
    </row>
    <row r="179" spans="2:16" ht="36" customHeight="1">
      <c r="B179" s="954">
        <f>B177+1</f>
        <v>46013</v>
      </c>
      <c r="C179" s="955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3">
        <f>P173+1</f>
        <v>56</v>
      </c>
    </row>
    <row r="180" spans="2:16" ht="36" customHeight="1">
      <c r="B180" s="950"/>
      <c r="C180" s="952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3"/>
    </row>
    <row r="181" spans="2:16" ht="36" customHeight="1">
      <c r="B181" s="954">
        <f>B179+1</f>
        <v>46014</v>
      </c>
      <c r="C181" s="955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3">
        <f>P179+1</f>
        <v>57</v>
      </c>
    </row>
    <row r="182" spans="2:16" ht="36" customHeight="1">
      <c r="B182" s="950"/>
      <c r="C182" s="952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3"/>
    </row>
    <row r="183" spans="2:16" ht="36" customHeight="1">
      <c r="B183" s="954">
        <f>B181+1</f>
        <v>46015</v>
      </c>
      <c r="C183" s="955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3">
        <f t="shared" ref="P183" si="74">P181+1</f>
        <v>58</v>
      </c>
    </row>
    <row r="184" spans="2:16" ht="36" customHeight="1">
      <c r="B184" s="950"/>
      <c r="C184" s="952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3"/>
    </row>
    <row r="185" spans="2:16" ht="36" customHeight="1">
      <c r="B185" s="954">
        <f>B183+1</f>
        <v>46016</v>
      </c>
      <c r="C185" s="955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3">
        <f t="shared" ref="P185" si="75">P183+1</f>
        <v>59</v>
      </c>
    </row>
    <row r="186" spans="2:16" ht="36" customHeight="1">
      <c r="B186" s="950"/>
      <c r="C186" s="952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3"/>
    </row>
    <row r="187" spans="2:16" ht="36" customHeight="1">
      <c r="B187" s="954">
        <f>B185+1</f>
        <v>46017</v>
      </c>
      <c r="C187" s="955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3">
        <f t="shared" ref="P187" si="76">P185+1</f>
        <v>60</v>
      </c>
    </row>
    <row r="188" spans="2:16" ht="36" customHeight="1">
      <c r="B188" s="950"/>
      <c r="C188" s="952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3"/>
    </row>
    <row r="189" spans="2:16" ht="36" customHeight="1">
      <c r="B189" s="960">
        <f>B187+1</f>
        <v>46018</v>
      </c>
      <c r="C189" s="962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3"/>
    </row>
    <row r="190" spans="2:16" ht="36" customHeight="1">
      <c r="B190" s="961"/>
      <c r="C190" s="963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3"/>
    </row>
    <row r="191" spans="2:16" ht="36" customHeight="1">
      <c r="B191" s="960">
        <f>B189+1</f>
        <v>46019</v>
      </c>
      <c r="C191" s="962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3"/>
    </row>
    <row r="192" spans="2:16" ht="36" customHeight="1">
      <c r="B192" s="961"/>
      <c r="C192" s="963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3"/>
    </row>
    <row r="193" spans="2:16" ht="36" customHeight="1">
      <c r="B193" s="960">
        <f>B191+1</f>
        <v>46020</v>
      </c>
      <c r="C193" s="962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3"/>
    </row>
    <row r="194" spans="2:16" ht="36" customHeight="1">
      <c r="B194" s="961"/>
      <c r="C194" s="963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3"/>
    </row>
    <row r="195" spans="2:16" ht="36" customHeight="1">
      <c r="B195" s="960">
        <f t="shared" ref="B195" si="77">B193+1</f>
        <v>46021</v>
      </c>
      <c r="C195" s="962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3"/>
    </row>
    <row r="196" spans="2:16" ht="36" customHeight="1">
      <c r="B196" s="961"/>
      <c r="C196" s="963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3"/>
    </row>
    <row r="197" spans="2:16" ht="36" customHeight="1">
      <c r="B197" s="976">
        <f>B195+1</f>
        <v>46022</v>
      </c>
      <c r="C197" s="971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3"/>
    </row>
    <row r="198" spans="2:16" ht="36" customHeight="1" thickBot="1">
      <c r="B198" s="977"/>
      <c r="C198" s="972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3"/>
    </row>
    <row r="199" spans="2:16" ht="27" customHeight="1">
      <c r="B199" s="334"/>
      <c r="P199" s="953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3"/>
    </row>
    <row r="201" spans="2:16" ht="18" customHeight="1">
      <c r="B201" s="956" t="s">
        <v>628</v>
      </c>
      <c r="C201" s="958" t="s">
        <v>629</v>
      </c>
      <c r="D201" s="272"/>
      <c r="E201" s="57" t="s">
        <v>630</v>
      </c>
      <c r="F201" s="939" t="s">
        <v>631</v>
      </c>
      <c r="G201" s="57" t="s">
        <v>632</v>
      </c>
      <c r="H201" s="939" t="s">
        <v>631</v>
      </c>
      <c r="I201" s="273" t="s">
        <v>633</v>
      </c>
      <c r="J201" s="947" t="s">
        <v>631</v>
      </c>
      <c r="K201" s="273" t="s">
        <v>634</v>
      </c>
      <c r="L201" s="947" t="s">
        <v>631</v>
      </c>
      <c r="M201" s="273" t="s">
        <v>635</v>
      </c>
      <c r="N201" s="947" t="s">
        <v>631</v>
      </c>
      <c r="O201" s="274" t="s">
        <v>636</v>
      </c>
      <c r="P201" s="953"/>
    </row>
    <row r="202" spans="2:16" ht="18" customHeight="1" thickBot="1">
      <c r="B202" s="957"/>
      <c r="C202" s="959"/>
      <c r="D202" s="275"/>
      <c r="E202" s="59" t="s">
        <v>637</v>
      </c>
      <c r="F202" s="940"/>
      <c r="G202" s="59" t="s">
        <v>638</v>
      </c>
      <c r="H202" s="940"/>
      <c r="I202" s="276" t="s">
        <v>639</v>
      </c>
      <c r="J202" s="948"/>
      <c r="K202" s="276" t="s">
        <v>640</v>
      </c>
      <c r="L202" s="948"/>
      <c r="M202" s="276" t="s">
        <v>641</v>
      </c>
      <c r="N202" s="948"/>
      <c r="O202" s="277"/>
      <c r="P202" s="953"/>
    </row>
    <row r="203" spans="2:16" ht="36" customHeight="1">
      <c r="B203" s="973">
        <f>B197+1</f>
        <v>46023</v>
      </c>
      <c r="C203" s="965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3"/>
    </row>
    <row r="204" spans="2:16" ht="36" customHeight="1">
      <c r="B204" s="974"/>
      <c r="C204" s="963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3"/>
    </row>
    <row r="205" spans="2:16" ht="36" customHeight="1">
      <c r="B205" s="975">
        <f>B203+1</f>
        <v>46024</v>
      </c>
      <c r="C205" s="962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3"/>
    </row>
    <row r="206" spans="2:16" ht="36" customHeight="1">
      <c r="B206" s="974"/>
      <c r="C206" s="963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3"/>
    </row>
    <row r="207" spans="2:16" ht="36" customHeight="1">
      <c r="B207" s="975">
        <f>B205+1</f>
        <v>46025</v>
      </c>
      <c r="C207" s="962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3"/>
    </row>
    <row r="208" spans="2:16" ht="36" customHeight="1">
      <c r="B208" s="974"/>
      <c r="C208" s="963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3"/>
    </row>
    <row r="209" spans="2:16" ht="36" customHeight="1">
      <c r="B209" s="975">
        <f>B207+1</f>
        <v>46026</v>
      </c>
      <c r="C209" s="962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3"/>
    </row>
    <row r="210" spans="2:16" ht="36" customHeight="1">
      <c r="B210" s="974"/>
      <c r="C210" s="963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3"/>
    </row>
    <row r="211" spans="2:16" ht="36" customHeight="1">
      <c r="B211" s="978">
        <f>B209+1</f>
        <v>46027</v>
      </c>
      <c r="C211" s="955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3">
        <f>P187+1</f>
        <v>61</v>
      </c>
    </row>
    <row r="212" spans="2:16" ht="36" customHeight="1">
      <c r="B212" s="979"/>
      <c r="C212" s="952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3"/>
    </row>
    <row r="213" spans="2:16" ht="36" customHeight="1">
      <c r="B213" s="978">
        <f>B211+1</f>
        <v>46028</v>
      </c>
      <c r="C213" s="955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3">
        <f>P211+1</f>
        <v>62</v>
      </c>
    </row>
    <row r="214" spans="2:16" ht="36" customHeight="1">
      <c r="B214" s="979"/>
      <c r="C214" s="952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3"/>
    </row>
    <row r="215" spans="2:16" ht="36" customHeight="1">
      <c r="B215" s="978">
        <f>B213+1</f>
        <v>46029</v>
      </c>
      <c r="C215" s="955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3">
        <f t="shared" ref="P215" si="80">P213+1</f>
        <v>63</v>
      </c>
    </row>
    <row r="216" spans="2:16" ht="36" customHeight="1">
      <c r="B216" s="979"/>
      <c r="C216" s="952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3"/>
    </row>
    <row r="217" spans="2:16" ht="36" customHeight="1">
      <c r="B217" s="978">
        <f>B215+1</f>
        <v>46030</v>
      </c>
      <c r="C217" s="955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3">
        <f t="shared" ref="P217" si="81">P215+1</f>
        <v>64</v>
      </c>
    </row>
    <row r="218" spans="2:16" ht="36" customHeight="1">
      <c r="B218" s="979"/>
      <c r="C218" s="952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3"/>
    </row>
    <row r="219" spans="2:16" ht="36" customHeight="1">
      <c r="B219" s="978">
        <f>B217+1</f>
        <v>46031</v>
      </c>
      <c r="C219" s="955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3">
        <f t="shared" ref="P219" si="82">P217+1</f>
        <v>65</v>
      </c>
    </row>
    <row r="220" spans="2:16" ht="36" customHeight="1">
      <c r="B220" s="979"/>
      <c r="C220" s="952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3"/>
    </row>
    <row r="221" spans="2:16" ht="36" customHeight="1">
      <c r="B221" s="975">
        <f>B219+1</f>
        <v>46032</v>
      </c>
      <c r="C221" s="962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3"/>
    </row>
    <row r="222" spans="2:16" ht="36" customHeight="1">
      <c r="B222" s="974"/>
      <c r="C222" s="963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3"/>
    </row>
    <row r="223" spans="2:16" ht="36" customHeight="1">
      <c r="B223" s="975">
        <f>B221+1</f>
        <v>46033</v>
      </c>
      <c r="C223" s="962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3"/>
    </row>
    <row r="224" spans="2:16" ht="36" customHeight="1">
      <c r="B224" s="974"/>
      <c r="C224" s="963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3"/>
    </row>
    <row r="225" spans="2:16" ht="36" customHeight="1">
      <c r="B225" s="975">
        <f>B223+1</f>
        <v>46034</v>
      </c>
      <c r="C225" s="962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3"/>
    </row>
    <row r="226" spans="2:16" ht="36" customHeight="1">
      <c r="B226" s="974"/>
      <c r="C226" s="963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3"/>
    </row>
    <row r="227" spans="2:16" ht="36" customHeight="1">
      <c r="B227" s="978">
        <f>B225+1</f>
        <v>46035</v>
      </c>
      <c r="C227" s="955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3">
        <f>P219+1</f>
        <v>66</v>
      </c>
    </row>
    <row r="228" spans="2:16" ht="36" customHeight="1">
      <c r="B228" s="979"/>
      <c r="C228" s="952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3"/>
    </row>
    <row r="229" spans="2:16" ht="36" customHeight="1">
      <c r="B229" s="978">
        <f>B227+1</f>
        <v>46036</v>
      </c>
      <c r="C229" s="955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3">
        <f>P227+1</f>
        <v>67</v>
      </c>
    </row>
    <row r="230" spans="2:16" ht="36" customHeight="1">
      <c r="B230" s="979"/>
      <c r="C230" s="952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3"/>
    </row>
    <row r="231" spans="2:16" ht="36" customHeight="1">
      <c r="B231" s="978">
        <f>B229+1</f>
        <v>46037</v>
      </c>
      <c r="C231" s="955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3">
        <f t="shared" ref="P231" si="83">P229+1</f>
        <v>68</v>
      </c>
    </row>
    <row r="232" spans="2:16" ht="36" customHeight="1">
      <c r="B232" s="979"/>
      <c r="C232" s="952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3"/>
    </row>
    <row r="233" spans="2:16" ht="36" customHeight="1">
      <c r="B233" s="978">
        <f>B231+1</f>
        <v>46038</v>
      </c>
      <c r="C233" s="955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3">
        <f t="shared" ref="P233" si="84">P231+1</f>
        <v>69</v>
      </c>
    </row>
    <row r="234" spans="2:16" ht="36" customHeight="1">
      <c r="B234" s="979"/>
      <c r="C234" s="952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3"/>
    </row>
    <row r="235" spans="2:16" ht="36" customHeight="1">
      <c r="B235" s="975">
        <f>B233+1</f>
        <v>46039</v>
      </c>
      <c r="C235" s="962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3"/>
    </row>
    <row r="236" spans="2:16" ht="36" customHeight="1">
      <c r="B236" s="974"/>
      <c r="C236" s="963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3"/>
    </row>
    <row r="237" spans="2:16" ht="36" customHeight="1">
      <c r="B237" s="975">
        <f>B235+1</f>
        <v>46040</v>
      </c>
      <c r="C237" s="962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3"/>
    </row>
    <row r="238" spans="2:16" ht="36" customHeight="1">
      <c r="B238" s="974"/>
      <c r="C238" s="963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3"/>
    </row>
    <row r="239" spans="2:16" ht="36" customHeight="1">
      <c r="B239" s="978">
        <f>B237+1</f>
        <v>46041</v>
      </c>
      <c r="C239" s="955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3">
        <f>P233+1</f>
        <v>70</v>
      </c>
    </row>
    <row r="240" spans="2:16" ht="36" customHeight="1">
      <c r="B240" s="979"/>
      <c r="C240" s="952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3"/>
    </row>
    <row r="241" spans="2:16" ht="36" customHeight="1">
      <c r="B241" s="978">
        <f>B239+1</f>
        <v>46042</v>
      </c>
      <c r="C241" s="955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3">
        <f>P239+1</f>
        <v>71</v>
      </c>
    </row>
    <row r="242" spans="2:16" ht="36" customHeight="1">
      <c r="B242" s="979"/>
      <c r="C242" s="952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3"/>
    </row>
    <row r="243" spans="2:16" ht="36" customHeight="1">
      <c r="B243" s="978">
        <f>B241+1</f>
        <v>46043</v>
      </c>
      <c r="C243" s="955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3">
        <f t="shared" ref="P243" si="85">P241+1</f>
        <v>72</v>
      </c>
    </row>
    <row r="244" spans="2:16" ht="36" customHeight="1">
      <c r="B244" s="979"/>
      <c r="C244" s="952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3"/>
    </row>
    <row r="245" spans="2:16" ht="36" customHeight="1">
      <c r="B245" s="978">
        <f>B243+1</f>
        <v>46044</v>
      </c>
      <c r="C245" s="955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3">
        <f t="shared" ref="P245" si="86">P243+1</f>
        <v>73</v>
      </c>
    </row>
    <row r="246" spans="2:16" ht="36" customHeight="1">
      <c r="B246" s="979"/>
      <c r="C246" s="952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3"/>
    </row>
    <row r="247" spans="2:16" ht="36" customHeight="1">
      <c r="B247" s="978">
        <f>B245+1</f>
        <v>46045</v>
      </c>
      <c r="C247" s="955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3">
        <f t="shared" ref="P247" si="87">P245+1</f>
        <v>74</v>
      </c>
    </row>
    <row r="248" spans="2:16" ht="36" customHeight="1">
      <c r="B248" s="979"/>
      <c r="C248" s="952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3"/>
    </row>
    <row r="249" spans="2:16" ht="36" customHeight="1">
      <c r="B249" s="975">
        <f>B247+1</f>
        <v>46046</v>
      </c>
      <c r="C249" s="962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3"/>
    </row>
    <row r="250" spans="2:16" ht="36" customHeight="1">
      <c r="B250" s="974"/>
      <c r="C250" s="963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3"/>
    </row>
    <row r="251" spans="2:16" ht="36" customHeight="1">
      <c r="B251" s="975">
        <f>B249+1</f>
        <v>46047</v>
      </c>
      <c r="C251" s="962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3"/>
    </row>
    <row r="252" spans="2:16" ht="36" customHeight="1">
      <c r="B252" s="974"/>
      <c r="C252" s="963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3"/>
    </row>
    <row r="253" spans="2:16" ht="36" customHeight="1">
      <c r="B253" s="978">
        <f>B251+1</f>
        <v>46048</v>
      </c>
      <c r="C253" s="955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3">
        <f>P247+1</f>
        <v>75</v>
      </c>
    </row>
    <row r="254" spans="2:16" ht="36" customHeight="1">
      <c r="B254" s="979"/>
      <c r="C254" s="952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3"/>
    </row>
    <row r="255" spans="2:16" ht="36" customHeight="1">
      <c r="B255" s="978">
        <f>B253+1</f>
        <v>46049</v>
      </c>
      <c r="C255" s="955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3">
        <f>P253+1</f>
        <v>76</v>
      </c>
    </row>
    <row r="256" spans="2:16" ht="36" customHeight="1">
      <c r="B256" s="979"/>
      <c r="C256" s="952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3"/>
    </row>
    <row r="257" spans="2:16" ht="36" customHeight="1">
      <c r="B257" s="978">
        <f>B255+1</f>
        <v>46050</v>
      </c>
      <c r="C257" s="955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3">
        <f t="shared" ref="P257" si="88">P255+1</f>
        <v>77</v>
      </c>
    </row>
    <row r="258" spans="2:16" ht="36" customHeight="1">
      <c r="B258" s="979"/>
      <c r="C258" s="952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3"/>
    </row>
    <row r="259" spans="2:16" ht="36" customHeight="1">
      <c r="B259" s="978">
        <f t="shared" ref="B259" si="89">B257+1</f>
        <v>46051</v>
      </c>
      <c r="C259" s="955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3">
        <f t="shared" ref="P259" si="90">P257+1</f>
        <v>78</v>
      </c>
    </row>
    <row r="260" spans="2:16" ht="36" customHeight="1">
      <c r="B260" s="979"/>
      <c r="C260" s="952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3"/>
    </row>
    <row r="261" spans="2:16" ht="36" customHeight="1">
      <c r="B261" s="978">
        <f>B259+1</f>
        <v>46052</v>
      </c>
      <c r="C261" s="955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3">
        <f t="shared" ref="P261" si="91">P259+1</f>
        <v>79</v>
      </c>
    </row>
    <row r="262" spans="2:16" ht="36" customHeight="1">
      <c r="B262" s="979"/>
      <c r="C262" s="952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3"/>
    </row>
    <row r="263" spans="2:16" ht="36" customHeight="1">
      <c r="B263" s="980">
        <f>B261+1</f>
        <v>46053</v>
      </c>
      <c r="C263" s="971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3"/>
    </row>
    <row r="264" spans="2:16" ht="36" customHeight="1" thickBot="1">
      <c r="B264" s="981"/>
      <c r="C264" s="972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3"/>
    </row>
    <row r="265" spans="2:16" ht="27" customHeight="1">
      <c r="B265" s="334"/>
      <c r="P265" s="953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3"/>
    </row>
    <row r="267" spans="2:16" ht="18" customHeight="1">
      <c r="B267" s="956" t="s">
        <v>628</v>
      </c>
      <c r="C267" s="958" t="s">
        <v>629</v>
      </c>
      <c r="D267" s="272"/>
      <c r="E267" s="57" t="s">
        <v>630</v>
      </c>
      <c r="F267" s="939" t="s">
        <v>631</v>
      </c>
      <c r="G267" s="57" t="s">
        <v>632</v>
      </c>
      <c r="H267" s="939" t="s">
        <v>631</v>
      </c>
      <c r="I267" s="273" t="s">
        <v>633</v>
      </c>
      <c r="J267" s="947" t="s">
        <v>631</v>
      </c>
      <c r="K267" s="273" t="s">
        <v>634</v>
      </c>
      <c r="L267" s="947" t="s">
        <v>631</v>
      </c>
      <c r="M267" s="273" t="s">
        <v>635</v>
      </c>
      <c r="N267" s="947" t="s">
        <v>631</v>
      </c>
      <c r="O267" s="274" t="s">
        <v>636</v>
      </c>
      <c r="P267" s="953"/>
    </row>
    <row r="268" spans="2:16" ht="18" customHeight="1" thickBot="1">
      <c r="B268" s="957"/>
      <c r="C268" s="959"/>
      <c r="D268" s="275"/>
      <c r="E268" s="59" t="s">
        <v>637</v>
      </c>
      <c r="F268" s="940"/>
      <c r="G268" s="59" t="s">
        <v>638</v>
      </c>
      <c r="H268" s="940"/>
      <c r="I268" s="276" t="s">
        <v>639</v>
      </c>
      <c r="J268" s="948"/>
      <c r="K268" s="276" t="s">
        <v>640</v>
      </c>
      <c r="L268" s="948"/>
      <c r="M268" s="276" t="s">
        <v>641</v>
      </c>
      <c r="N268" s="948"/>
      <c r="O268" s="277"/>
      <c r="P268" s="953"/>
    </row>
    <row r="269" spans="2:16" ht="36" customHeight="1">
      <c r="B269" s="973">
        <f>B263+1</f>
        <v>46054</v>
      </c>
      <c r="C269" s="965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3"/>
    </row>
    <row r="270" spans="2:16" ht="36" customHeight="1">
      <c r="B270" s="974"/>
      <c r="C270" s="963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3"/>
    </row>
    <row r="271" spans="2:16" ht="36" customHeight="1">
      <c r="B271" s="978">
        <f>B269+1</f>
        <v>46055</v>
      </c>
      <c r="C271" s="955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3">
        <f>P261+1</f>
        <v>80</v>
      </c>
    </row>
    <row r="272" spans="2:16" ht="36" customHeight="1">
      <c r="B272" s="979"/>
      <c r="C272" s="952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3"/>
    </row>
    <row r="273" spans="2:16" ht="36" customHeight="1">
      <c r="B273" s="978">
        <f>B271+1</f>
        <v>46056</v>
      </c>
      <c r="C273" s="955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3">
        <f>P271+1</f>
        <v>81</v>
      </c>
    </row>
    <row r="274" spans="2:16" ht="36" customHeight="1">
      <c r="B274" s="979"/>
      <c r="C274" s="952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3"/>
    </row>
    <row r="275" spans="2:16" ht="36" customHeight="1">
      <c r="B275" s="978">
        <f>B273+1</f>
        <v>46057</v>
      </c>
      <c r="C275" s="955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3">
        <f t="shared" ref="P275" si="94">P273+1</f>
        <v>82</v>
      </c>
    </row>
    <row r="276" spans="2:16" ht="36" customHeight="1">
      <c r="B276" s="979"/>
      <c r="C276" s="952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3"/>
    </row>
    <row r="277" spans="2:16" ht="36" customHeight="1">
      <c r="B277" s="978">
        <f>B275+1</f>
        <v>46058</v>
      </c>
      <c r="C277" s="955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3">
        <f t="shared" ref="P277" si="95">P275+1</f>
        <v>83</v>
      </c>
    </row>
    <row r="278" spans="2:16" ht="36" customHeight="1">
      <c r="B278" s="979"/>
      <c r="C278" s="952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3"/>
    </row>
    <row r="279" spans="2:16" ht="36" customHeight="1">
      <c r="B279" s="978">
        <f>B277+1</f>
        <v>46059</v>
      </c>
      <c r="C279" s="955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3">
        <f t="shared" ref="P279" si="96">P277+1</f>
        <v>84</v>
      </c>
    </row>
    <row r="280" spans="2:16" ht="36" customHeight="1">
      <c r="B280" s="979"/>
      <c r="C280" s="952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3"/>
    </row>
    <row r="281" spans="2:16" ht="36" customHeight="1">
      <c r="B281" s="975">
        <f>B279+1</f>
        <v>46060</v>
      </c>
      <c r="C281" s="962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3"/>
    </row>
    <row r="282" spans="2:16" ht="36" customHeight="1">
      <c r="B282" s="974"/>
      <c r="C282" s="963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3"/>
    </row>
    <row r="283" spans="2:16" ht="36" customHeight="1">
      <c r="B283" s="975">
        <f>B281+1</f>
        <v>46061</v>
      </c>
      <c r="C283" s="962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3"/>
    </row>
    <row r="284" spans="2:16" ht="36" customHeight="1">
      <c r="B284" s="974"/>
      <c r="C284" s="963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3"/>
    </row>
    <row r="285" spans="2:16" ht="36" customHeight="1">
      <c r="B285" s="978">
        <f>B283+1</f>
        <v>46062</v>
      </c>
      <c r="C285" s="955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3">
        <f>P279+1</f>
        <v>85</v>
      </c>
    </row>
    <row r="286" spans="2:16" ht="36" customHeight="1">
      <c r="B286" s="979"/>
      <c r="C286" s="952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3"/>
    </row>
    <row r="287" spans="2:16" ht="36" customHeight="1">
      <c r="B287" s="978">
        <f>B285+1</f>
        <v>46063</v>
      </c>
      <c r="C287" s="955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3">
        <f>P285+1</f>
        <v>86</v>
      </c>
    </row>
    <row r="288" spans="2:16" ht="36" customHeight="1">
      <c r="B288" s="979"/>
      <c r="C288" s="952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3"/>
    </row>
    <row r="289" spans="2:16" ht="36" customHeight="1">
      <c r="B289" s="975">
        <f>B287+1</f>
        <v>46064</v>
      </c>
      <c r="C289" s="962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3"/>
    </row>
    <row r="290" spans="2:16" ht="36" customHeight="1">
      <c r="B290" s="974"/>
      <c r="C290" s="963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3"/>
    </row>
    <row r="291" spans="2:16" ht="36" customHeight="1">
      <c r="B291" s="978">
        <f>B289+1</f>
        <v>46065</v>
      </c>
      <c r="C291" s="955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3">
        <f>P287+1</f>
        <v>87</v>
      </c>
    </row>
    <row r="292" spans="2:16" ht="36" customHeight="1">
      <c r="B292" s="979"/>
      <c r="C292" s="952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3"/>
    </row>
    <row r="293" spans="2:16" ht="36" customHeight="1">
      <c r="B293" s="978">
        <f>B291+1</f>
        <v>46066</v>
      </c>
      <c r="C293" s="955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3">
        <f>P291+1</f>
        <v>88</v>
      </c>
    </row>
    <row r="294" spans="2:16" ht="36" customHeight="1">
      <c r="B294" s="979"/>
      <c r="C294" s="952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3"/>
    </row>
    <row r="295" spans="2:16" ht="36" customHeight="1">
      <c r="B295" s="975">
        <f>B293+1</f>
        <v>46067</v>
      </c>
      <c r="C295" s="962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3"/>
    </row>
    <row r="296" spans="2:16" ht="36" customHeight="1">
      <c r="B296" s="974"/>
      <c r="C296" s="963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3"/>
    </row>
    <row r="297" spans="2:16" ht="36" customHeight="1">
      <c r="B297" s="975">
        <f>B295+1</f>
        <v>46068</v>
      </c>
      <c r="C297" s="962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3"/>
    </row>
    <row r="298" spans="2:16" ht="36" customHeight="1">
      <c r="B298" s="974"/>
      <c r="C298" s="963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3"/>
    </row>
    <row r="299" spans="2:16" ht="36" customHeight="1">
      <c r="B299" s="978">
        <f>B297+1</f>
        <v>46069</v>
      </c>
      <c r="C299" s="955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3">
        <f>P293+1</f>
        <v>89</v>
      </c>
    </row>
    <row r="300" spans="2:16" ht="36" customHeight="1">
      <c r="B300" s="979"/>
      <c r="C300" s="952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3"/>
    </row>
    <row r="301" spans="2:16" ht="36" customHeight="1">
      <c r="B301" s="978">
        <f>B299+1</f>
        <v>46070</v>
      </c>
      <c r="C301" s="955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3">
        <f>P299+1</f>
        <v>90</v>
      </c>
    </row>
    <row r="302" spans="2:16" ht="36" customHeight="1">
      <c r="B302" s="979"/>
      <c r="C302" s="952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3"/>
    </row>
    <row r="303" spans="2:16" ht="36" customHeight="1">
      <c r="B303" s="978">
        <f>B301+1</f>
        <v>46071</v>
      </c>
      <c r="C303" s="955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3">
        <f t="shared" ref="P303" si="97">P301+1</f>
        <v>91</v>
      </c>
    </row>
    <row r="304" spans="2:16" ht="36" customHeight="1">
      <c r="B304" s="979"/>
      <c r="C304" s="952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3"/>
    </row>
    <row r="305" spans="2:16" ht="36" customHeight="1">
      <c r="B305" s="978">
        <f>B303+1</f>
        <v>46072</v>
      </c>
      <c r="C305" s="955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3">
        <f t="shared" ref="P305" si="98">P303+1</f>
        <v>92</v>
      </c>
    </row>
    <row r="306" spans="2:16" ht="36" customHeight="1">
      <c r="B306" s="979"/>
      <c r="C306" s="952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3"/>
    </row>
    <row r="307" spans="2:16" ht="36" customHeight="1">
      <c r="B307" s="978">
        <f>B305+1</f>
        <v>46073</v>
      </c>
      <c r="C307" s="955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3">
        <f t="shared" ref="P307" si="99">P305+1</f>
        <v>93</v>
      </c>
    </row>
    <row r="308" spans="2:16" ht="36" customHeight="1">
      <c r="B308" s="979"/>
      <c r="C308" s="952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3"/>
    </row>
    <row r="309" spans="2:16" ht="36" customHeight="1">
      <c r="B309" s="975">
        <f>B307+1</f>
        <v>46074</v>
      </c>
      <c r="C309" s="962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3"/>
    </row>
    <row r="310" spans="2:16" ht="36" customHeight="1">
      <c r="B310" s="974"/>
      <c r="C310" s="963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3"/>
    </row>
    <row r="311" spans="2:16" ht="36" customHeight="1">
      <c r="B311" s="975">
        <f>B309+1</f>
        <v>46075</v>
      </c>
      <c r="C311" s="962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3"/>
    </row>
    <row r="312" spans="2:16" ht="36" customHeight="1">
      <c r="B312" s="974"/>
      <c r="C312" s="963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3"/>
    </row>
    <row r="313" spans="2:16" ht="36" customHeight="1">
      <c r="B313" s="975">
        <f>B311+1</f>
        <v>46076</v>
      </c>
      <c r="C313" s="962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3"/>
    </row>
    <row r="314" spans="2:16" ht="36" customHeight="1">
      <c r="B314" s="974"/>
      <c r="C314" s="963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3"/>
    </row>
    <row r="315" spans="2:16" ht="36" customHeight="1">
      <c r="B315" s="978">
        <f>B313+1</f>
        <v>46077</v>
      </c>
      <c r="C315" s="955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3">
        <f>P307+1</f>
        <v>94</v>
      </c>
    </row>
    <row r="316" spans="2:16" ht="36" customHeight="1">
      <c r="B316" s="979"/>
      <c r="C316" s="952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3"/>
    </row>
    <row r="317" spans="2:16" ht="36" customHeight="1">
      <c r="B317" s="978">
        <f>B315+1</f>
        <v>46078</v>
      </c>
      <c r="C317" s="955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3">
        <f>P315+1</f>
        <v>95</v>
      </c>
    </row>
    <row r="318" spans="2:16" ht="36" customHeight="1">
      <c r="B318" s="979"/>
      <c r="C318" s="952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3"/>
    </row>
    <row r="319" spans="2:16" ht="36" customHeight="1">
      <c r="B319" s="978">
        <f t="shared" ref="B319" si="100">B317+1</f>
        <v>46079</v>
      </c>
      <c r="C319" s="955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3">
        <f t="shared" ref="P319" si="101">P317+1</f>
        <v>96</v>
      </c>
    </row>
    <row r="320" spans="2:16" ht="36" customHeight="1">
      <c r="B320" s="979"/>
      <c r="C320" s="952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3"/>
    </row>
    <row r="321" spans="2:16" ht="36" customHeight="1">
      <c r="B321" s="978">
        <f>B319+1</f>
        <v>46080</v>
      </c>
      <c r="C321" s="955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3">
        <f t="shared" ref="P321" si="102">P319+1</f>
        <v>97</v>
      </c>
    </row>
    <row r="322" spans="2:16" ht="36" customHeight="1">
      <c r="B322" s="979"/>
      <c r="C322" s="952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3"/>
    </row>
    <row r="323" spans="2:16" ht="36" customHeight="1">
      <c r="B323" s="975">
        <f>B321+1</f>
        <v>46081</v>
      </c>
      <c r="C323" s="962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3"/>
    </row>
    <row r="324" spans="2:16" ht="36" customHeight="1" thickBot="1">
      <c r="B324" s="982"/>
      <c r="C324" s="983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3"/>
    </row>
    <row r="325" spans="2:16" ht="27" customHeight="1">
      <c r="B325" s="334"/>
      <c r="P325" s="953" t="str">
        <f t="shared" ref="P325" si="103">IF(B325="","",WEEKDAY(B325))</f>
        <v/>
      </c>
    </row>
    <row r="326" spans="2:16" ht="27" customHeight="1" thickBot="1">
      <c r="B326" s="267" t="s">
        <v>907</v>
      </c>
      <c r="P326" s="953"/>
    </row>
    <row r="327" spans="2:16" ht="18" customHeight="1">
      <c r="B327" s="956" t="s">
        <v>628</v>
      </c>
      <c r="C327" s="958" t="s">
        <v>629</v>
      </c>
      <c r="D327" s="272"/>
      <c r="E327" s="57" t="s">
        <v>630</v>
      </c>
      <c r="F327" s="939" t="s">
        <v>631</v>
      </c>
      <c r="G327" s="57" t="s">
        <v>632</v>
      </c>
      <c r="H327" s="939" t="s">
        <v>631</v>
      </c>
      <c r="I327" s="273" t="s">
        <v>633</v>
      </c>
      <c r="J327" s="947" t="s">
        <v>631</v>
      </c>
      <c r="K327" s="273" t="s">
        <v>634</v>
      </c>
      <c r="L327" s="947" t="s">
        <v>631</v>
      </c>
      <c r="M327" s="273" t="s">
        <v>635</v>
      </c>
      <c r="N327" s="947" t="s">
        <v>631</v>
      </c>
      <c r="O327" s="274" t="s">
        <v>636</v>
      </c>
      <c r="P327" s="953"/>
    </row>
    <row r="328" spans="2:16" ht="18" customHeight="1" thickBot="1">
      <c r="B328" s="957"/>
      <c r="C328" s="959"/>
      <c r="D328" s="275"/>
      <c r="E328" s="59" t="s">
        <v>637</v>
      </c>
      <c r="F328" s="940"/>
      <c r="G328" s="59" t="s">
        <v>638</v>
      </c>
      <c r="H328" s="940"/>
      <c r="I328" s="276" t="s">
        <v>639</v>
      </c>
      <c r="J328" s="948"/>
      <c r="K328" s="276" t="s">
        <v>640</v>
      </c>
      <c r="L328" s="948"/>
      <c r="M328" s="276" t="s">
        <v>641</v>
      </c>
      <c r="N328" s="948"/>
      <c r="O328" s="277"/>
      <c r="P328" s="953"/>
    </row>
    <row r="329" spans="2:16" ht="36" customHeight="1">
      <c r="B329" s="973">
        <f>B323+1</f>
        <v>46082</v>
      </c>
      <c r="C329" s="965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3"/>
    </row>
    <row r="330" spans="2:16" ht="36" customHeight="1">
      <c r="B330" s="974"/>
      <c r="C330" s="963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3"/>
    </row>
    <row r="331" spans="2:16" ht="36" customHeight="1">
      <c r="B331" s="978">
        <f>B329+1</f>
        <v>46083</v>
      </c>
      <c r="C331" s="955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3">
        <f>P321+1</f>
        <v>98</v>
      </c>
    </row>
    <row r="332" spans="2:16" ht="36" customHeight="1">
      <c r="B332" s="979"/>
      <c r="C332" s="952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3"/>
    </row>
    <row r="333" spans="2:16" ht="36" customHeight="1">
      <c r="B333" s="978">
        <f>B331+1</f>
        <v>46084</v>
      </c>
      <c r="C333" s="955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3">
        <f>P331+1</f>
        <v>99</v>
      </c>
    </row>
    <row r="334" spans="2:16" ht="36" customHeight="1">
      <c r="B334" s="979"/>
      <c r="C334" s="952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3"/>
    </row>
    <row r="335" spans="2:16" ht="36" customHeight="1">
      <c r="B335" s="978">
        <f>B333+1</f>
        <v>46085</v>
      </c>
      <c r="C335" s="955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3">
        <f t="shared" ref="P335" si="105">P333+1</f>
        <v>100</v>
      </c>
    </row>
    <row r="336" spans="2:16" ht="36" customHeight="1">
      <c r="B336" s="979"/>
      <c r="C336" s="952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3"/>
    </row>
    <row r="337" spans="2:16" ht="36" customHeight="1">
      <c r="B337" s="978">
        <f>B335+1</f>
        <v>46086</v>
      </c>
      <c r="C337" s="955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3">
        <f t="shared" ref="P337" si="106">P335+1</f>
        <v>101</v>
      </c>
    </row>
    <row r="338" spans="2:16" ht="36" customHeight="1">
      <c r="B338" s="979"/>
      <c r="C338" s="952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3"/>
    </row>
    <row r="339" spans="2:16" ht="36" customHeight="1">
      <c r="B339" s="978">
        <f>B337+1</f>
        <v>46087</v>
      </c>
      <c r="C339" s="955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3">
        <f t="shared" ref="P339" si="107">P337+1</f>
        <v>102</v>
      </c>
    </row>
    <row r="340" spans="2:16" ht="36" customHeight="1">
      <c r="B340" s="979"/>
      <c r="C340" s="952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3"/>
    </row>
    <row r="341" spans="2:16" ht="36" customHeight="1">
      <c r="B341" s="975">
        <f>B339+1</f>
        <v>46088</v>
      </c>
      <c r="C341" s="962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3"/>
    </row>
    <row r="342" spans="2:16" ht="36" customHeight="1">
      <c r="B342" s="974"/>
      <c r="C342" s="963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3"/>
    </row>
    <row r="343" spans="2:16" ht="36" customHeight="1">
      <c r="B343" s="975">
        <f>B341+1</f>
        <v>46089</v>
      </c>
      <c r="C343" s="962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3"/>
    </row>
    <row r="344" spans="2:16" ht="36" customHeight="1">
      <c r="B344" s="974"/>
      <c r="C344" s="963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3"/>
    </row>
    <row r="345" spans="2:16" ht="36" customHeight="1">
      <c r="B345" s="978">
        <f>B343+1</f>
        <v>46090</v>
      </c>
      <c r="C345" s="955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3">
        <f>P339+1</f>
        <v>103</v>
      </c>
    </row>
    <row r="346" spans="2:16" ht="36" customHeight="1">
      <c r="B346" s="979"/>
      <c r="C346" s="952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3"/>
    </row>
    <row r="347" spans="2:16" ht="36" customHeight="1">
      <c r="B347" s="978">
        <f>B345+1</f>
        <v>46091</v>
      </c>
      <c r="C347" s="955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3">
        <f>P345+1</f>
        <v>104</v>
      </c>
    </row>
    <row r="348" spans="2:16" ht="36" customHeight="1">
      <c r="B348" s="979"/>
      <c r="C348" s="952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3"/>
    </row>
    <row r="349" spans="2:16" ht="36" customHeight="1">
      <c r="B349" s="978">
        <f>B347+1</f>
        <v>46092</v>
      </c>
      <c r="C349" s="955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3">
        <f t="shared" ref="P349" si="108">P347+1</f>
        <v>105</v>
      </c>
    </row>
    <row r="350" spans="2:16" ht="36" customHeight="1">
      <c r="B350" s="979"/>
      <c r="C350" s="952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3"/>
    </row>
    <row r="351" spans="2:16" ht="36" customHeight="1">
      <c r="B351" s="978">
        <f>B349+1</f>
        <v>46093</v>
      </c>
      <c r="C351" s="955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3">
        <f t="shared" ref="P351" si="109">P349+1</f>
        <v>106</v>
      </c>
    </row>
    <row r="352" spans="2:16" ht="36" customHeight="1">
      <c r="B352" s="979"/>
      <c r="C352" s="952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3"/>
    </row>
    <row r="353" spans="2:16" ht="36" customHeight="1">
      <c r="B353" s="978">
        <f>B351+1</f>
        <v>46094</v>
      </c>
      <c r="C353" s="955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3">
        <f t="shared" ref="P353" si="110">P351+1</f>
        <v>107</v>
      </c>
    </row>
    <row r="354" spans="2:16" ht="36" customHeight="1">
      <c r="B354" s="979"/>
      <c r="C354" s="952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3"/>
    </row>
    <row r="355" spans="2:16" ht="36" customHeight="1">
      <c r="B355" s="975">
        <f>B353+1</f>
        <v>46095</v>
      </c>
      <c r="C355" s="962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3"/>
    </row>
    <row r="356" spans="2:16" ht="36" customHeight="1">
      <c r="B356" s="974"/>
      <c r="C356" s="963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3"/>
    </row>
    <row r="357" spans="2:16" ht="36" customHeight="1">
      <c r="B357" s="975">
        <f>B355+1</f>
        <v>46096</v>
      </c>
      <c r="C357" s="962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3"/>
    </row>
    <row r="358" spans="2:16" ht="36" customHeight="1">
      <c r="B358" s="974"/>
      <c r="C358" s="963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3"/>
    </row>
    <row r="359" spans="2:16" ht="36" customHeight="1">
      <c r="B359" s="978">
        <f>B357+1</f>
        <v>46097</v>
      </c>
      <c r="C359" s="955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3">
        <f>P353+1</f>
        <v>108</v>
      </c>
    </row>
    <row r="360" spans="2:16" ht="36" customHeight="1">
      <c r="B360" s="979"/>
      <c r="C360" s="952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3"/>
    </row>
    <row r="361" spans="2:16" ht="36" customHeight="1">
      <c r="B361" s="978">
        <f>B359+1</f>
        <v>46098</v>
      </c>
      <c r="C361" s="955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3">
        <f>P359+1</f>
        <v>109</v>
      </c>
    </row>
    <row r="362" spans="2:16" ht="36" customHeight="1">
      <c r="B362" s="979"/>
      <c r="C362" s="952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3"/>
    </row>
    <row r="363" spans="2:16" ht="36" customHeight="1">
      <c r="B363" s="978">
        <f>B361+1</f>
        <v>46099</v>
      </c>
      <c r="C363" s="955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3">
        <f t="shared" ref="P363" si="111">P361+1</f>
        <v>110</v>
      </c>
    </row>
    <row r="364" spans="2:16" ht="36" customHeight="1">
      <c r="B364" s="979"/>
      <c r="C364" s="952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3"/>
    </row>
    <row r="365" spans="2:16" ht="36" customHeight="1">
      <c r="B365" s="978">
        <f>B363+1</f>
        <v>46100</v>
      </c>
      <c r="C365" s="955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3">
        <f t="shared" ref="P365" si="112">P363+1</f>
        <v>111</v>
      </c>
    </row>
    <row r="366" spans="2:16" ht="36" customHeight="1">
      <c r="B366" s="979"/>
      <c r="C366" s="952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3"/>
    </row>
    <row r="367" spans="2:16" ht="36" customHeight="1">
      <c r="B367" s="975">
        <f>B365+1</f>
        <v>46101</v>
      </c>
      <c r="C367" s="962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3"/>
    </row>
    <row r="368" spans="2:16" ht="36" customHeight="1">
      <c r="B368" s="974"/>
      <c r="C368" s="963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3"/>
    </row>
    <row r="369" spans="2:16" ht="36" customHeight="1">
      <c r="B369" s="975">
        <f>B367+1</f>
        <v>46102</v>
      </c>
      <c r="C369" s="962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3"/>
    </row>
    <row r="370" spans="2:16" ht="36" customHeight="1">
      <c r="B370" s="974"/>
      <c r="C370" s="963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3"/>
    </row>
    <row r="371" spans="2:16" ht="36" customHeight="1">
      <c r="B371" s="975">
        <f>B369+1</f>
        <v>46103</v>
      </c>
      <c r="C371" s="962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3"/>
    </row>
    <row r="372" spans="2:16" ht="36" customHeight="1">
      <c r="B372" s="974"/>
      <c r="C372" s="963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3"/>
    </row>
    <row r="373" spans="2:16" ht="36" customHeight="1">
      <c r="B373" s="978">
        <f>B371+1</f>
        <v>46104</v>
      </c>
      <c r="C373" s="955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3">
        <f>P365+1</f>
        <v>112</v>
      </c>
    </row>
    <row r="374" spans="2:16" ht="36" customHeight="1">
      <c r="B374" s="979"/>
      <c r="C374" s="952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3"/>
    </row>
    <row r="375" spans="2:16" ht="36" customHeight="1">
      <c r="B375" s="978">
        <f>B373+1</f>
        <v>46105</v>
      </c>
      <c r="C375" s="955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3">
        <f>P373+1</f>
        <v>113</v>
      </c>
    </row>
    <row r="376" spans="2:16" ht="36" customHeight="1">
      <c r="B376" s="979"/>
      <c r="C376" s="952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3"/>
    </row>
    <row r="377" spans="2:16" ht="36" customHeight="1">
      <c r="B377" s="978">
        <f t="shared" ref="B377" si="113">B375+1</f>
        <v>46106</v>
      </c>
      <c r="C377" s="955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3">
        <f t="shared" ref="P377" si="114">P375+1</f>
        <v>114</v>
      </c>
    </row>
    <row r="378" spans="2:16" ht="36" customHeight="1">
      <c r="B378" s="979"/>
      <c r="C378" s="952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3"/>
    </row>
    <row r="379" spans="2:16" ht="36" customHeight="1">
      <c r="B379" s="978">
        <f>B377+1</f>
        <v>46107</v>
      </c>
      <c r="C379" s="955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3">
        <f t="shared" ref="P379" si="115">P377+1</f>
        <v>115</v>
      </c>
    </row>
    <row r="380" spans="2:16" ht="36" customHeight="1">
      <c r="B380" s="979"/>
      <c r="C380" s="952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3"/>
    </row>
    <row r="381" spans="2:16" ht="36" customHeight="1">
      <c r="B381" s="978">
        <f>B379+1</f>
        <v>46108</v>
      </c>
      <c r="C381" s="955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3">
        <f t="shared" ref="P381" si="116">P379+1</f>
        <v>116</v>
      </c>
    </row>
    <row r="382" spans="2:16" ht="36" customHeight="1">
      <c r="B382" s="979"/>
      <c r="C382" s="952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3"/>
    </row>
    <row r="383" spans="2:16" ht="36" customHeight="1">
      <c r="B383" s="975">
        <f>B381+1</f>
        <v>46109</v>
      </c>
      <c r="C383" s="962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3"/>
    </row>
    <row r="384" spans="2:16" ht="36" customHeight="1">
      <c r="B384" s="974"/>
      <c r="C384" s="963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3"/>
    </row>
    <row r="385" spans="2:16" ht="36" customHeight="1">
      <c r="B385" s="975">
        <f>B383+1</f>
        <v>46110</v>
      </c>
      <c r="C385" s="962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3"/>
    </row>
    <row r="386" spans="2:16" ht="36" customHeight="1">
      <c r="B386" s="974"/>
      <c r="C386" s="963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3"/>
    </row>
    <row r="387" spans="2:16" ht="36" customHeight="1">
      <c r="B387" s="978">
        <f>B385+1</f>
        <v>46111</v>
      </c>
      <c r="C387" s="955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3">
        <f>P381+1</f>
        <v>117</v>
      </c>
    </row>
    <row r="388" spans="2:16" ht="36" customHeight="1">
      <c r="B388" s="979"/>
      <c r="C388" s="952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3"/>
    </row>
    <row r="389" spans="2:16" ht="36" customHeight="1">
      <c r="B389" s="984">
        <f>B387+1</f>
        <v>46112</v>
      </c>
      <c r="C389" s="986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3">
        <f>P387+1</f>
        <v>118</v>
      </c>
    </row>
    <row r="390" spans="2:16" ht="36" customHeight="1" thickBot="1">
      <c r="B390" s="985"/>
      <c r="C390" s="987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2025-11-13T04:09:10Z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